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spreadsheetml.comments+xml" PartName="/xl/comments21.xml"/>
  <Override ContentType="application/vnd.openxmlformats-officedocument.spreadsheetml.comments+xml" PartName="/xl/comments39.xml"/>
  <Override ContentType="application/vnd.openxmlformats-officedocument.spreadsheetml.comments+xml" PartName="/xl/comments26.xml"/>
  <Override ContentType="application/vnd.openxmlformats-officedocument.spreadsheetml.comments+xml" PartName="/xl/comments34.xml"/>
  <Override ContentType="application/vnd.openxmlformats-officedocument.spreadsheetml.comments+xml" PartName="/xl/comments9.xml"/>
  <Override ContentType="application/vnd.openxmlformats-officedocument.spreadsheetml.comments+xml" PartName="/xl/comments30.xml"/>
  <Override ContentType="application/vnd.openxmlformats-officedocument.spreadsheetml.comments+xml" PartName="/xl/comments13.xml"/>
  <Override ContentType="application/vnd.openxmlformats-officedocument.spreadsheetml.comments+xml" PartName="/xl/comments4.xml"/>
  <Override ContentType="application/vnd.openxmlformats-officedocument.spreadsheetml.comments+xml" PartName="/xl/comments17.xml"/>
  <Override ContentType="application/vnd.openxmlformats-officedocument.spreadsheetml.comments+xml" PartName="/xl/comments8.xml"/>
  <Override ContentType="application/vnd.openxmlformats-officedocument.spreadsheetml.comments+xml" PartName="/xl/comments14.xml"/>
  <Override ContentType="application/vnd.openxmlformats-officedocument.spreadsheetml.comments+xml" PartName="/xl/comments27.xml"/>
  <Override ContentType="application/vnd.openxmlformats-officedocument.spreadsheetml.comments+xml" PartName="/xl/comments35.xml"/>
  <Override ContentType="application/vnd.openxmlformats-officedocument.spreadsheetml.comments+xml" PartName="/xl/comments22.xml"/>
  <Override ContentType="application/vnd.openxmlformats-officedocument.spreadsheetml.comments+xml" PartName="/xl/comments31.xml"/>
  <Override ContentType="application/vnd.openxmlformats-officedocument.spreadsheetml.comments+xml" PartName="/xl/comments3.xml"/>
  <Override ContentType="application/vnd.openxmlformats-officedocument.spreadsheetml.comments+xml" PartName="/xl/comments18.xml"/>
  <Override ContentType="application/vnd.openxmlformats-officedocument.spreadsheetml.comments+xml" PartName="/xl/comments15.xml"/>
  <Override ContentType="application/vnd.openxmlformats-officedocument.spreadsheetml.comments+xml" PartName="/xl/comments40.xml"/>
  <Override ContentType="application/vnd.openxmlformats-officedocument.spreadsheetml.comments+xml" PartName="/xl/comments7.xml"/>
  <Override ContentType="application/vnd.openxmlformats-officedocument.spreadsheetml.comments+xml" PartName="/xl/comments32.xml"/>
  <Override ContentType="application/vnd.openxmlformats-officedocument.spreadsheetml.comments+xml" PartName="/xl/comments10.xml"/>
  <Override ContentType="application/vnd.openxmlformats-officedocument.spreadsheetml.comments+xml" PartName="/xl/comments23.xml"/>
  <Override ContentType="application/vnd.openxmlformats-officedocument.spreadsheetml.comments+xml" PartName="/xl/comments37.xml"/>
  <Override ContentType="application/vnd.openxmlformats-officedocument.spreadsheetml.comments+xml" PartName="/xl/comments24.xml"/>
  <Override ContentType="application/vnd.openxmlformats-officedocument.spreadsheetml.comments+xml" PartName="/xl/comments36.xml"/>
  <Override ContentType="application/vnd.openxmlformats-officedocument.spreadsheetml.comments+xml" PartName="/xl/comments6.xml"/>
  <Override ContentType="application/vnd.openxmlformats-officedocument.spreadsheetml.comments+xml" PartName="/xl/comments28.xml"/>
  <Override ContentType="application/vnd.openxmlformats-officedocument.spreadsheetml.comments+xml" PartName="/xl/comments19.xml"/>
  <Override ContentType="application/vnd.openxmlformats-officedocument.spreadsheetml.comments+xml" PartName="/xl/comments2.xml"/>
  <Override ContentType="application/vnd.openxmlformats-officedocument.spreadsheetml.comments+xml" PartName="/xl/comments33.xml"/>
  <Override ContentType="application/vnd.openxmlformats-officedocument.spreadsheetml.comments+xml" PartName="/xl/comments11.xml"/>
  <Override ContentType="application/vnd.openxmlformats-officedocument.spreadsheetml.comments+xml" PartName="/xl/comments20.xml"/>
  <Override ContentType="application/vnd.openxmlformats-officedocument.spreadsheetml.comments+xml" PartName="/xl/comments25.xml"/>
  <Override ContentType="application/vnd.openxmlformats-officedocument.spreadsheetml.comments+xml" PartName="/xl/comments38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29.xml"/>
  <Override ContentType="application/vnd.openxmlformats-officedocument.spreadsheetml.comments+xml" PartName="/xl/comments1.xml"/>
  <Override ContentType="application/vnd.openxmlformats-officedocument.spreadsheetml.comments+xml" PartName="/xl/comments16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NS" sheetId="1" r:id="rId4"/>
    <sheet state="visible" name="Disciplinas" sheetId="2" r:id="rId5"/>
    <sheet state="visible" name="LP" sheetId="3" r:id="rId6"/>
    <sheet state="visible" name="ART" sheetId="4" r:id="rId7"/>
    <sheet state="visible" name="ED_FIS" sheetId="5" r:id="rId8"/>
    <sheet state="visible" name="ING" sheetId="6" r:id="rId9"/>
    <sheet state="visible" name="ESP" sheetId="7" r:id="rId10"/>
    <sheet state="visible" name="HIST" sheetId="8" r:id="rId11"/>
    <sheet state="visible" name="GEO" sheetId="9" r:id="rId12"/>
    <sheet state="visible" name="FIL" sheetId="10" r:id="rId13"/>
    <sheet state="visible" name="SOC" sheetId="11" r:id="rId14"/>
    <sheet state="visible" name="QUI" sheetId="12" r:id="rId15"/>
    <sheet state="visible" name="FIS" sheetId="13" r:id="rId16"/>
    <sheet state="visible" name="BIO" sheetId="14" r:id="rId17"/>
    <sheet state="visible" name="MAT" sheetId="15" r:id="rId18"/>
    <sheet state="visible" name="EstudoOrientado" sheetId="16" r:id="rId19"/>
    <sheet state="visible" name="Prota_juvenil" sheetId="17" r:id="rId20"/>
    <sheet state="visible" name="Pratica_experi" sheetId="18" r:id="rId21"/>
    <sheet state="visible" name="ELET" sheetId="19" r:id="rId22"/>
    <sheet state="visible" name="Projeto_de_vida" sheetId="20" r:id="rId23"/>
    <sheet state="visible" name="Educ_tec_mid" sheetId="21" r:id="rId24"/>
    <sheet state="visible" name="Intervcom" sheetId="22" r:id="rId25"/>
    <sheet state="visible" name="ISC" sheetId="23" r:id="rId26"/>
    <sheet state="visible" name="EP" sheetId="24" r:id="rId27"/>
    <sheet state="visible" name="Higie_Segu_trab" sheetId="25" r:id="rId28"/>
    <sheet state="visible" name="Game_Design" sheetId="26" r:id="rId29"/>
    <sheet state="visible" name="Roteiro_Narrativa" sheetId="27" r:id="rId30"/>
    <sheet state="visible" name="Desenho_digital" sheetId="28" r:id="rId31"/>
    <sheet state="visible" name="Labora_Jogos_2D" sheetId="29" r:id="rId32"/>
    <sheet state="visible" name="Logic_Prog1" sheetId="30" r:id="rId33"/>
    <sheet state="visible" name="Logic_Prog2" sheetId="31" r:id="rId34"/>
    <sheet state="visible" name="Prod_Aud_visu" sheetId="32" r:id="rId35"/>
    <sheet state="visible" name="Program_orient_objeto1" sheetId="33" r:id="rId36"/>
    <sheet state="visible" name="Lab_jogos_3D" sheetId="34" r:id="rId37"/>
    <sheet state="visible" name="Modelagem_3D" sheetId="35" r:id="rId38"/>
    <sheet state="visible" name="Program_orient_objeto2" sheetId="36" r:id="rId39"/>
    <sheet state="visible" name="Interf_interativas" sheetId="37" r:id="rId40"/>
    <sheet state="visible" name="Prototipacao_Jogos" sheetId="38" r:id="rId41"/>
    <sheet state="visible" name="Animacao2De3D" sheetId="39" r:id="rId42"/>
    <sheet state="visible" name="Arte_conceitual" sheetId="40" r:id="rId43"/>
    <sheet state="visible" name="Metod_proj_Jogos" sheetId="41" r:id="rId44"/>
    <sheet state="visible" name="Projet_integ_Jogos_Digitais" sheetId="42" r:id="rId45"/>
    <sheet state="visible" name="Boletim" sheetId="43" r:id="rId46"/>
    <sheet state="visible" name="DES_TURMA" sheetId="44" r:id="rId47"/>
    <sheet state="visible" name="DES_INDIVIDUAL" sheetId="45" r:id="rId48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ID#AAAAfGYNZ2o
    (2022-08-30 13:37:32)
Soma dos Pontos</t>
      </text>
    </comment>
    <comment authorId="0" ref="G3">
      <text>
        <t xml:space="preserve">======
ID#AAAAfGYNZxg
    (2022-08-30 13:37:32)
Síntese Bimestral</t>
      </text>
    </comment>
    <comment authorId="0" ref="H3">
      <text>
        <t xml:space="preserve">======
ID#AAAAfGYNZsU
    (2022-08-30 13:37:32)
Quanto Precisa na Final.</t>
      </text>
    </comment>
    <comment authorId="0" ref="I3">
      <text>
        <t xml:space="preserve">======
ID#AAAAfGYNZqQ
    (2022-08-30 13:37:32)
Nota da Prova Final</t>
      </text>
    </comment>
    <comment authorId="0" ref="J3">
      <text>
        <t xml:space="preserve">======
ID#AAAAfGYNZ08
    (2022-08-30 13:37:32)
Média Final</t>
      </text>
    </comment>
    <comment authorId="0" ref="K3">
      <text>
        <t xml:space="preserve">======
ID#AAAAfGYNZ48
    (2022-08-30 13:37:32)
Situação Final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ID#AAAAfGYNZ3A
    (2022-08-30 13:37:32)
Soma dos Pontos</t>
      </text>
    </comment>
    <comment authorId="0" ref="G3">
      <text>
        <t xml:space="preserve">======
ID#AAAAfGYNZxE
    (2022-08-30 13:37:32)
Síntese Bimestral</t>
      </text>
    </comment>
    <comment authorId="0" ref="H3">
      <text>
        <t xml:space="preserve">======
ID#AAAAfGYNZxY
    (2022-08-30 13:37:32)
Quanto Precisa na Final.</t>
      </text>
    </comment>
    <comment authorId="0" ref="I3">
      <text>
        <t xml:space="preserve">======
ID#AAAAfGYNZuA
    (2022-08-30 13:37:32)
Nota da Prova Final</t>
      </text>
    </comment>
    <comment authorId="0" ref="J3">
      <text>
        <t xml:space="preserve">======
ID#AAAAfGYNZuE
    (2022-08-30 13:37:32)
Média Final</t>
      </text>
    </comment>
    <comment authorId="0" ref="K3">
      <text>
        <t xml:space="preserve">======
ID#AAAAfGYNZzs
    (2022-08-30 13:37:32)
Situação Final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ID#AAAAfGYNZuc
    (2022-08-30 13:37:32)
Soma dos Pontos</t>
      </text>
    </comment>
    <comment authorId="0" ref="G3">
      <text>
        <t xml:space="preserve">======
ID#AAAAfGYNZzA
    (2022-08-30 13:37:32)
Síntese Bimestral</t>
      </text>
    </comment>
    <comment authorId="0" ref="H3">
      <text>
        <t xml:space="preserve">======
ID#AAAAfGYNZ2A
    (2022-08-30 13:37:32)
Quanto Precisa na Final.</t>
      </text>
    </comment>
    <comment authorId="0" ref="I3">
      <text>
        <t xml:space="preserve">======
ID#AAAAfGYNZtE
    (2022-08-30 13:37:32)
Nota da Prova Final</t>
      </text>
    </comment>
    <comment authorId="0" ref="J3">
      <text>
        <t xml:space="preserve">======
ID#AAAAfGYNZyo
    (2022-08-30 13:37:32)
Média Final</t>
      </text>
    </comment>
    <comment authorId="0" ref="K3">
      <text>
        <t xml:space="preserve">======
ID#AAAAfGYNZvk
    (2022-08-30 13:37:32)
Situação Final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ID#AAAAfGYNZ1g
    (2022-08-30 13:37:32)
Soma dos Pontos</t>
      </text>
    </comment>
    <comment authorId="0" ref="G3">
      <text>
        <t xml:space="preserve">======
ID#AAAAfGYNZqg
    (2022-08-30 13:37:32)
Síntese Bimestral</t>
      </text>
    </comment>
    <comment authorId="0" ref="H3">
      <text>
        <t xml:space="preserve">======
ID#AAAAfGYNZrU
    (2022-08-30 13:37:32)
Quanto Precisa na Final.</t>
      </text>
    </comment>
    <comment authorId="0" ref="I3">
      <text>
        <t xml:space="preserve">======
ID#AAAAfGYNZ2k
    (2022-08-30 13:37:32)
Nota da Prova Final</t>
      </text>
    </comment>
    <comment authorId="0" ref="J3">
      <text>
        <t xml:space="preserve">======
ID#AAAAfGYNZ0I
    (2022-08-30 13:37:32)
Média Final</t>
      </text>
    </comment>
    <comment authorId="0" ref="K3">
      <text>
        <t xml:space="preserve">======
ID#AAAAfGYNZrY
    (2022-08-30 13:37:32)
Situação Final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ID#AAAAfGYNZuI
    (2022-08-30 13:37:32)
Soma dos Pontos</t>
      </text>
    </comment>
    <comment authorId="0" ref="G3">
      <text>
        <t xml:space="preserve">======
ID#AAAAfGYNZqE
    (2022-08-30 13:37:32)
Síntese Bimestral</t>
      </text>
    </comment>
    <comment authorId="0" ref="H3">
      <text>
        <t xml:space="preserve">======
ID#AAAAfGYNZ0o
    (2022-08-30 13:37:32)
Quanto Precisa na Final.</t>
      </text>
    </comment>
    <comment authorId="0" ref="I3">
      <text>
        <t xml:space="preserve">======
ID#AAAAfGYNZw4
    (2022-08-30 13:37:32)
Nota da Prova Final</t>
      </text>
    </comment>
    <comment authorId="0" ref="J3">
      <text>
        <t xml:space="preserve">======
ID#AAAAfGYNZwc
    (2022-08-30 13:37:32)
Média Final</t>
      </text>
    </comment>
    <comment authorId="0" ref="K3">
      <text>
        <t xml:space="preserve">======
ID#AAAAfGYNZ1Q
    (2022-08-30 13:37:32)
Situação Final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ID#AAAAfGYNZsk
    (2022-08-30 13:37:32)
Soma dos Pontos</t>
      </text>
    </comment>
    <comment authorId="0" ref="G3">
      <text>
        <t xml:space="preserve">======
ID#AAAAfGYNZ3M
    (2022-08-30 13:37:32)
Síntese Bimestral</t>
      </text>
    </comment>
    <comment authorId="0" ref="H3">
      <text>
        <t xml:space="preserve">======
ID#AAAAfGYNZy8
    (2022-08-30 13:37:32)
Quanto Precisa na Final.</t>
      </text>
    </comment>
    <comment authorId="0" ref="I3">
      <text>
        <t xml:space="preserve">======
ID#AAAAfGYNZvo
    (2022-08-30 13:37:32)
Nota da Prova Final</t>
      </text>
    </comment>
    <comment authorId="0" ref="J3">
      <text>
        <t xml:space="preserve">======
ID#AAAAfGYNZwg
    (2022-08-30 13:37:32)
Média Final</t>
      </text>
    </comment>
    <comment authorId="0" ref="K3">
      <text>
        <t xml:space="preserve">======
ID#AAAAfGYNZ3E
    (2022-08-30 13:37:32)
Situação Final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ID#AAAAfGYNZz4
    (2022-08-30 13:37:32)
Soma dos Pontos</t>
      </text>
    </comment>
    <comment authorId="0" ref="G3">
      <text>
        <t xml:space="preserve">======
ID#AAAAfGYNZ30
    (2022-08-30 13:37:32)
Síntese Bimestral</t>
      </text>
    </comment>
    <comment authorId="0" ref="H3">
      <text>
        <t xml:space="preserve">======
ID#AAAAfGYNZxo
    (2022-08-30 13:37:32)
Quanto Precisa na Final.</t>
      </text>
    </comment>
    <comment authorId="0" ref="I3">
      <text>
        <t xml:space="preserve">======
ID#AAAAfGYNZtg
    (2022-08-30 13:37:32)
Nota da Prova Final</t>
      </text>
    </comment>
    <comment authorId="0" ref="J3">
      <text>
        <t xml:space="preserve">======
ID#AAAAfGYNZzw
    (2022-08-30 13:37:32)
Média Final</t>
      </text>
    </comment>
    <comment authorId="0" ref="K3">
      <text>
        <t xml:space="preserve">======
ID#AAAAfGYNZs8
    (2022-08-30 13:37:32)
Situação Final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ID#AAAAfGYNZ4c
    (2022-08-30 13:37:32)
Soma dos Pontos</t>
      </text>
    </comment>
    <comment authorId="0" ref="G3">
      <text>
        <t xml:space="preserve">======
ID#AAAAfGYNZxw
    (2022-08-30 13:37:32)
Síntese Bimestral</t>
      </text>
    </comment>
    <comment authorId="0" ref="H3">
      <text>
        <t xml:space="preserve">======
ID#AAAAfGYNZzc
    (2022-08-30 13:37:32)
Quanto Precisa na Final.</t>
      </text>
    </comment>
    <comment authorId="0" ref="I3">
      <text>
        <t xml:space="preserve">======
ID#AAAAfGYNZyE
    (2022-08-30 13:37:32)
Nota da Prova Final</t>
      </text>
    </comment>
    <comment authorId="0" ref="J3">
      <text>
        <t xml:space="preserve">======
ID#AAAAfGYNZrA
    (2022-08-30 13:37:32)
Média Final</t>
      </text>
    </comment>
    <comment authorId="0" ref="K3">
      <text>
        <t xml:space="preserve">======
ID#AAAAfGYNZ1A
    (2022-08-30 13:37:32)
Situação Final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ID#AAAAfGYNZyM
    (2022-08-30 13:37:32)
Soma dos Pontos</t>
      </text>
    </comment>
    <comment authorId="0" ref="G3">
      <text>
        <t xml:space="preserve">======
ID#AAAAfGYNZz0
    (2022-08-30 13:37:32)
Síntese Bimestral</t>
      </text>
    </comment>
    <comment authorId="0" ref="H3">
      <text>
        <t xml:space="preserve">======
ID#AAAAfGYNZuo
    (2022-08-30 13:37:32)
Quanto Precisa na Final.</t>
      </text>
    </comment>
    <comment authorId="0" ref="I3">
      <text>
        <t xml:space="preserve">======
ID#AAAAfGYNZqk
    (2022-08-30 13:37:32)
Nota da Prova Final</t>
      </text>
    </comment>
    <comment authorId="0" ref="J3">
      <text>
        <t xml:space="preserve">======
ID#AAAAfGYNZ4Y
    (2022-08-30 13:37:32)
Média Final</t>
      </text>
    </comment>
    <comment authorId="0" ref="K3">
      <text>
        <t xml:space="preserve">======
ID#AAAAfGYNZ34
    (2022-08-30 13:37:32)
Situação Final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ID#AAAAfGYNZxI
    (2022-08-30 13:37:32)
Soma dos Pontos</t>
      </text>
    </comment>
    <comment authorId="0" ref="G3">
      <text>
        <t xml:space="preserve">======
ID#AAAAfGYNZ3c
    (2022-08-30 13:37:32)
Síntese Bimestral</t>
      </text>
    </comment>
    <comment authorId="0" ref="H3">
      <text>
        <t xml:space="preserve">======
ID#AAAAfGYNZuQ
    (2022-08-30 13:37:32)
Quanto Precisa na Final.</t>
      </text>
    </comment>
    <comment authorId="0" ref="I3">
      <text>
        <t xml:space="preserve">======
ID#AAAAfGYNZsw
    (2022-08-30 13:37:32)
Nota da Prova Final</t>
      </text>
    </comment>
    <comment authorId="0" ref="J3">
      <text>
        <t xml:space="preserve">======
ID#AAAAfGYNZrk
    (2022-08-30 13:37:32)
Média Final</t>
      </text>
    </comment>
    <comment authorId="0" ref="K3">
      <text>
        <t xml:space="preserve">======
ID#AAAAfGYNZ1I
    (2022-08-30 13:37:32)
Situação Final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ID#AAAAfGYNZ3U
    (2022-08-30 13:37:32)
Soma dos Pontos</t>
      </text>
    </comment>
    <comment authorId="0" ref="G3">
      <text>
        <t xml:space="preserve">======
ID#AAAAfGYNZ2E
    (2022-08-30 13:37:32)
Síntese Bimestral</t>
      </text>
    </comment>
    <comment authorId="0" ref="H3">
      <text>
        <t xml:space="preserve">======
ID#AAAAfGYNZzQ
    (2022-08-30 13:37:32)
Quanto Precisa na Final.</t>
      </text>
    </comment>
    <comment authorId="0" ref="I3">
      <text>
        <t xml:space="preserve">======
ID#AAAAfGYNZ4M
    (2022-08-30 13:37:32)
Nota da Prova Final</t>
      </text>
    </comment>
    <comment authorId="0" ref="J3">
      <text>
        <t xml:space="preserve">======
ID#AAAAfGYNZsQ
    (2022-08-30 13:37:32)
Média Final</t>
      </text>
    </comment>
    <comment authorId="0" ref="K3">
      <text>
        <t xml:space="preserve">======
ID#AAAAfGYNZ4g
    (2022-08-30 13:37:32)
Situação Final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ID#AAAAfGYNZ2Q
    (2022-08-30 13:37:32)
Soma dos Pontos</t>
      </text>
    </comment>
    <comment authorId="0" ref="G3">
      <text>
        <t xml:space="preserve">======
ID#AAAAfGYNZuY
    (2022-08-30 13:37:32)
Síntese Bimestral</t>
      </text>
    </comment>
    <comment authorId="0" ref="H3">
      <text>
        <t xml:space="preserve">======
ID#AAAAfGYNZwk
    (2022-08-30 13:37:32)
Quanto Precisa na Final.</t>
      </text>
    </comment>
    <comment authorId="0" ref="I3">
      <text>
        <t xml:space="preserve">======
ID#AAAAfGYNZr0
    (2022-08-30 13:37:32)
Nota da Prova Final</t>
      </text>
    </comment>
    <comment authorId="0" ref="J3">
      <text>
        <t xml:space="preserve">======
ID#AAAAfGYNZsA
    (2022-08-30 13:37:32)
Média Final</t>
      </text>
    </comment>
    <comment authorId="0" ref="K3">
      <text>
        <t xml:space="preserve">======
ID#AAAAfGYNZwA
    (2022-08-30 13:37:32)
Situação Final</t>
      </text>
    </comment>
  </commentList>
</comments>
</file>

<file path=xl/comments1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ID#AAAAfGYNZ10
    (2022-08-30 13:37:32)
Soma dos Pontos</t>
      </text>
    </comment>
    <comment authorId="0" ref="G3">
      <text>
        <t xml:space="preserve">======
ID#AAAAfGYNZyQ
    (2022-08-30 13:37:32)
Síntese Bimestral</t>
      </text>
    </comment>
    <comment authorId="0" ref="H3">
      <text>
        <t xml:space="preserve">======
ID#AAAAfGYNZt0
    (2022-08-30 13:37:32)
Quanto Precisa na Final.</t>
      </text>
    </comment>
    <comment authorId="0" ref="I3">
      <text>
        <t xml:space="preserve">======
ID#AAAAfGYNZ0k
    (2022-08-30 13:37:32)
Nota da Prova Final</t>
      </text>
    </comment>
    <comment authorId="0" ref="J3">
      <text>
        <t xml:space="preserve">======
ID#AAAAfGYNZwU
    (2022-08-30 13:37:32)
Média Final</t>
      </text>
    </comment>
    <comment authorId="0" ref="K3">
      <text>
        <t xml:space="preserve">======
ID#AAAAfGYNZzg
    (2022-08-30 13:37:32)
Situação Final</t>
      </text>
    </comment>
  </commentList>
</comments>
</file>

<file path=xl/comments1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ID#AAAAfGYNZzI
    (2022-08-30 13:37:32)
Soma dos Pontos</t>
      </text>
    </comment>
    <comment authorId="0" ref="G3">
      <text>
        <t xml:space="preserve">======
ID#AAAAfGYNZtk
    (2022-08-30 13:37:32)
Síntese Bimestral</t>
      </text>
    </comment>
    <comment authorId="0" ref="H3">
      <text>
        <t xml:space="preserve">======
ID#AAAAfGYNZ4Q
    (2022-08-30 13:37:32)
Quanto Precisa na Final.</t>
      </text>
    </comment>
    <comment authorId="0" ref="I3">
      <text>
        <t xml:space="preserve">======
ID#AAAAfGYNZq4
    (2022-08-30 13:37:32)
Nota da Prova Final</t>
      </text>
    </comment>
    <comment authorId="0" ref="J3">
      <text>
        <t xml:space="preserve">======
ID#AAAAfGYNZ0E
    (2022-08-30 13:37:32)
Média Final</t>
      </text>
    </comment>
    <comment authorId="0" ref="K3">
      <text>
        <t xml:space="preserve">======
ID#AAAAfGYNZ2Y
    (2022-08-30 13:37:32)
Situação Final</t>
      </text>
    </comment>
  </commentList>
</comments>
</file>

<file path=xl/comments1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ID#AAAAfGYNZ3Y
    (2022-08-30 13:37:32)
Soma dos Pontos</t>
      </text>
    </comment>
    <comment authorId="0" ref="G3">
      <text>
        <t xml:space="preserve">======
ID#AAAAfGYNZvE
    (2022-08-30 13:37:32)
Síntese Bimestral</t>
      </text>
    </comment>
    <comment authorId="0" ref="H3">
      <text>
        <t xml:space="preserve">======
ID#AAAAfGYNZw0
    (2022-08-30 13:37:32)
Quanto Precisa na Final.</t>
      </text>
    </comment>
    <comment authorId="0" ref="I3">
      <text>
        <t xml:space="preserve">======
ID#AAAAfGYNZtM
    (2022-08-30 13:37:32)
Nota da Prova Final</t>
      </text>
    </comment>
    <comment authorId="0" ref="J3">
      <text>
        <t xml:space="preserve">======
ID#AAAAfGYNZyc
    (2022-08-30 13:37:32)
Média Final</t>
      </text>
    </comment>
    <comment authorId="0" ref="K3">
      <text>
        <t xml:space="preserve">======
ID#AAAAfGYNZsE
    (2022-08-30 13:37:32)
Situação Final</t>
      </text>
    </comment>
  </commentList>
</comments>
</file>

<file path=xl/comments1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ID#AAAAfGYNZuM
    (2022-08-30 13:37:32)
Soma dos Pontos</t>
      </text>
    </comment>
    <comment authorId="0" ref="G3">
      <text>
        <t xml:space="preserve">======
ID#AAAAfGYNZws
    (2022-08-30 13:37:32)
Síntese Bimestral</t>
      </text>
    </comment>
    <comment authorId="0" ref="H3">
      <text>
        <t xml:space="preserve">======
ID#AAAAfGYNZvI
    (2022-08-30 13:37:32)
Quanto Precisa na Final.</t>
      </text>
    </comment>
    <comment authorId="0" ref="I3">
      <text>
        <t xml:space="preserve">======
ID#AAAAfGYNZxc
    (2022-08-30 13:37:32)
Nota da Prova Final</t>
      </text>
    </comment>
    <comment authorId="0" ref="J3">
      <text>
        <t xml:space="preserve">======
ID#AAAAfGYNZrc
    (2022-08-30 13:37:32)
Média Final</t>
      </text>
    </comment>
    <comment authorId="0" ref="K3">
      <text>
        <t xml:space="preserve">======
ID#AAAAfGYNZxk
    (2022-08-30 13:37:32)
Situação Final</t>
      </text>
    </comment>
  </commentList>
</comments>
</file>

<file path=xl/comments1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ID#AAAAfGYNZwY
    (2022-08-30 13:37:32)
Soma dos Pontos</t>
      </text>
    </comment>
    <comment authorId="0" ref="G3">
      <text>
        <t xml:space="preserve">======
ID#AAAAfGYNZzU
    (2022-08-30 13:37:32)
Síntese Bimestral</t>
      </text>
    </comment>
    <comment authorId="0" ref="H3">
      <text>
        <t xml:space="preserve">======
ID#AAAAfGYNZtU
    (2022-08-30 13:37:32)
Quanto Precisa na Final.</t>
      </text>
    </comment>
    <comment authorId="0" ref="I3">
      <text>
        <t xml:space="preserve">======
ID#AAAAfGYNZsY
    (2022-08-30 13:37:32)
Nota da Prova Final</t>
      </text>
    </comment>
    <comment authorId="0" ref="J3">
      <text>
        <t xml:space="preserve">======
ID#AAAAfGYNZx0
    (2022-08-30 13:37:32)
Média Final</t>
      </text>
    </comment>
    <comment authorId="0" ref="K3">
      <text>
        <t xml:space="preserve">======
ID#AAAAfGYNZtQ
    (2022-08-30 13:37:32)
Situação Final</t>
      </text>
    </comment>
  </commentList>
</comments>
</file>

<file path=xl/comments1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ID#AAAAfGYNZ1Y
    (2022-08-30 13:37:32)
Soma dos Pontos</t>
      </text>
    </comment>
    <comment authorId="0" ref="G3">
      <text>
        <t xml:space="preserve">======
ID#AAAAfGYNZtc
    (2022-08-30 13:37:32)
Síntese Bimestral</t>
      </text>
    </comment>
    <comment authorId="0" ref="H3">
      <text>
        <t xml:space="preserve">======
ID#AAAAfGYNZtA
    (2022-08-30 13:37:32)
Quanto Precisa na Final.</t>
      </text>
    </comment>
    <comment authorId="0" ref="I3">
      <text>
        <t xml:space="preserve">======
ID#AAAAfGYNZzk
    (2022-08-30 13:37:32)
Nota da Prova Final</t>
      </text>
    </comment>
    <comment authorId="0" ref="J3">
      <text>
        <t xml:space="preserve">======
ID#AAAAfGYNZ4w
    (2022-08-30 13:37:32)
Média Final</t>
      </text>
    </comment>
    <comment authorId="0" ref="K3">
      <text>
        <t xml:space="preserve">======
ID#AAAAfGYNZ18
    (2022-08-30 13:37:32)
Situação Final</t>
      </text>
    </comment>
  </commentList>
</comments>
</file>

<file path=xl/comments1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ID#AAAAfGYNZ0s
    (2022-08-30 13:37:32)
Soma dos Pontos</t>
      </text>
    </comment>
    <comment authorId="0" ref="G3">
      <text>
        <t xml:space="preserve">======
ID#AAAAfGYNZt4
    (2022-08-30 13:37:32)
Síntese Bimestral</t>
      </text>
    </comment>
    <comment authorId="0" ref="H3">
      <text>
        <t xml:space="preserve">======
ID#AAAAfGYNZy4
    (2022-08-30 13:37:32)
Quanto Precisa na Final.</t>
      </text>
    </comment>
    <comment authorId="0" ref="I3">
      <text>
        <t xml:space="preserve">======
ID#AAAAfGYNZwM
    (2022-08-30 13:37:32)
Nota da Prova Final</t>
      </text>
    </comment>
    <comment authorId="0" ref="J3">
      <text>
        <t xml:space="preserve">======
ID#AAAAfGYNZ1E
    (2022-08-30 13:37:32)
Média Final</t>
      </text>
    </comment>
    <comment authorId="0" ref="K3">
      <text>
        <t xml:space="preserve">======
ID#AAAAfGYNZuw
    (2022-08-30 13:37:32)
Situação Final</t>
      </text>
    </comment>
  </commentList>
</comments>
</file>

<file path=xl/comments2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ID#AAAAfGYNZqI
    (2022-08-30 13:37:32)
Soma dos Pontos</t>
      </text>
    </comment>
    <comment authorId="0" ref="G3">
      <text>
        <t xml:space="preserve">======
ID#AAAAfGYNZrs
    (2022-08-30 13:37:32)
Síntese Bimestral</t>
      </text>
    </comment>
    <comment authorId="0" ref="H3">
      <text>
        <t xml:space="preserve">======
ID#AAAAfGYNZzo
    (2022-08-30 13:37:32)
Quanto Precisa na Final.</t>
      </text>
    </comment>
    <comment authorId="0" ref="I3">
      <text>
        <t xml:space="preserve">======
ID#AAAAfGYNZtY
    (2022-08-30 13:37:32)
Nota da Prova Final</t>
      </text>
    </comment>
    <comment authorId="0" ref="J3">
      <text>
        <t xml:space="preserve">======
ID#AAAAfGYNZx8
    (2022-08-30 13:37:32)
Média Final</t>
      </text>
    </comment>
    <comment authorId="0" ref="K3">
      <text>
        <t xml:space="preserve">======
ID#AAAAfGYNZz8
    (2022-08-30 13:37:32)
Situação Final</t>
      </text>
    </comment>
  </commentList>
</comments>
</file>

<file path=xl/comments2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ID#AAAAfGYNZrg
    (2022-08-30 13:37:32)
Soma dos Pontos</t>
      </text>
    </comment>
    <comment authorId="0" ref="G3">
      <text>
        <t xml:space="preserve">======
ID#AAAAfGYNZ4A
    (2022-08-30 13:37:32)
Síntese Bimestral</t>
      </text>
    </comment>
    <comment authorId="0" ref="H3">
      <text>
        <t xml:space="preserve">======
ID#AAAAfGYNZqU
    (2022-08-30 13:37:32)
Quanto Precisa na Final.</t>
      </text>
    </comment>
    <comment authorId="0" ref="I3">
      <text>
        <t xml:space="preserve">======
ID#AAAAfGYNZyg
    (2022-08-30 13:37:32)
Nota da Prova Final</t>
      </text>
    </comment>
    <comment authorId="0" ref="J3">
      <text>
        <t xml:space="preserve">======
ID#AAAAfGYNZys
    (2022-08-30 13:37:32)
Média Final</t>
      </text>
    </comment>
    <comment authorId="0" ref="K3">
      <text>
        <t xml:space="preserve">======
ID#AAAAfGYNZxA
    (2022-08-30 13:37:32)
Situação Final</t>
      </text>
    </comment>
  </commentList>
</comments>
</file>

<file path=xl/comments2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ID#AAAAfGYNZxM
    (2022-08-30 13:37:32)
Soma dos Pontos</t>
      </text>
    </comment>
    <comment authorId="0" ref="G3">
      <text>
        <t xml:space="preserve">======
ID#AAAAfGYNZyU
    (2022-08-30 13:37:32)
Síntese Bimestral</t>
      </text>
    </comment>
    <comment authorId="0" ref="H3">
      <text>
        <t xml:space="preserve">======
ID#AAAAfGYNZ3s
    (2022-08-30 13:37:32)
Quanto Precisa na Final.</t>
      </text>
    </comment>
    <comment authorId="0" ref="I3">
      <text>
        <t xml:space="preserve">======
ID#AAAAfGYNZ28
    (2022-08-30 13:37:32)
Nota da Prova Final</t>
      </text>
    </comment>
    <comment authorId="0" ref="J3">
      <text>
        <t xml:space="preserve">======
ID#AAAAfGYNZq8
    (2022-08-30 13:37:32)
Média Final</t>
      </text>
    </comment>
    <comment authorId="0" ref="K3">
      <text>
        <t xml:space="preserve">======
ID#AAAAfGYNZ3k
    (2022-08-30 13:37:32)
Situação Final</t>
      </text>
    </comment>
  </commentList>
</comments>
</file>

<file path=xl/comments2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ID#AAAAfGYNZ2M
    (2022-08-30 13:37:32)
Soma dos Pontos</t>
      </text>
    </comment>
    <comment authorId="0" ref="G3">
      <text>
        <t xml:space="preserve">======
ID#AAAAfGYNZuU
    (2022-08-30 13:37:32)
Síntese Bimestral</t>
      </text>
    </comment>
    <comment authorId="0" ref="H3">
      <text>
        <t xml:space="preserve">======
ID#AAAAfGYNZvg
    (2022-08-30 13:37:32)
Quanto Precisa na Final.</t>
      </text>
    </comment>
    <comment authorId="0" ref="I3">
      <text>
        <t xml:space="preserve">======
ID#AAAAfGYNZu4
    (2022-08-30 13:37:32)
Nota da Prova Final</t>
      </text>
    </comment>
    <comment authorId="0" ref="J3">
      <text>
        <t xml:space="preserve">======
ID#AAAAfGYNZxQ
    (2022-08-30 13:37:32)
Média Final</t>
      </text>
    </comment>
    <comment authorId="0" ref="K3">
      <text>
        <t xml:space="preserve">======
ID#AAAAfGYNZ14
    (2022-08-30 13:37:32)
Situação Final</t>
      </text>
    </comment>
  </commentList>
</comments>
</file>

<file path=xl/comments2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ID#AAAAfGYNZ38
    (2022-08-30 13:37:32)
Soma dos Pontos</t>
      </text>
    </comment>
    <comment authorId="0" ref="G3">
      <text>
        <t xml:space="preserve">======
ID#AAAAfGYNZw8
    (2022-08-30 13:37:32)
Síntese Bimestral</t>
      </text>
    </comment>
    <comment authorId="0" ref="H3">
      <text>
        <t xml:space="preserve">======
ID#AAAAfGYNZ2c
    (2022-08-30 13:37:32)
Quanto Precisa na Final.</t>
      </text>
    </comment>
    <comment authorId="0" ref="I3">
      <text>
        <t xml:space="preserve">======
ID#AAAAfGYNZqA
    (2022-08-30 13:37:32)
Nota da Prova Final</t>
      </text>
    </comment>
    <comment authorId="0" ref="J3">
      <text>
        <t xml:space="preserve">======
ID#AAAAfGYNZtI
    (2022-08-30 13:37:32)
Média Final</t>
      </text>
    </comment>
    <comment authorId="0" ref="K3">
      <text>
        <t xml:space="preserve">======
ID#AAAAfGYNZvY
    (2022-08-30 13:37:32)
Situação Final</t>
      </text>
    </comment>
  </commentList>
</comments>
</file>

<file path=xl/comments2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ID#AAAAfGYNZwE
    (2022-08-30 13:37:32)
Soma dos Pontos</t>
      </text>
    </comment>
    <comment authorId="0" ref="G3">
      <text>
        <t xml:space="preserve">======
ID#AAAAfGYNZvA
    (2022-08-30 13:37:32)
Síntese Bimestral</t>
      </text>
    </comment>
    <comment authorId="0" ref="H3">
      <text>
        <t xml:space="preserve">======
ID#AAAAfGYNZv4
    (2022-08-30 13:37:32)
Quanto Precisa na Final.</t>
      </text>
    </comment>
    <comment authorId="0" ref="I3">
      <text>
        <t xml:space="preserve">======
ID#AAAAfGYNZvw
    (2022-08-30 13:37:32)
Nota da Prova Final</t>
      </text>
    </comment>
    <comment authorId="0" ref="J3">
      <text>
        <t xml:space="preserve">======
ID#AAAAfGYNZ0M
    (2022-08-30 13:37:32)
Média Final</t>
      </text>
    </comment>
    <comment authorId="0" ref="K3">
      <text>
        <t xml:space="preserve">======
ID#AAAAfGYNZzY
    (2022-08-30 13:37:32)
Situação Final</t>
      </text>
    </comment>
  </commentList>
</comments>
</file>

<file path=xl/comments2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ID#AAAAfGYNZrM
    (2022-08-30 13:37:32)
Soma dos Pontos</t>
      </text>
    </comment>
    <comment authorId="0" ref="G3">
      <text>
        <t xml:space="preserve">======
ID#AAAAfGYNZq0
    (2022-08-30 13:37:32)
Síntese Bimestral</t>
      </text>
    </comment>
    <comment authorId="0" ref="H3">
      <text>
        <t xml:space="preserve">======
ID#AAAAfGYNZ0U
    (2022-08-30 13:37:32)
Quanto Precisa na Final.</t>
      </text>
    </comment>
    <comment authorId="0" ref="I3">
      <text>
        <t xml:space="preserve">======
ID#AAAAfGYNZ1M
    (2022-08-30 13:37:32)
Nota da Prova Final</t>
      </text>
    </comment>
    <comment authorId="0" ref="J3">
      <text>
        <t xml:space="preserve">======
ID#AAAAfGYNZzE
    (2022-08-30 13:37:32)
Média Final</t>
      </text>
    </comment>
    <comment authorId="0" ref="K3">
      <text>
        <t xml:space="preserve">======
ID#AAAAfGYNZx4
    (2022-08-30 13:37:32)
Situação Final</t>
      </text>
    </comment>
  </commentList>
</comments>
</file>

<file path=xl/comments2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ID#AAAAfGYNZy0
    (2022-08-30 13:37:32)
Soma dos Pontos</t>
      </text>
    </comment>
    <comment authorId="0" ref="G3">
      <text>
        <t xml:space="preserve">======
ID#AAAAfGYNZr8
    (2022-08-30 13:37:32)
Síntese Bimestral</t>
      </text>
    </comment>
    <comment authorId="0" ref="H3">
      <text>
        <t xml:space="preserve">======
ID#AAAAfGYNZ3g
    (2022-08-30 13:37:32)
Quanto Precisa na Final.</t>
      </text>
    </comment>
    <comment authorId="0" ref="I3">
      <text>
        <t xml:space="preserve">======
ID#AAAAfGYNZu0
    (2022-08-30 13:37:32)
Nota da Prova Final</t>
      </text>
    </comment>
    <comment authorId="0" ref="J3">
      <text>
        <t xml:space="preserve">======
ID#AAAAfGYNZ0Q
    (2022-08-30 13:37:32)
Média Final</t>
      </text>
    </comment>
    <comment authorId="0" ref="K3">
      <text>
        <t xml:space="preserve">======
ID#AAAAfGYNZ3Q
    (2022-08-30 13:37:32)
Situação Final</t>
      </text>
    </comment>
  </commentList>
</comments>
</file>

<file path=xl/comments2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ID#AAAAfGYNZr4
    (2022-08-30 13:37:32)
Soma dos Pontos</t>
      </text>
    </comment>
    <comment authorId="0" ref="G3">
      <text>
        <t xml:space="preserve">======
ID#AAAAfGYNZ20
    (2022-08-30 13:37:32)
Síntese Bimestral</t>
      </text>
    </comment>
    <comment authorId="0" ref="H3">
      <text>
        <t xml:space="preserve">======
ID#AAAAfGYNZ0c
    (2022-08-30 13:37:32)
Quanto Precisa na Final.</t>
      </text>
    </comment>
    <comment authorId="0" ref="I3">
      <text>
        <t xml:space="preserve">======
ID#AAAAfGYNZ2I
    (2022-08-30 13:37:32)
Nota da Prova Final</t>
      </text>
    </comment>
    <comment authorId="0" ref="J3">
      <text>
        <t xml:space="preserve">======
ID#AAAAfGYNZ2g
    (2022-08-30 13:37:32)
Média Final</t>
      </text>
    </comment>
    <comment authorId="0" ref="K3">
      <text>
        <t xml:space="preserve">======
ID#AAAAfGYNZ0g
    (2022-08-30 13:37:32)
Situação Final</t>
      </text>
    </comment>
  </commentList>
</comments>
</file>

<file path=xl/comments2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ID#AAAAfGYNZ24
    (2022-08-30 13:37:32)
Soma dos Pontos</t>
      </text>
    </comment>
    <comment authorId="0" ref="G3">
      <text>
        <t xml:space="preserve">======
ID#AAAAfGYNZqY
    (2022-08-30 13:37:32)
Síntese Bimestral</t>
      </text>
    </comment>
    <comment authorId="0" ref="H3">
      <text>
        <t xml:space="preserve">======
ID#AAAAfGYNZ2U
    (2022-08-30 13:37:32)
Quanto Precisa na Final.</t>
      </text>
    </comment>
    <comment authorId="0" ref="I3">
      <text>
        <t xml:space="preserve">======
ID#AAAAfGYNZto
    (2022-08-30 13:37:32)
Nota da Prova Final</t>
      </text>
    </comment>
    <comment authorId="0" ref="J3">
      <text>
        <t xml:space="preserve">======
ID#AAAAfGYNZso
    (2022-08-30 13:37:32)
Média Final</t>
      </text>
    </comment>
    <comment authorId="0" ref="K3">
      <text>
        <t xml:space="preserve">======
ID#AAAAfGYNZ0A
    (2022-08-30 13:37:32)
Situação Final</t>
      </text>
    </comment>
  </commentList>
</comments>
</file>

<file path=xl/comments3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ID#AAAAfGYNZwI
    (2022-08-30 13:37:32)
Soma dos Pontos</t>
      </text>
    </comment>
    <comment authorId="0" ref="G3">
      <text>
        <t xml:space="preserve">======
ID#AAAAfGYNZsc
    (2022-08-30 13:37:32)
Síntese Bimestral</t>
      </text>
    </comment>
    <comment authorId="0" ref="H3">
      <text>
        <t xml:space="preserve">======
ID#AAAAfGYNZus
    (2022-08-30 13:37:32)
Quanto Precisa na Final.</t>
      </text>
    </comment>
    <comment authorId="0" ref="I3">
      <text>
        <t xml:space="preserve">======
ID#AAAAfGYNZ1w
    (2022-08-30 13:37:32)
Nota da Prova Final</t>
      </text>
    </comment>
    <comment authorId="0" ref="J3">
      <text>
        <t xml:space="preserve">======
ID#AAAAfGYNZts
    (2022-08-30 13:37:32)
Média Final</t>
      </text>
    </comment>
    <comment authorId="0" ref="K3">
      <text>
        <t xml:space="preserve">======
ID#AAAAfGYNZ4E
    (2022-08-30 13:37:32)
Situação Final</t>
      </text>
    </comment>
  </commentList>
</comments>
</file>

<file path=xl/comments3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ID#AAAAfGYNZt8
    (2022-08-30 13:37:32)
Soma dos Pontos</t>
      </text>
    </comment>
    <comment authorId="0" ref="G3">
      <text>
        <t xml:space="preserve">======
ID#AAAAfGYNZ40
    (2022-08-30 13:37:32)
Síntese Bimestral</t>
      </text>
    </comment>
    <comment authorId="0" ref="H3">
      <text>
        <t xml:space="preserve">======
ID#AAAAfGYNZ3I
    (2022-08-30 13:37:32)
Quanto Precisa na Final.</t>
      </text>
    </comment>
    <comment authorId="0" ref="I3">
      <text>
        <t xml:space="preserve">======
ID#AAAAfGYNZ4s
    (2022-08-30 13:37:32)
Nota da Prova Final</t>
      </text>
    </comment>
    <comment authorId="0" ref="J3">
      <text>
        <t xml:space="preserve">======
ID#AAAAfGYNZrE
    (2022-08-30 13:37:32)
Média Final</t>
      </text>
    </comment>
    <comment authorId="0" ref="K3">
      <text>
        <t xml:space="preserve">======
ID#AAAAfGYNZvQ
    (2022-08-30 13:37:32)
Situação Final</t>
      </text>
    </comment>
  </commentList>
</comments>
</file>

<file path=xl/comments3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ID#AAAAfGYNZwo
    (2022-08-30 13:37:32)
Soma dos Pontos</t>
      </text>
    </comment>
    <comment authorId="0" ref="G3">
      <text>
        <t xml:space="preserve">======
ID#AAAAfGYNZqc
    (2022-08-30 13:37:32)
Síntese Bimestral</t>
      </text>
    </comment>
    <comment authorId="0" ref="H3">
      <text>
        <t xml:space="preserve">======
ID#AAAAfGYNZ4I
    (2022-08-30 13:37:32)
Quanto Precisa na Final.</t>
      </text>
    </comment>
    <comment authorId="0" ref="I3">
      <text>
        <t xml:space="preserve">======
ID#AAAAfGYNZ1c
    (2022-08-30 13:37:32)
Nota da Prova Final</t>
      </text>
    </comment>
    <comment authorId="0" ref="J3">
      <text>
        <t xml:space="preserve">======
ID#AAAAfGYNZqo
    (2022-08-30 13:37:32)
Média Final</t>
      </text>
    </comment>
    <comment authorId="0" ref="K3">
      <text>
        <t xml:space="preserve">======
ID#AAAAfGYNZrQ
    (2022-08-30 13:37:32)
Situação Final</t>
      </text>
    </comment>
  </commentList>
</comments>
</file>

<file path=xl/comments3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ID#AAAAfGYNZqM
    (2022-08-30 13:37:32)
Soma dos Pontos</t>
      </text>
    </comment>
    <comment authorId="0" ref="G3">
      <text>
        <t xml:space="preserve">======
ID#AAAAfGYNZrI
    (2022-08-30 13:37:32)
Síntese Bimestral</t>
      </text>
    </comment>
    <comment authorId="0" ref="H3">
      <text>
        <t xml:space="preserve">======
ID#AAAAfGYNZsg
    (2022-08-30 13:37:32)
Quanto Precisa na Final.</t>
      </text>
    </comment>
    <comment authorId="0" ref="I3">
      <text>
        <t xml:space="preserve">======
ID#AAAAfGYNZww
    (2022-08-30 13:37:32)
Nota da Prova Final</t>
      </text>
    </comment>
    <comment authorId="0" ref="J3">
      <text>
        <t xml:space="preserve">======
ID#AAAAfGYNZ1k
    (2022-08-30 13:37:32)
Média Final</t>
      </text>
    </comment>
    <comment authorId="0" ref="K3">
      <text>
        <t xml:space="preserve">======
ID#AAAAfGYNZ4k
    (2022-08-30 13:37:32)
Situação Final</t>
      </text>
    </comment>
  </commentList>
</comments>
</file>

<file path=xl/comments3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ID#AAAAfGYNZvs
    (2022-08-30 13:37:32)
Soma dos Pontos</t>
      </text>
    </comment>
    <comment authorId="0" ref="G3">
      <text>
        <t xml:space="preserve">======
ID#AAAAfGYNZyI
    (2022-08-30 13:37:32)
Síntese Bimestral</t>
      </text>
    </comment>
    <comment authorId="0" ref="H3">
      <text>
        <t xml:space="preserve">======
ID#AAAAfGYNZwQ
    (2022-08-30 13:37:32)
Quanto Precisa na Final.</t>
      </text>
    </comment>
    <comment authorId="0" ref="I3">
      <text>
        <t xml:space="preserve">======
ID#AAAAfGYNZug
    (2022-08-30 13:37:32)
Nota da Prova Final</t>
      </text>
    </comment>
    <comment authorId="0" ref="J3">
      <text>
        <t xml:space="preserve">======
ID#AAAAfGYNZxs
    (2022-08-30 13:37:32)
Média Final</t>
      </text>
    </comment>
    <comment authorId="0" ref="K3">
      <text>
        <t xml:space="preserve">======
ID#AAAAfGYNZ4o
    (2022-08-30 13:37:32)
Situação Final</t>
      </text>
    </comment>
  </commentList>
</comments>
</file>

<file path=xl/comments3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ID#AAAAfGYNZ00
    (2022-08-30 13:37:32)
Soma dos Pontos</t>
      </text>
    </comment>
    <comment authorId="0" ref="G3">
      <text>
        <t xml:space="preserve">======
ID#AAAAfGYNZqs
    (2022-08-30 13:37:32)
Síntese Bimestral</t>
      </text>
    </comment>
    <comment authorId="0" ref="H3">
      <text>
        <t xml:space="preserve">======
ID#AAAAfGYNZvU
    (2022-08-30 13:37:32)
Quanto Precisa na Final.</t>
      </text>
    </comment>
    <comment authorId="0" ref="I3">
      <text>
        <t xml:space="preserve">======
ID#AAAAfGYNZv8
    (2022-08-30 13:37:32)
Nota da Prova Final</t>
      </text>
    </comment>
    <comment authorId="0" ref="J3">
      <text>
        <t xml:space="preserve">======
ID#AAAAfGYNZuk
    (2022-08-30 13:37:32)
Média Final</t>
      </text>
    </comment>
    <comment authorId="0" ref="K3">
      <text>
        <t xml:space="preserve">======
ID#AAAAfGYNZ44
    (2022-08-30 13:37:32)
Situação Final</t>
      </text>
    </comment>
  </commentList>
</comments>
</file>

<file path=xl/comments3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ID#AAAAfGYNZqw
    (2022-08-30 13:37:32)
Soma dos Pontos</t>
      </text>
    </comment>
    <comment authorId="0" ref="G3">
      <text>
        <t xml:space="preserve">======
ID#AAAAfGYNZs4
    (2022-08-30 13:37:32)
Síntese Bimestral</t>
      </text>
    </comment>
    <comment authorId="0" ref="H3">
      <text>
        <t xml:space="preserve">======
ID#AAAAfGYNZyw
    (2022-08-30 13:37:32)
Quanto Precisa na Final.</t>
      </text>
    </comment>
    <comment authorId="0" ref="I3">
      <text>
        <t xml:space="preserve">======
ID#AAAAfGYNZ1s
    (2022-08-30 13:37:32)
Nota da Prova Final</t>
      </text>
    </comment>
    <comment authorId="0" ref="J3">
      <text>
        <t xml:space="preserve">======
ID#AAAAfGYNZyA
    (2022-08-30 13:37:32)
Média Final</t>
      </text>
    </comment>
    <comment authorId="0" ref="K3">
      <text>
        <t xml:space="preserve">======
ID#AAAAfGYNZsI
    (2022-08-30 13:37:32)
Situação Final</t>
      </text>
    </comment>
  </commentList>
</comments>
</file>

<file path=xl/comments3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ID#AAAAfGYNZs0
    (2022-08-30 13:37:32)
Soma dos Pontos</t>
      </text>
    </comment>
    <comment authorId="0" ref="G3">
      <text>
        <t xml:space="preserve">======
ID#AAAAfGYNZsM
    (2022-08-30 13:37:32)
Síntese Bimestral</t>
      </text>
    </comment>
    <comment authorId="0" ref="H3">
      <text>
        <t xml:space="preserve">======
ID#AAAAfGYNZvM
    (2022-08-30 13:37:32)
Quanto Precisa na Final.</t>
      </text>
    </comment>
    <comment authorId="0" ref="I3">
      <text>
        <t xml:space="preserve">======
ID#AAAAfGYNZss
    (2022-08-30 13:37:32)
Nota da Prova Final</t>
      </text>
    </comment>
    <comment authorId="0" ref="J3">
      <text>
        <t xml:space="preserve">======
ID#AAAAfGYNZrw
    (2022-08-30 13:37:32)
Média Final</t>
      </text>
    </comment>
    <comment authorId="0" ref="K3">
      <text>
        <t xml:space="preserve">======
ID#AAAAfGYNZ3o
    (2022-08-30 13:37:32)
Situação Final</t>
      </text>
    </comment>
  </commentList>
</comments>
</file>

<file path=xl/comments3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ID#AAAAfGYNZ4U
    (2022-08-30 13:37:32)
Soma dos Pontos</t>
      </text>
    </comment>
    <comment authorId="0" ref="G3">
      <text>
        <t xml:space="preserve">======
ID#AAAAfGYNZ0Y
    (2022-08-30 13:37:32)
Síntese Bimestral</t>
      </text>
    </comment>
    <comment authorId="0" ref="H3">
      <text>
        <t xml:space="preserve">======
ID#AAAAfGYNZ1o
    (2022-08-30 13:37:32)
Quanto Precisa na Final.</t>
      </text>
    </comment>
    <comment authorId="0" ref="I3">
      <text>
        <t xml:space="preserve">======
ID#AAAAfGYNZyk
    (2022-08-30 13:37:32)
Nota da Prova Final</t>
      </text>
    </comment>
    <comment authorId="0" ref="J3">
      <text>
        <t xml:space="preserve">======
ID#AAAAfGYNZzM
    (2022-08-30 13:37:32)
Média Final</t>
      </text>
    </comment>
    <comment authorId="0" ref="K3">
      <text>
        <t xml:space="preserve">======
ID#AAAAfGYNZtw
    (2022-08-30 13:37:32)
Situação Final</t>
      </text>
    </comment>
  </commentList>
</comments>
</file>

<file path=xl/comments3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ID#AAAAfGYNZ0w
    (2022-08-30 13:37:32)
Soma dos Pontos</t>
      </text>
    </comment>
    <comment authorId="0" ref="G3">
      <text>
        <t xml:space="preserve">======
ID#AAAAfGYNZu8
    (2022-08-30 13:37:32)
Síntese Bimestral</t>
      </text>
    </comment>
    <comment authorId="0" ref="H3">
      <text>
        <t xml:space="preserve">======
ID#AAAAfGYNZyY
    (2022-08-30 13:37:32)
Quanto Precisa na Final.</t>
      </text>
    </comment>
    <comment authorId="0" ref="I3">
      <text>
        <t xml:space="preserve">======
ID#AAAAfGYNZ04
    (2022-08-30 13:37:32)
Nota da Prova Final</t>
      </text>
    </comment>
    <comment authorId="0" ref="J3">
      <text>
        <t xml:space="preserve">======
ID#AAAAfGYNZro
    (2022-08-30 13:37:32)
Média Final</t>
      </text>
    </comment>
    <comment authorId="0" ref="K3">
      <text>
        <t xml:space="preserve">======
ID#AAAAfGYNZxU
    (2022-08-30 13:37:32)
Situação Final</t>
      </text>
    </comment>
  </commentList>
</comments>
</file>

<file path=xl/comments4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ID#AAAAfGYNZ1U
    (2022-08-30 13:37:32)
Soma dos Pontos</t>
      </text>
    </comment>
    <comment authorId="0" ref="G3">
      <text>
        <t xml:space="preserve">======
ID#AAAAfGYNZ2s
    (2022-08-30 13:37:32)
Síntese Bimestral</t>
      </text>
    </comment>
    <comment authorId="0" ref="H3">
      <text>
        <t xml:space="preserve">======
ID#AAAAfGYNZv0
    (2022-08-30 13:37:32)
Quanto Precisa na Final.</t>
      </text>
    </comment>
    <comment authorId="0" ref="I3">
      <text>
        <t xml:space="preserve">======
ID#AAAAfGYNZ2w
    (2022-08-30 13:37:32)
Nota da Prova Final</t>
      </text>
    </comment>
    <comment authorId="0" ref="J3">
      <text>
        <t xml:space="preserve">======
ID#AAAAfGYNZ3w
    (2022-08-30 13:37:32)
Média Final</t>
      </text>
    </comment>
    <comment authorId="0" ref="K3">
      <text>
        <t xml:space="preserve">======
ID#AAAAfGYNZvc
    (2022-08-30 13:37:32)
Situação Final</t>
      </text>
    </comment>
  </commentList>
</comments>
</file>

<file path=xl/sharedStrings.xml><?xml version="1.0" encoding="utf-8"?>
<sst xmlns="http://schemas.openxmlformats.org/spreadsheetml/2006/main" count="903" uniqueCount="184">
  <si>
    <t>LISTA DE ALUNOS(S) MATRICULADOS</t>
  </si>
  <si>
    <t>Digite abaixo o nome de todos os estudantes da turma</t>
  </si>
  <si>
    <t>Alex Ranyê Guilherme Cristino</t>
  </si>
  <si>
    <t>Ana beatriz Araújo Salvino</t>
  </si>
  <si>
    <t>Ana Beatriz Farias Brito</t>
  </si>
  <si>
    <t>Ana Clara Oliveira das Chagas</t>
  </si>
  <si>
    <t>Ana Flávia Ribeiro Gomes Nascimento</t>
  </si>
  <si>
    <t>Ana Luiza Almeida Maia</t>
  </si>
  <si>
    <t>Andrei Bernado Nascimento da Silva</t>
  </si>
  <si>
    <t>Arthur Juan Costa Araújo</t>
  </si>
  <si>
    <t>Brenda Angel Sousa de Medeiros</t>
  </si>
  <si>
    <t>Bruna Ellen Andrade Abrantes</t>
  </si>
  <si>
    <t>Daniel Dantas da Silva</t>
  </si>
  <si>
    <t>Erick Gabriel Araújo Leandro</t>
  </si>
  <si>
    <t>Eugênio Genuíno Mota</t>
  </si>
  <si>
    <t>Evellyn Fernandes de Almeida</t>
  </si>
  <si>
    <t>Gabriel de Sousa Gonzaga</t>
  </si>
  <si>
    <t>Giullia Barros Pietoso Camara</t>
  </si>
  <si>
    <t>Gleiciane Almeida de Lima</t>
  </si>
  <si>
    <t>Gustavo Oliviera de Menezes</t>
  </si>
  <si>
    <t>Heitor Gênuíno Mota</t>
  </si>
  <si>
    <t>Heloisa dos Reis Nascimento</t>
  </si>
  <si>
    <t>José Júlio César de Lima Silva Soares</t>
  </si>
  <si>
    <t>Júlia da Costa Silva Cruz</t>
  </si>
  <si>
    <t>Kelven Fernando Basilio de Farias</t>
  </si>
  <si>
    <t>Laura Lima Pires</t>
  </si>
  <si>
    <t>Lucas Abrante Rêgo</t>
  </si>
  <si>
    <t>Luiz Alberto Medeiros Soares</t>
  </si>
  <si>
    <t>Maria Alice Borba Agra</t>
  </si>
  <si>
    <t>Maria Clara Alves de Lima</t>
  </si>
  <si>
    <t>Maria Clara dos  Reis Silva</t>
  </si>
  <si>
    <t>Maria Evelyn da Silva Almeida</t>
  </si>
  <si>
    <t>Marina Venâncio Oliveira</t>
  </si>
  <si>
    <t>Mário Samuel Oliveira Conceição</t>
  </si>
  <si>
    <t>Pedro Elias barbosa de Sousa</t>
  </si>
  <si>
    <t>Pedro Henrique dos Santos Sousa</t>
  </si>
  <si>
    <t>Pedro Víctor de Farias Almeida</t>
  </si>
  <si>
    <t>Pedro Welisson de Lima Araújo</t>
  </si>
  <si>
    <t>Rebeca Kemylly Vasquez Mendes</t>
  </si>
  <si>
    <t>Renan Victor Rocha Pessoa</t>
  </si>
  <si>
    <t>Reuel Rodrigues Ferreira</t>
  </si>
  <si>
    <t>Samara Rafaelly Brandão Rocha</t>
  </si>
  <si>
    <t>Samuel Fontes Lima</t>
  </si>
  <si>
    <t>Thifany Tayane Pereira Galdino</t>
  </si>
  <si>
    <t>Victor Gabriel Clementino Lima</t>
  </si>
  <si>
    <t>Vitória Cristina Rodrigues Amancio Vieira</t>
  </si>
  <si>
    <t>Aluno(a)</t>
  </si>
  <si>
    <t>LÍNGUA PORTUGUESA</t>
  </si>
  <si>
    <t>M1, M2, M3, M4 = Médias</t>
  </si>
  <si>
    <t>M1</t>
  </si>
  <si>
    <t>M2</t>
  </si>
  <si>
    <t>M3</t>
  </si>
  <si>
    <t>M4</t>
  </si>
  <si>
    <t>SP</t>
  </si>
  <si>
    <t>SB</t>
  </si>
  <si>
    <t>QPF</t>
  </si>
  <si>
    <t>NPF</t>
  </si>
  <si>
    <t>MF</t>
  </si>
  <si>
    <t>S</t>
  </si>
  <si>
    <t>SP = Soma dos Pontos</t>
  </si>
  <si>
    <t>SB = Síntese Bimestral</t>
  </si>
  <si>
    <t>QPF = Quanto Precisa na Final</t>
  </si>
  <si>
    <t>NPF = Nota da Prova Final</t>
  </si>
  <si>
    <t>MF = Média Final</t>
  </si>
  <si>
    <t>S = Situação Final</t>
  </si>
  <si>
    <t xml:space="preserve">    </t>
  </si>
  <si>
    <t>ARTES</t>
  </si>
  <si>
    <t>EDUCAÇÃO FÍSICA</t>
  </si>
  <si>
    <t>Língua estrangeira(Inglês-Básico e instrumental)</t>
  </si>
  <si>
    <t>Língua estrangeira(Espanhol-Básico e instrumental)</t>
  </si>
  <si>
    <t>HISTÓRIA</t>
  </si>
  <si>
    <t>GEOGRAFIA</t>
  </si>
  <si>
    <t>FILOSOFIA</t>
  </si>
  <si>
    <t>SOCIOLOGIA</t>
  </si>
  <si>
    <t>QUÍMICA</t>
  </si>
  <si>
    <t>t</t>
  </si>
  <si>
    <t>FÍSICA</t>
  </si>
  <si>
    <t>BIOLOGIA</t>
  </si>
  <si>
    <t>MATEMÁTICA</t>
  </si>
  <si>
    <t>ESTUDO ORIENTADO</t>
  </si>
  <si>
    <t>Protagonismo Juvenil</t>
  </si>
  <si>
    <t>Práticas Experimentais</t>
  </si>
  <si>
    <t>ELETIVA</t>
  </si>
  <si>
    <t>Projeto de Vida</t>
  </si>
  <si>
    <t>Educação Tecnologica e Midiatica</t>
  </si>
  <si>
    <t>Intervenção Comunitária</t>
  </si>
  <si>
    <t>Inovação Social Cientifica</t>
  </si>
  <si>
    <t>Empresa Pedagógicas</t>
  </si>
  <si>
    <t>Higiene e Segurança do trabalho</t>
  </si>
  <si>
    <t>Game Design</t>
  </si>
  <si>
    <t>Roteiro e Narrativa</t>
  </si>
  <si>
    <t>Desenho digital</t>
  </si>
  <si>
    <t>Laboratório de jogos 2D</t>
  </si>
  <si>
    <t>Lógica de Programação I</t>
  </si>
  <si>
    <t>Lógica de Programação II</t>
  </si>
  <si>
    <t>Produção audio visual</t>
  </si>
  <si>
    <t>Programação orientada Objeto I (C#)</t>
  </si>
  <si>
    <t>Laboratório de Jogos 3D</t>
  </si>
  <si>
    <t>Modelagem 3D</t>
  </si>
  <si>
    <t>Programação orientada Objeto II (C#)</t>
  </si>
  <si>
    <t>Interfaces Interativas</t>
  </si>
  <si>
    <t xml:space="preserve"> </t>
  </si>
  <si>
    <t>Prototipação de Jogos</t>
  </si>
  <si>
    <t>Animação (2D e 3D)</t>
  </si>
  <si>
    <t>Arte Conceitual</t>
  </si>
  <si>
    <t>Metodologia de Projeto de  Jogos</t>
  </si>
  <si>
    <t>Projeto integrado de Jogos Digitais</t>
  </si>
  <si>
    <r>
      <rPr>
        <rFont val="Verdana"/>
        <b/>
        <color theme="1"/>
        <sz val="11.0"/>
      </rPr>
      <t xml:space="preserve">ECIT PROFESSOR BRAULIO MAIA JUNIOR
</t>
    </r>
    <r>
      <rPr>
        <rFont val="Verdana"/>
        <b val="0"/>
        <color theme="1"/>
        <sz val="11.0"/>
      </rPr>
      <t>Boletim Escolar do Aluno
ano letivo: 2023</t>
    </r>
  </si>
  <si>
    <t>Número:</t>
  </si>
  <si>
    <t>1° A Programação de Jogos digitais</t>
  </si>
  <si>
    <r>
      <rPr>
        <rFont val="Verdana"/>
        <b/>
        <color theme="1"/>
        <sz val="9.0"/>
      </rPr>
      <t>Discplinas</t>
    </r>
  </si>
  <si>
    <r>
      <rPr>
        <rFont val="Verdana"/>
        <b/>
        <color theme="1"/>
        <sz val="9.0"/>
      </rPr>
      <t>1º Bim.</t>
    </r>
  </si>
  <si>
    <r>
      <rPr>
        <rFont val="Verdana"/>
        <b/>
        <color theme="1"/>
        <sz val="9.0"/>
      </rPr>
      <t>2º Bim.</t>
    </r>
  </si>
  <si>
    <r>
      <rPr>
        <rFont val="Verdana"/>
        <b/>
        <color theme="1"/>
        <sz val="9.0"/>
      </rPr>
      <t>3º Bim.</t>
    </r>
  </si>
  <si>
    <r>
      <rPr>
        <rFont val="Verdana"/>
        <b/>
        <color theme="1"/>
        <sz val="9.0"/>
      </rPr>
      <t>4º Bim.</t>
    </r>
  </si>
  <si>
    <t>MEDIA</t>
  </si>
  <si>
    <t>Nota</t>
  </si>
  <si>
    <t>Líng. Port.</t>
  </si>
  <si>
    <t>Artes</t>
  </si>
  <si>
    <t>Educ. Física</t>
  </si>
  <si>
    <t>Líng. Ingl.</t>
  </si>
  <si>
    <t>Líng. Esp.</t>
  </si>
  <si>
    <t>História</t>
  </si>
  <si>
    <t>Geografia</t>
  </si>
  <si>
    <t>Filosofia</t>
  </si>
  <si>
    <t>Sociologia</t>
  </si>
  <si>
    <t>Química</t>
  </si>
  <si>
    <t>Física</t>
  </si>
  <si>
    <t>Biologia</t>
  </si>
  <si>
    <t>Matemática</t>
  </si>
  <si>
    <t>Est. Orientado</t>
  </si>
  <si>
    <t>Praticas Experimentais</t>
  </si>
  <si>
    <t>Eletiva</t>
  </si>
  <si>
    <t>Projeto de vida</t>
  </si>
  <si>
    <t>Educação Tecnológica e Midiática</t>
  </si>
  <si>
    <t>Inovação Social Científica</t>
  </si>
  <si>
    <t>Empresa  Pedagógica</t>
  </si>
  <si>
    <t>Game design</t>
  </si>
  <si>
    <t>Laboratorio de Jogos 2D</t>
  </si>
  <si>
    <t>Roteiro e narrativa</t>
  </si>
  <si>
    <t>Produção Audio Visual</t>
  </si>
  <si>
    <t>Programação orientada a Objeto I(C#)</t>
  </si>
  <si>
    <t>Laboratorio de Jogos 3D</t>
  </si>
  <si>
    <t>Programação orientada a Objeto II(C#)</t>
  </si>
  <si>
    <t>Interface interativas</t>
  </si>
  <si>
    <t>Metodologia de Projeto de jogos</t>
  </si>
  <si>
    <t>Projeto Integrado de Jogos digitais</t>
  </si>
  <si>
    <t>obs:</t>
  </si>
  <si>
    <t>Assinatura do Responsável</t>
  </si>
  <si>
    <t>DESEMPENHO DA TURMA</t>
  </si>
  <si>
    <t>Série:</t>
  </si>
  <si>
    <t>1ª</t>
  </si>
  <si>
    <t>Turma:</t>
  </si>
  <si>
    <t>Única</t>
  </si>
  <si>
    <t>Nº de alunos matriculados na turma:</t>
  </si>
  <si>
    <t>(Baseado na quantidade de nomes digitados)</t>
  </si>
  <si>
    <t>Escolha o(s) componente(s):</t>
  </si>
  <si>
    <t>Art</t>
  </si>
  <si>
    <t>Bio</t>
  </si>
  <si>
    <t>Ed Fis</t>
  </si>
  <si>
    <t>Fil</t>
  </si>
  <si>
    <t>Fis</t>
  </si>
  <si>
    <t>Geo</t>
  </si>
  <si>
    <t>Hist</t>
  </si>
  <si>
    <t>Ling Esp</t>
  </si>
  <si>
    <t>Ling Ing</t>
  </si>
  <si>
    <t>Ling Port</t>
  </si>
  <si>
    <t>Mat</t>
  </si>
  <si>
    <t>Qui</t>
  </si>
  <si>
    <t>Soc</t>
  </si>
  <si>
    <t>Bimestre:</t>
  </si>
  <si>
    <t>Geral</t>
  </si>
  <si>
    <t>Digite a nota de referência abaixo. Por exemplo: Se quiser saber a porcentagem de estudantes com média menor que 5 em Geografia, então deixe apenas "Geo" marcado acima e digite 5 no campo abaixo. Os dados, então, serão mostrados ao lado.
Nota: Quando se é marcado mais de um componente, no número de alunos com média menor que a nota de referência informada, serão contabilizados todos os estudantes que tenham uma média baixa em qualquer um dos componentes marcados.</t>
  </si>
  <si>
    <t>Além disso, é possível fazer o cruzamento das notas de diferentes componentes. Por exemplo, para saber a porcentagem de estudantes que ficaram com média maior ou igual a 7 na área de Linguagens, marque os 5 componentes da referida área e coloque 7 como nota de referência. Observe que, neste caso, nós teremos uma porcentagem média.</t>
  </si>
  <si>
    <t>Média da turma:</t>
  </si>
  <si>
    <t>Nota de referência:</t>
  </si>
  <si>
    <t>DESEMPENHO INDIVIDUAL - ESTIMATIVA DE REPROVAÇÃO</t>
  </si>
  <si>
    <t>Será marcado um "x" nos componentes em que a síntese bimestral do estudante estiver abaixo da nota de referência informada. "xx" significa nota não informada.</t>
  </si>
  <si>
    <t>Por Componente</t>
  </si>
  <si>
    <t>Por Bimestre</t>
  </si>
  <si>
    <t>1o</t>
  </si>
  <si>
    <t>2o</t>
  </si>
  <si>
    <t>3o</t>
  </si>
  <si>
    <t>4o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</si>
</sst>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"/>
    <numFmt numFmtId="165" formatCode="0.0%"/>
  </numFmts>
  <fonts count="24">
    <font>
      <sz val="11.0"/>
      <color rgb="FF000000"/>
      <name val="Calibri"/>
      <scheme val="minor"/>
    </font>
    <font>
      <b/>
      <sz val="10.0"/>
      <color theme="1"/>
      <name val="Arial"/>
    </font>
    <font>
      <sz val="11.0"/>
      <color rgb="FF000000"/>
      <name val="Calibri"/>
    </font>
    <font/>
    <font>
      <sz val="10.0"/>
      <color theme="1"/>
      <name val="Arial"/>
    </font>
    <font>
      <sz val="12.0"/>
      <color theme="1"/>
      <name val="Arial"/>
    </font>
    <font>
      <b/>
      <sz val="18.0"/>
      <color rgb="FF000000"/>
      <name val="Calibri"/>
    </font>
    <font>
      <sz val="11.0"/>
      <color theme="1"/>
      <name val="Calibri"/>
    </font>
    <font>
      <b/>
      <sz val="11.0"/>
      <color rgb="FF000000"/>
      <name val="Calibri"/>
    </font>
    <font>
      <b/>
      <sz val="11.0"/>
      <color theme="1"/>
      <name val="Calibri"/>
    </font>
    <font>
      <sz val="10.0"/>
      <color theme="1"/>
      <name val="Calibri"/>
    </font>
    <font>
      <b/>
      <sz val="12.0"/>
      <color rgb="FF000000"/>
      <name val="Calibri"/>
    </font>
    <font>
      <color rgb="FF006100"/>
      <name val="Arial"/>
    </font>
    <font>
      <color rgb="FF9C5700"/>
      <name val="Arial"/>
    </font>
    <font>
      <b/>
      <sz val="11.0"/>
      <color theme="1"/>
      <name val="Verdana"/>
    </font>
    <font>
      <b/>
      <sz val="14.0"/>
      <color theme="1"/>
      <name val="Verdana"/>
    </font>
    <font>
      <b/>
      <sz val="14.0"/>
      <color theme="1"/>
      <name val="Calibri"/>
    </font>
    <font>
      <b/>
      <sz val="18.0"/>
      <color theme="0"/>
      <name val="Calibri"/>
    </font>
    <font>
      <b/>
      <sz val="9.0"/>
      <color theme="1"/>
      <name val="Verdana"/>
    </font>
    <font>
      <b/>
      <sz val="8.0"/>
      <color theme="1"/>
      <name val="Verdana"/>
    </font>
    <font>
      <sz val="9.0"/>
      <color theme="1"/>
      <name val="Verdana"/>
    </font>
    <font>
      <b/>
      <sz val="18.0"/>
      <color theme="1"/>
      <name val="Calibri"/>
    </font>
    <font>
      <b/>
      <i/>
      <sz val="11.0"/>
      <color theme="1"/>
      <name val="Calibri"/>
    </font>
    <font>
      <b/>
      <sz val="14.0"/>
      <color rgb="FF000000"/>
      <name val="Calibri"/>
    </font>
  </fonts>
  <fills count="22">
    <fill>
      <patternFill patternType="none"/>
    </fill>
    <fill>
      <patternFill patternType="lightGray"/>
    </fill>
    <fill>
      <patternFill patternType="solid">
        <fgColor rgb="FFD9D2E9"/>
        <bgColor rgb="FFD9D2E9"/>
      </patternFill>
    </fill>
    <fill>
      <patternFill patternType="solid">
        <fgColor theme="0"/>
        <bgColor theme="0"/>
      </patternFill>
    </fill>
    <fill>
      <patternFill patternType="solid">
        <fgColor rgb="FFEAD1DC"/>
        <bgColor rgb="FFEAD1DC"/>
      </patternFill>
    </fill>
    <fill>
      <patternFill patternType="solid">
        <fgColor rgb="FFD8D8D8"/>
        <bgColor rgb="FFD8D8D8"/>
      </patternFill>
    </fill>
    <fill>
      <patternFill patternType="solid">
        <fgColor rgb="FFA5A5A5"/>
        <bgColor rgb="FFA5A5A5"/>
      </patternFill>
    </fill>
    <fill>
      <patternFill patternType="solid">
        <fgColor rgb="FFCFE2F3"/>
        <bgColor rgb="FFCFE2F3"/>
      </patternFill>
    </fill>
    <fill>
      <patternFill patternType="solid">
        <fgColor rgb="FF92D050"/>
        <bgColor rgb="FF92D050"/>
      </patternFill>
    </fill>
    <fill>
      <patternFill patternType="solid">
        <fgColor rgb="FFF9CB9C"/>
        <bgColor rgb="FFF9CB9C"/>
      </patternFill>
    </fill>
    <fill>
      <patternFill patternType="solid">
        <fgColor rgb="FFD9EAD3"/>
        <bgColor rgb="FFD9EAD3"/>
      </patternFill>
    </fill>
    <fill>
      <patternFill patternType="solid">
        <fgColor rgb="FFC6EFCE"/>
        <bgColor rgb="FFC6EFCE"/>
      </patternFill>
    </fill>
    <fill>
      <patternFill patternType="solid">
        <fgColor rgb="FFFFEB9C"/>
        <bgColor rgb="FFFFEB9C"/>
      </patternFill>
    </fill>
    <fill>
      <patternFill patternType="solid">
        <fgColor rgb="FFBFBFBF"/>
        <bgColor rgb="FFBFBFBF"/>
      </patternFill>
    </fill>
    <fill>
      <patternFill patternType="solid">
        <fgColor theme="1"/>
        <bgColor theme="1"/>
      </patternFill>
    </fill>
    <fill>
      <patternFill patternType="solid">
        <fgColor rgb="FFC3B0CA"/>
        <bgColor rgb="FFC3B0CA"/>
      </patternFill>
    </fill>
    <fill>
      <patternFill patternType="solid">
        <fgColor rgb="FF9FC5E8"/>
        <bgColor rgb="FF9FC5E8"/>
      </patternFill>
    </fill>
    <fill>
      <patternFill patternType="solid">
        <fgColor rgb="FFA4C2F4"/>
        <bgColor rgb="FFA4C2F4"/>
      </patternFill>
    </fill>
    <fill>
      <patternFill patternType="solid">
        <fgColor rgb="FFC9DAF8"/>
        <bgColor rgb="FFC9DAF8"/>
      </patternFill>
    </fill>
    <fill>
      <patternFill patternType="solid">
        <fgColor rgb="FFA2C4C9"/>
        <bgColor rgb="FFA2C4C9"/>
      </patternFill>
    </fill>
    <fill>
      <patternFill patternType="solid">
        <fgColor rgb="FFD0E0E3"/>
        <bgColor rgb="FFD0E0E3"/>
      </patternFill>
    </fill>
    <fill>
      <patternFill patternType="solid">
        <fgColor rgb="FFB4A7D6"/>
        <bgColor rgb="FFB4A7D6"/>
      </patternFill>
    </fill>
  </fills>
  <borders count="37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/>
      <right/>
      <top/>
      <bottom/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</border>
    <border>
      <left style="medium">
        <color rgb="FFFFFFFF"/>
      </left>
      <top style="medium">
        <color rgb="FFFFFFFF"/>
      </top>
    </border>
    <border>
      <top style="medium">
        <color rgb="FFFFFFFF"/>
      </top>
    </border>
    <border>
      <right style="medium">
        <color rgb="FFFFFFFF"/>
      </right>
      <top style="medium">
        <color rgb="FFFFFFFF"/>
      </top>
    </border>
    <border>
      <left style="thin">
        <color rgb="FF000000"/>
      </left>
      <right/>
    </border>
    <border>
      <left style="medium">
        <color rgb="FFFFFFFF"/>
      </left>
      <bottom style="medium">
        <color rgb="FFFFFFFF"/>
      </bottom>
    </border>
    <border>
      <bottom style="medium">
        <color rgb="FFFFFFFF"/>
      </bottom>
    </border>
    <border>
      <right style="medium">
        <color rgb="FFFFFFFF"/>
      </right>
      <bottom style="medium">
        <color rgb="FFFFFFFF"/>
      </bottom>
    </border>
    <border>
      <left style="thin">
        <color rgb="FF000000"/>
      </left>
      <right/>
      <bottom style="thin">
        <color rgb="FF000000"/>
      </bottom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</border>
    <border>
      <left/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left style="medium">
        <color rgb="FFFFFFFF"/>
      </left>
      <right style="medium">
        <color rgb="FFFFFFFF"/>
      </right>
      <top style="medium">
        <color rgb="FFFFFFFF"/>
      </top>
      <bottom/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medium">
        <color rgb="FFFFFFFF"/>
      </left>
      <top style="medium">
        <color rgb="FFFFFFFF"/>
      </top>
      <bottom style="medium">
        <color rgb="FFFFFFFF"/>
      </bottom>
    </border>
    <border>
      <top style="medium">
        <color rgb="FFFFFFFF"/>
      </top>
      <bottom style="medium">
        <color rgb="FFFFFFFF"/>
      </bottom>
    </border>
    <border>
      <right style="medium">
        <color rgb="FFFFFFFF"/>
      </right>
      <top style="medium">
        <color rgb="FFFFFFFF"/>
      </top>
      <bottom style="medium">
        <color rgb="FFFFFFFF"/>
      </bottom>
    </border>
    <border>
      <left style="medium">
        <color rgb="FFFFFFFF"/>
      </left>
    </border>
    <border>
      <right style="medium">
        <color rgb="FFFFFFFF"/>
      </right>
    </border>
    <border>
      <left style="medium">
        <color rgb="FFFFFFFF"/>
      </left>
      <right style="medium">
        <color rgb="FFFFFFFF"/>
      </right>
      <top style="medium">
        <color rgb="FFFFFFFF"/>
      </top>
    </border>
    <border>
      <left style="medium">
        <color rgb="FFFFFFFF"/>
      </left>
      <right style="medium">
        <color rgb="FFFFFFFF"/>
      </right>
      <bottom style="medium">
        <color rgb="FFFFFFFF"/>
      </bottom>
    </border>
    <border>
      <left style="medium">
        <color rgb="FFFFFFFF"/>
      </left>
      <right style="medium">
        <color rgb="FFFFFFFF"/>
      </right>
    </border>
  </borders>
  <cellStyleXfs count="1">
    <xf borderId="0" fillId="0" fontId="0" numFmtId="0" applyAlignment="1" applyFont="1"/>
  </cellStyleXfs>
  <cellXfs count="12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center"/>
    </xf>
    <xf borderId="2" fillId="3" fontId="2" numFmtId="0" xfId="0" applyBorder="1" applyFill="1" applyFont="1"/>
    <xf borderId="3" fillId="0" fontId="3" numFmtId="0" xfId="0" applyBorder="1" applyFont="1"/>
    <xf borderId="4" fillId="4" fontId="4" numFmtId="0" xfId="0" applyAlignment="1" applyBorder="1" applyFill="1" applyFont="1">
      <alignment horizontal="center" shrinkToFit="0" vertical="center" wrapText="1"/>
    </xf>
    <xf borderId="4" fillId="5" fontId="5" numFmtId="0" xfId="0" applyBorder="1" applyFill="1" applyFont="1"/>
    <xf borderId="4" fillId="0" fontId="5" numFmtId="0" xfId="0" applyBorder="1" applyFont="1"/>
    <xf borderId="2" fillId="6" fontId="2" numFmtId="0" xfId="0" applyBorder="1" applyFill="1" applyFont="1"/>
    <xf borderId="5" fillId="4" fontId="6" numFmtId="0" xfId="0" applyAlignment="1" applyBorder="1" applyFont="1">
      <alignment horizontal="center" vertical="center"/>
    </xf>
    <xf borderId="6" fillId="7" fontId="6" numFmtId="0" xfId="0" applyAlignment="1" applyBorder="1" applyFill="1" applyFont="1">
      <alignment horizontal="center" vertical="center"/>
    </xf>
    <xf borderId="7" fillId="0" fontId="3" numFmtId="0" xfId="0" applyBorder="1" applyFont="1"/>
    <xf borderId="8" fillId="0" fontId="3" numFmtId="0" xfId="0" applyBorder="1" applyFont="1"/>
    <xf borderId="2" fillId="3" fontId="7" numFmtId="0" xfId="0" applyBorder="1" applyFont="1"/>
    <xf borderId="0" fillId="0" fontId="7" numFmtId="0" xfId="0" applyFont="1"/>
    <xf borderId="9" fillId="0" fontId="3" numFmtId="0" xfId="0" applyBorder="1" applyFont="1"/>
    <xf borderId="10" fillId="0" fontId="3" numFmtId="0" xfId="0" applyBorder="1" applyFont="1"/>
    <xf borderId="11" fillId="0" fontId="3" numFmtId="0" xfId="0" applyBorder="1" applyFont="1"/>
    <xf borderId="12" fillId="0" fontId="3" numFmtId="0" xfId="0" applyBorder="1" applyFont="1"/>
    <xf borderId="2" fillId="8" fontId="2" numFmtId="0" xfId="0" applyBorder="1" applyFill="1" applyFont="1"/>
    <xf borderId="13" fillId="0" fontId="3" numFmtId="0" xfId="0" applyBorder="1" applyFont="1"/>
    <xf borderId="14" fillId="9" fontId="8" numFmtId="0" xfId="0" applyAlignment="1" applyBorder="1" applyFill="1" applyFont="1">
      <alignment horizontal="center"/>
    </xf>
    <xf borderId="14" fillId="9" fontId="9" numFmtId="0" xfId="0" applyAlignment="1" applyBorder="1" applyFont="1">
      <alignment horizontal="center"/>
    </xf>
    <xf borderId="15" fillId="8" fontId="2" numFmtId="0" xfId="0" applyBorder="1" applyFont="1"/>
    <xf borderId="14" fillId="10" fontId="7" numFmtId="0" xfId="0" applyAlignment="1" applyBorder="1" applyFill="1" applyFont="1">
      <alignment vertical="center"/>
    </xf>
    <xf borderId="14" fillId="10" fontId="2" numFmtId="164" xfId="0" applyAlignment="1" applyBorder="1" applyFont="1" applyNumberFormat="1">
      <alignment horizontal="center"/>
    </xf>
    <xf borderId="14" fillId="10" fontId="7" numFmtId="164" xfId="0" applyAlignment="1" applyBorder="1" applyFont="1" applyNumberFormat="1">
      <alignment horizontal="center"/>
    </xf>
    <xf borderId="14" fillId="10" fontId="7" numFmtId="2" xfId="0" applyAlignment="1" applyBorder="1" applyFont="1" applyNumberFormat="1">
      <alignment horizontal="center"/>
    </xf>
    <xf borderId="14" fillId="10" fontId="7" numFmtId="0" xfId="0" applyAlignment="1" applyBorder="1" applyFont="1">
      <alignment horizontal="center"/>
    </xf>
    <xf borderId="14" fillId="10" fontId="2" numFmtId="2" xfId="0" applyAlignment="1" applyBorder="1" applyFont="1" applyNumberFormat="1">
      <alignment horizontal="center"/>
    </xf>
    <xf borderId="14" fillId="10" fontId="2" numFmtId="0" xfId="0" applyAlignment="1" applyBorder="1" applyFont="1">
      <alignment horizontal="center"/>
    </xf>
    <xf borderId="14" fillId="7" fontId="7" numFmtId="0" xfId="0" applyAlignment="1" applyBorder="1" applyFont="1">
      <alignment vertical="center"/>
    </xf>
    <xf borderId="14" fillId="7" fontId="2" numFmtId="164" xfId="0" applyAlignment="1" applyBorder="1" applyFont="1" applyNumberFormat="1">
      <alignment horizontal="center"/>
    </xf>
    <xf borderId="14" fillId="7" fontId="7" numFmtId="164" xfId="0" applyAlignment="1" applyBorder="1" applyFont="1" applyNumberFormat="1">
      <alignment horizontal="center"/>
    </xf>
    <xf borderId="14" fillId="7" fontId="7" numFmtId="2" xfId="0" applyAlignment="1" applyBorder="1" applyFont="1" applyNumberFormat="1">
      <alignment horizontal="center"/>
    </xf>
    <xf borderId="14" fillId="7" fontId="7" numFmtId="0" xfId="0" applyAlignment="1" applyBorder="1" applyFont="1">
      <alignment horizontal="center"/>
    </xf>
    <xf borderId="14" fillId="7" fontId="2" numFmtId="2" xfId="0" applyAlignment="1" applyBorder="1" applyFont="1" applyNumberFormat="1">
      <alignment horizontal="center"/>
    </xf>
    <xf borderId="14" fillId="7" fontId="2" numFmtId="0" xfId="0" applyAlignment="1" applyBorder="1" applyFont="1">
      <alignment horizontal="center"/>
    </xf>
    <xf borderId="16" fillId="8" fontId="2" numFmtId="0" xfId="0" applyBorder="1" applyFont="1"/>
    <xf borderId="14" fillId="10" fontId="7" numFmtId="0" xfId="0" applyBorder="1" applyFont="1"/>
    <xf borderId="14" fillId="10" fontId="10" numFmtId="0" xfId="0" applyAlignment="1" applyBorder="1" applyFont="1">
      <alignment vertical="center"/>
    </xf>
    <xf borderId="14" fillId="7" fontId="2" numFmtId="0" xfId="0" applyBorder="1" applyFont="1"/>
    <xf borderId="14" fillId="7" fontId="7" numFmtId="0" xfId="0" applyBorder="1" applyFont="1"/>
    <xf borderId="14" fillId="10" fontId="2" numFmtId="0" xfId="0" applyBorder="1" applyFont="1"/>
    <xf borderId="0" fillId="0" fontId="2" numFmtId="0" xfId="0" applyFont="1"/>
    <xf borderId="14" fillId="9" fontId="11" numFmtId="0" xfId="0" applyAlignment="1" applyBorder="1" applyFont="1">
      <alignment horizontal="center"/>
    </xf>
    <xf borderId="14" fillId="10" fontId="2" numFmtId="164" xfId="0" applyAlignment="1" applyBorder="1" applyFont="1" applyNumberFormat="1">
      <alignment horizontal="center" readingOrder="0"/>
    </xf>
    <xf borderId="14" fillId="7" fontId="2" numFmtId="164" xfId="0" applyAlignment="1" applyBorder="1" applyFont="1" applyNumberFormat="1">
      <alignment horizontal="center" readingOrder="0"/>
    </xf>
    <xf borderId="4" fillId="11" fontId="12" numFmtId="164" xfId="0" applyAlignment="1" applyBorder="1" applyFill="1" applyFont="1" applyNumberFormat="1">
      <alignment horizontal="center" readingOrder="0" shrinkToFit="0" vertical="bottom" wrapText="0"/>
    </xf>
    <xf borderId="4" fillId="12" fontId="13" numFmtId="164" xfId="0" applyAlignment="1" applyBorder="1" applyFill="1" applyFont="1" applyNumberFormat="1">
      <alignment horizontal="center" readingOrder="0" shrinkToFit="0" vertical="bottom" wrapText="0"/>
    </xf>
    <xf borderId="17" fillId="9" fontId="8" numFmtId="0" xfId="0" applyAlignment="1" applyBorder="1" applyFont="1">
      <alignment horizontal="center"/>
    </xf>
    <xf borderId="17" fillId="9" fontId="9" numFmtId="0" xfId="0" applyAlignment="1" applyBorder="1" applyFont="1">
      <alignment horizontal="center"/>
    </xf>
    <xf borderId="2" fillId="3" fontId="7" numFmtId="0" xfId="0" applyAlignment="1" applyBorder="1" applyFont="1">
      <alignment horizontal="center"/>
    </xf>
    <xf borderId="18" fillId="0" fontId="14" numFmtId="0" xfId="0" applyAlignment="1" applyBorder="1" applyFont="1">
      <alignment horizontal="center" shrinkToFit="0" vertical="center" wrapText="1"/>
    </xf>
    <xf borderId="19" fillId="0" fontId="3" numFmtId="0" xfId="0" applyBorder="1" applyFont="1"/>
    <xf borderId="20" fillId="0" fontId="3" numFmtId="0" xfId="0" applyBorder="1" applyFont="1"/>
    <xf borderId="21" fillId="0" fontId="3" numFmtId="0" xfId="0" applyBorder="1" applyFont="1"/>
    <xf borderId="22" fillId="0" fontId="3" numFmtId="0" xfId="0" applyBorder="1" applyFont="1"/>
    <xf borderId="23" fillId="0" fontId="3" numFmtId="0" xfId="0" applyBorder="1" applyFont="1"/>
    <xf borderId="4" fillId="0" fontId="15" numFmtId="0" xfId="0" applyAlignment="1" applyBorder="1" applyFont="1">
      <alignment horizontal="center" shrinkToFit="0" vertical="center" wrapText="1"/>
    </xf>
    <xf borderId="4" fillId="13" fontId="15" numFmtId="0" xfId="0" applyAlignment="1" applyBorder="1" applyFill="1" applyFont="1">
      <alignment horizontal="center" shrinkToFit="0" vertical="center" wrapText="1"/>
    </xf>
    <xf borderId="24" fillId="0" fontId="15" numFmtId="0" xfId="0" applyAlignment="1" applyBorder="1" applyFont="1">
      <alignment horizontal="center" shrinkToFit="0" vertical="center" wrapText="1"/>
    </xf>
    <xf borderId="25" fillId="0" fontId="3" numFmtId="0" xfId="0" applyBorder="1" applyFont="1"/>
    <xf borderId="26" fillId="0" fontId="3" numFmtId="0" xfId="0" applyBorder="1" applyFont="1"/>
    <xf borderId="24" fillId="5" fontId="16" numFmtId="0" xfId="0" applyAlignment="1" applyBorder="1" applyFont="1">
      <alignment horizontal="center" shrinkToFit="0" vertical="center" wrapText="1"/>
    </xf>
    <xf borderId="24" fillId="14" fontId="17" numFmtId="0" xfId="0" applyAlignment="1" applyBorder="1" applyFill="1" applyFont="1">
      <alignment horizontal="center"/>
    </xf>
    <xf borderId="0" fillId="0" fontId="16" numFmtId="0" xfId="0" applyFont="1"/>
    <xf borderId="4" fillId="0" fontId="18" numFmtId="0" xfId="0" applyAlignment="1" applyBorder="1" applyFont="1">
      <alignment horizontal="center" shrinkToFit="0" vertical="top" wrapText="1"/>
    </xf>
    <xf borderId="24" fillId="0" fontId="18" numFmtId="0" xfId="0" applyAlignment="1" applyBorder="1" applyFont="1">
      <alignment horizontal="center" shrinkToFit="0" vertical="top" wrapText="1"/>
    </xf>
    <xf borderId="4" fillId="0" fontId="19" numFmtId="0" xfId="0" applyAlignment="1" applyBorder="1" applyFont="1">
      <alignment horizontal="center" shrinkToFit="0" vertical="top" wrapText="1"/>
    </xf>
    <xf borderId="24" fillId="0" fontId="20" numFmtId="0" xfId="0" applyAlignment="1" applyBorder="1" applyFont="1">
      <alignment horizontal="left" shrinkToFit="0" vertical="top" wrapText="1"/>
    </xf>
    <xf borderId="4" fillId="2" fontId="2" numFmtId="164" xfId="0" applyAlignment="1" applyBorder="1" applyFont="1" applyNumberFormat="1">
      <alignment horizontal="center" vertical="center"/>
    </xf>
    <xf borderId="4" fillId="2" fontId="7" numFmtId="164" xfId="0" applyAlignment="1" applyBorder="1" applyFont="1" applyNumberFormat="1">
      <alignment horizontal="center" vertical="center"/>
    </xf>
    <xf borderId="4" fillId="15" fontId="2" numFmtId="164" xfId="0" applyAlignment="1" applyBorder="1" applyFill="1" applyFont="1" applyNumberFormat="1">
      <alignment horizontal="center" vertical="center"/>
    </xf>
    <xf borderId="24" fillId="0" fontId="2" numFmtId="0" xfId="0" applyAlignment="1" applyBorder="1" applyFont="1">
      <alignment horizontal="left" shrinkToFit="0" vertical="top" wrapText="1"/>
    </xf>
    <xf borderId="4" fillId="2" fontId="7" numFmtId="164" xfId="0" applyAlignment="1" applyBorder="1" applyFont="1" applyNumberFormat="1">
      <alignment horizontal="center" shrinkToFit="0" vertical="center" wrapText="1"/>
    </xf>
    <xf borderId="24" fillId="0" fontId="2" numFmtId="0" xfId="0" applyBorder="1" applyFont="1"/>
    <xf borderId="4" fillId="0" fontId="2" numFmtId="0" xfId="0" applyBorder="1" applyFont="1"/>
    <xf borderId="18" fillId="0" fontId="8" numFmtId="0" xfId="0" applyBorder="1" applyFont="1"/>
    <xf borderId="19" fillId="0" fontId="8" numFmtId="0" xfId="0" applyBorder="1" applyFont="1"/>
    <xf borderId="20" fillId="0" fontId="8" numFmtId="0" xfId="0" applyBorder="1" applyFont="1"/>
    <xf borderId="27" fillId="0" fontId="8" numFmtId="0" xfId="0" applyBorder="1" applyFont="1"/>
    <xf borderId="0" fillId="0" fontId="8" numFmtId="0" xfId="0" applyFont="1"/>
    <xf borderId="28" fillId="0" fontId="8" numFmtId="0" xfId="0" applyBorder="1" applyFont="1"/>
    <xf borderId="21" fillId="0" fontId="8" numFmtId="0" xfId="0" applyBorder="1" applyFont="1"/>
    <xf borderId="22" fillId="0" fontId="8" numFmtId="0" xfId="0" applyBorder="1" applyFont="1"/>
    <xf borderId="23" fillId="0" fontId="8" numFmtId="0" xfId="0" applyBorder="1" applyFont="1"/>
    <xf borderId="21" fillId="0" fontId="9" numFmtId="0" xfId="0" applyBorder="1" applyFont="1"/>
    <xf borderId="22" fillId="0" fontId="9" numFmtId="0" xfId="0" applyBorder="1" applyFont="1"/>
    <xf borderId="23" fillId="0" fontId="9" numFmtId="0" xfId="0" applyBorder="1" applyFont="1"/>
    <xf borderId="25" fillId="0" fontId="2" numFmtId="0" xfId="0" applyBorder="1" applyFont="1"/>
    <xf borderId="19" fillId="0" fontId="8" numFmtId="0" xfId="0" applyAlignment="1" applyBorder="1" applyFont="1">
      <alignment horizontal="center"/>
    </xf>
    <xf borderId="6" fillId="16" fontId="21" numFmtId="0" xfId="0" applyAlignment="1" applyBorder="1" applyFill="1" applyFont="1">
      <alignment horizontal="center" vertical="center"/>
    </xf>
    <xf borderId="14" fillId="17" fontId="9" numFmtId="0" xfId="0" applyBorder="1" applyFill="1" applyFont="1"/>
    <xf borderId="14" fillId="18" fontId="7" numFmtId="0" xfId="0" applyAlignment="1" applyBorder="1" applyFill="1" applyFont="1">
      <alignment horizontal="center"/>
    </xf>
    <xf borderId="29" fillId="17" fontId="9" numFmtId="0" xfId="0" applyBorder="1" applyFont="1"/>
    <xf borderId="30" fillId="0" fontId="3" numFmtId="0" xfId="0" applyBorder="1" applyFont="1"/>
    <xf borderId="31" fillId="0" fontId="3" numFmtId="0" xfId="0" applyBorder="1" applyFont="1"/>
    <xf borderId="29" fillId="18" fontId="7" numFmtId="0" xfId="0" applyBorder="1" applyFont="1"/>
    <xf borderId="6" fillId="17" fontId="9" numFmtId="0" xfId="0" applyAlignment="1" applyBorder="1" applyFont="1">
      <alignment vertical="center"/>
    </xf>
    <xf borderId="14" fillId="17" fontId="9" numFmtId="0" xfId="0" applyAlignment="1" applyBorder="1" applyFont="1">
      <alignment horizontal="center"/>
    </xf>
    <xf borderId="14" fillId="18" fontId="7" numFmtId="0" xfId="0" applyBorder="1" applyFont="1"/>
    <xf borderId="29" fillId="17" fontId="9" numFmtId="0" xfId="0" applyAlignment="1" applyBorder="1" applyFont="1">
      <alignment vertical="center"/>
    </xf>
    <xf borderId="14" fillId="17" fontId="22" numFmtId="0" xfId="0" applyAlignment="1" applyBorder="1" applyFont="1">
      <alignment horizontal="center" vertical="center"/>
    </xf>
    <xf borderId="6" fillId="18" fontId="10" numFmtId="0" xfId="0" applyAlignment="1" applyBorder="1" applyFont="1">
      <alignment shrinkToFit="0" vertical="top" wrapText="1"/>
    </xf>
    <xf borderId="29" fillId="19" fontId="9" numFmtId="0" xfId="0" applyAlignment="1" applyBorder="1" applyFill="1" applyFont="1">
      <alignment vertical="center"/>
    </xf>
    <xf borderId="14" fillId="20" fontId="7" numFmtId="2" xfId="0" applyAlignment="1" applyBorder="1" applyFill="1" applyFont="1" applyNumberFormat="1">
      <alignment horizontal="center" vertical="center"/>
    </xf>
    <xf borderId="14" fillId="20" fontId="2" numFmtId="2" xfId="0" applyAlignment="1" applyBorder="1" applyFont="1" applyNumberFormat="1">
      <alignment horizontal="center" vertical="center"/>
    </xf>
    <xf borderId="32" fillId="0" fontId="3" numFmtId="0" xfId="0" applyBorder="1" applyFont="1"/>
    <xf borderId="33" fillId="0" fontId="3" numFmtId="0" xfId="0" applyBorder="1" applyFont="1"/>
    <xf borderId="29" fillId="16" fontId="9" numFmtId="0" xfId="0" applyAlignment="1" applyBorder="1" applyFont="1">
      <alignment vertical="center"/>
    </xf>
    <xf borderId="14" fillId="7" fontId="7" numFmtId="1" xfId="0" applyAlignment="1" applyBorder="1" applyFont="1" applyNumberFormat="1">
      <alignment horizontal="center" vertical="center"/>
    </xf>
    <xf borderId="14" fillId="7" fontId="7" numFmtId="0" xfId="0" applyAlignment="1" applyBorder="1" applyFont="1">
      <alignment horizontal="center" vertical="center"/>
    </xf>
    <xf borderId="14" fillId="7" fontId="7" numFmtId="165" xfId="0" applyAlignment="1" applyBorder="1" applyFont="1" applyNumberFormat="1">
      <alignment horizontal="center" vertical="center"/>
    </xf>
    <xf borderId="29" fillId="21" fontId="9" numFmtId="0" xfId="0" applyAlignment="1" applyBorder="1" applyFill="1" applyFont="1">
      <alignment vertical="center"/>
    </xf>
    <xf borderId="14" fillId="2" fontId="7" numFmtId="0" xfId="0" applyAlignment="1" applyBorder="1" applyFont="1">
      <alignment horizontal="center" vertical="center"/>
    </xf>
    <xf borderId="14" fillId="2" fontId="7" numFmtId="165" xfId="0" applyAlignment="1" applyBorder="1" applyFont="1" applyNumberFormat="1">
      <alignment horizontal="center" vertical="center"/>
    </xf>
    <xf borderId="14" fillId="2" fontId="2" numFmtId="165" xfId="0" applyAlignment="1" applyBorder="1" applyFont="1" applyNumberFormat="1">
      <alignment horizontal="center" vertical="center"/>
    </xf>
    <xf borderId="14" fillId="18" fontId="7" numFmtId="164" xfId="0" applyAlignment="1" applyBorder="1" applyFont="1" applyNumberFormat="1">
      <alignment horizontal="center" vertical="center"/>
    </xf>
    <xf borderId="34" fillId="17" fontId="9" numFmtId="0" xfId="0" applyAlignment="1" applyBorder="1" applyFont="1">
      <alignment vertical="center"/>
    </xf>
    <xf borderId="6" fillId="18" fontId="7" numFmtId="164" xfId="0" applyAlignment="1" applyBorder="1" applyFont="1" applyNumberFormat="1">
      <alignment horizontal="center" vertical="center"/>
    </xf>
    <xf borderId="6" fillId="18" fontId="7" numFmtId="0" xfId="0" applyAlignment="1" applyBorder="1" applyFont="1">
      <alignment horizontal="left" shrinkToFit="0" vertical="center" wrapText="1"/>
    </xf>
    <xf borderId="35" fillId="0" fontId="3" numFmtId="0" xfId="0" applyBorder="1" applyFont="1"/>
    <xf borderId="34" fillId="17" fontId="6" numFmtId="0" xfId="0" applyAlignment="1" applyBorder="1" applyFont="1">
      <alignment horizontal="center" vertical="center"/>
    </xf>
    <xf borderId="6" fillId="17" fontId="23" numFmtId="0" xfId="0" applyAlignment="1" applyBorder="1" applyFont="1">
      <alignment horizontal="center" vertical="center"/>
    </xf>
    <xf borderId="36" fillId="0" fontId="3" numFmtId="0" xfId="0" applyBorder="1" applyFont="1"/>
    <xf borderId="14" fillId="2" fontId="7" numFmtId="0" xfId="0" applyAlignment="1" applyBorder="1" applyFont="1">
      <alignment horizontal="center"/>
    </xf>
    <xf borderId="14" fillId="2" fontId="7" numFmtId="164" xfId="0" applyAlignment="1" applyBorder="1" applyFont="1" applyNumberFormat="1">
      <alignment horizontal="center"/>
    </xf>
  </cellXfs>
  <cellStyles count="1">
    <cellStyle xfId="0" name="Normal" builtinId="0"/>
  </cellStyles>
  <dxfs count="5">
    <dxf>
      <font>
        <color rgb="FFFF0000"/>
      </font>
      <fill>
        <patternFill patternType="none"/>
      </fill>
      <border/>
    </dxf>
    <dxf>
      <font>
        <color rgb="FF0000FF"/>
      </font>
      <fill>
        <patternFill patternType="none"/>
      </fill>
      <border/>
    </dxf>
    <dxf>
      <font/>
      <fill>
        <patternFill patternType="solid">
          <fgColor rgb="FFEA9999"/>
          <bgColor rgb="FFEA9999"/>
        </patternFill>
      </fill>
      <border/>
    </dxf>
    <dxf>
      <font>
        <color rgb="FF990000"/>
      </font>
      <fill>
        <patternFill patternType="solid">
          <fgColor rgb="FFF4CCCC"/>
          <bgColor rgb="FFF4CCCC"/>
        </patternFill>
      </fill>
      <border/>
    </dxf>
    <dxf>
      <font/>
      <fill>
        <patternFill patternType="solid">
          <fgColor rgb="FFD5A6BD"/>
          <bgColor rgb="FFD5A6B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22" Type="http://schemas.openxmlformats.org/officeDocument/2006/relationships/worksheet" Target="worksheets/sheet19.xml"/><Relationship Id="rId44" Type="http://schemas.openxmlformats.org/officeDocument/2006/relationships/worksheet" Target="worksheets/sheet41.xml"/><Relationship Id="rId21" Type="http://schemas.openxmlformats.org/officeDocument/2006/relationships/worksheet" Target="worksheets/sheet18.xml"/><Relationship Id="rId43" Type="http://schemas.openxmlformats.org/officeDocument/2006/relationships/worksheet" Target="worksheets/sheet40.xml"/><Relationship Id="rId24" Type="http://schemas.openxmlformats.org/officeDocument/2006/relationships/worksheet" Target="worksheets/sheet21.xml"/><Relationship Id="rId46" Type="http://schemas.openxmlformats.org/officeDocument/2006/relationships/worksheet" Target="worksheets/sheet43.xml"/><Relationship Id="rId23" Type="http://schemas.openxmlformats.org/officeDocument/2006/relationships/worksheet" Target="worksheets/sheet20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48" Type="http://schemas.openxmlformats.org/officeDocument/2006/relationships/worksheet" Target="worksheets/sheet45.xml"/><Relationship Id="rId25" Type="http://schemas.openxmlformats.org/officeDocument/2006/relationships/worksheet" Target="worksheets/sheet22.xml"/><Relationship Id="rId47" Type="http://schemas.openxmlformats.org/officeDocument/2006/relationships/worksheet" Target="worksheets/sheet44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ciplinas!A1" TargetMode="External"/></Relationships>
</file>

<file path=xl/drawings/_rels/drawing2.xml.rels><?xml version="1.0" encoding="UTF-8" standalone="yes"?><Relationships xmlns="http://schemas.openxmlformats.org/package/2006/relationships"><Relationship Id="rId40" Type="http://schemas.openxmlformats.org/officeDocument/2006/relationships/hyperlink" Target="#Projet_integ_Jogos_Digitais!A1" TargetMode="External"/><Relationship Id="rId20" Type="http://schemas.openxmlformats.org/officeDocument/2006/relationships/hyperlink" Target="#Intervcom!A1" TargetMode="External"/><Relationship Id="rId42" Type="http://schemas.openxmlformats.org/officeDocument/2006/relationships/hyperlink" Target="#ALNS!A1" TargetMode="External"/><Relationship Id="rId41" Type="http://schemas.openxmlformats.org/officeDocument/2006/relationships/hyperlink" Target="#Boletim!A1" TargetMode="External"/><Relationship Id="rId22" Type="http://schemas.openxmlformats.org/officeDocument/2006/relationships/hyperlink" Target="#Higie_Segu_trab!A1" TargetMode="External"/><Relationship Id="rId21" Type="http://schemas.openxmlformats.org/officeDocument/2006/relationships/hyperlink" Target="#ISC!A1" TargetMode="External"/><Relationship Id="rId24" Type="http://schemas.openxmlformats.org/officeDocument/2006/relationships/hyperlink" Target="#Game_Design!A1" TargetMode="External"/><Relationship Id="rId23" Type="http://schemas.openxmlformats.org/officeDocument/2006/relationships/hyperlink" Target="#EP!A1" TargetMode="External"/><Relationship Id="rId1" Type="http://schemas.openxmlformats.org/officeDocument/2006/relationships/hyperlink" Target="#LP!A1" TargetMode="External"/><Relationship Id="rId2" Type="http://schemas.openxmlformats.org/officeDocument/2006/relationships/hyperlink" Target="#ART!A1" TargetMode="External"/><Relationship Id="rId3" Type="http://schemas.openxmlformats.org/officeDocument/2006/relationships/hyperlink" Target="#ED_FIS!A1" TargetMode="External"/><Relationship Id="rId4" Type="http://schemas.openxmlformats.org/officeDocument/2006/relationships/hyperlink" Target="#ING!A1" TargetMode="External"/><Relationship Id="rId9" Type="http://schemas.openxmlformats.org/officeDocument/2006/relationships/hyperlink" Target="#SOC!A1" TargetMode="External"/><Relationship Id="rId26" Type="http://schemas.openxmlformats.org/officeDocument/2006/relationships/hyperlink" Target="#Desenho_digital!A1" TargetMode="External"/><Relationship Id="rId25" Type="http://schemas.openxmlformats.org/officeDocument/2006/relationships/hyperlink" Target="#Roteiro_Narrativa!A1" TargetMode="External"/><Relationship Id="rId28" Type="http://schemas.openxmlformats.org/officeDocument/2006/relationships/hyperlink" Target="#Logic_Prog1!A1" TargetMode="External"/><Relationship Id="rId27" Type="http://schemas.openxmlformats.org/officeDocument/2006/relationships/hyperlink" Target="#Labora_Jogos_2D!A1" TargetMode="External"/><Relationship Id="rId5" Type="http://schemas.openxmlformats.org/officeDocument/2006/relationships/hyperlink" Target="#ESP!A1" TargetMode="External"/><Relationship Id="rId6" Type="http://schemas.openxmlformats.org/officeDocument/2006/relationships/hyperlink" Target="#HIST!A1" TargetMode="External"/><Relationship Id="rId29" Type="http://schemas.openxmlformats.org/officeDocument/2006/relationships/hyperlink" Target="#Logic_Prog2!A1" TargetMode="External"/><Relationship Id="rId7" Type="http://schemas.openxmlformats.org/officeDocument/2006/relationships/hyperlink" Target="#GEO!A1" TargetMode="External"/><Relationship Id="rId8" Type="http://schemas.openxmlformats.org/officeDocument/2006/relationships/hyperlink" Target="#FIL!A1" TargetMode="External"/><Relationship Id="rId31" Type="http://schemas.openxmlformats.org/officeDocument/2006/relationships/hyperlink" Target="#Program_orient_objeto1!A1" TargetMode="External"/><Relationship Id="rId30" Type="http://schemas.openxmlformats.org/officeDocument/2006/relationships/hyperlink" Target="#Prod_Aud_visu!A1" TargetMode="External"/><Relationship Id="rId11" Type="http://schemas.openxmlformats.org/officeDocument/2006/relationships/hyperlink" Target="#FIS!A1" TargetMode="External"/><Relationship Id="rId33" Type="http://schemas.openxmlformats.org/officeDocument/2006/relationships/hyperlink" Target="#Program_orient_objeto2!A1" TargetMode="External"/><Relationship Id="rId10" Type="http://schemas.openxmlformats.org/officeDocument/2006/relationships/hyperlink" Target="#QUI!A1" TargetMode="External"/><Relationship Id="rId32" Type="http://schemas.openxmlformats.org/officeDocument/2006/relationships/hyperlink" Target="#Modelagem_3D!A1" TargetMode="External"/><Relationship Id="rId13" Type="http://schemas.openxmlformats.org/officeDocument/2006/relationships/hyperlink" Target="#MAT!A1" TargetMode="External"/><Relationship Id="rId35" Type="http://schemas.openxmlformats.org/officeDocument/2006/relationships/hyperlink" Target="#Interf_interativas!A1" TargetMode="External"/><Relationship Id="rId12" Type="http://schemas.openxmlformats.org/officeDocument/2006/relationships/hyperlink" Target="#BIO!A1" TargetMode="External"/><Relationship Id="rId34" Type="http://schemas.openxmlformats.org/officeDocument/2006/relationships/hyperlink" Target="#Lab_jogos_3D!A1" TargetMode="External"/><Relationship Id="rId15" Type="http://schemas.openxmlformats.org/officeDocument/2006/relationships/hyperlink" Target="#Prota_juvenil!A1" TargetMode="External"/><Relationship Id="rId37" Type="http://schemas.openxmlformats.org/officeDocument/2006/relationships/hyperlink" Target="#Animacao2De3D!A1" TargetMode="External"/><Relationship Id="rId14" Type="http://schemas.openxmlformats.org/officeDocument/2006/relationships/hyperlink" Target="#EstudoOrientado!A1" TargetMode="External"/><Relationship Id="rId36" Type="http://schemas.openxmlformats.org/officeDocument/2006/relationships/hyperlink" Target="#Prototipacao_Jogos!A1" TargetMode="External"/><Relationship Id="rId17" Type="http://schemas.openxmlformats.org/officeDocument/2006/relationships/hyperlink" Target="#ELET!A1" TargetMode="External"/><Relationship Id="rId39" Type="http://schemas.openxmlformats.org/officeDocument/2006/relationships/hyperlink" Target="#Metod_proj_Jogos!A1" TargetMode="External"/><Relationship Id="rId16" Type="http://schemas.openxmlformats.org/officeDocument/2006/relationships/hyperlink" Target="#Pratica_experi!A1" TargetMode="External"/><Relationship Id="rId38" Type="http://schemas.openxmlformats.org/officeDocument/2006/relationships/hyperlink" Target="#Arte_conceitual!A1" TargetMode="External"/><Relationship Id="rId19" Type="http://schemas.openxmlformats.org/officeDocument/2006/relationships/hyperlink" Target="#Educ_tec_mid!A1" TargetMode="External"/><Relationship Id="rId18" Type="http://schemas.openxmlformats.org/officeDocument/2006/relationships/hyperlink" Target="#Projeto_de_vida!A1" TargetMode="Externa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2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3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4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5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6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7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8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9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40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4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42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43.xml.rels><?xml version="1.0" encoding="UTF-8" standalone="yes"?><Relationships xmlns="http://schemas.openxmlformats.org/package/2006/relationships"><Relationship Id="rId1" Type="http://schemas.openxmlformats.org/officeDocument/2006/relationships/hyperlink" Target="#ALNS!A1" TargetMode="External"/><Relationship Id="rId2" Type="http://schemas.openxmlformats.org/officeDocument/2006/relationships/image" Target="../media/image1.png"/><Relationship Id="rId3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342900</xdr:colOff>
      <xdr:row>12</xdr:row>
      <xdr:rowOff>47625</xdr:rowOff>
    </xdr:from>
    <xdr:ext cx="9324975" cy="1038225"/>
    <xdr:sp>
      <xdr:nvSpPr>
        <xdr:cNvPr id="3" name="Shape 3"/>
        <xdr:cNvSpPr txBox="1"/>
      </xdr:nvSpPr>
      <xdr:spPr>
        <a:xfrm>
          <a:off x="688275" y="3265650"/>
          <a:ext cx="9315450" cy="1028700"/>
        </a:xfrm>
        <a:prstGeom prst="rect">
          <a:avLst/>
        </a:prstGeom>
        <a:solidFill>
          <a:schemeClr val="lt1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chemeClr val="dk1"/>
            </a:buClr>
            <a:buSzPts val="4800"/>
            <a:buFont typeface="Calibri"/>
            <a:buNone/>
          </a:pPr>
          <a:r>
            <a:rPr lang="en-US" sz="4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1° A Programação de Jogos digitais</a:t>
          </a:r>
          <a:endParaRPr sz="4800"/>
        </a:p>
      </xdr:txBody>
    </xdr:sp>
    <xdr:clientData fLocksWithSheet="0"/>
  </xdr:oneCellAnchor>
  <xdr:oneCellAnchor>
    <xdr:from>
      <xdr:col>5</xdr:col>
      <xdr:colOff>171450</xdr:colOff>
      <xdr:row>4</xdr:row>
      <xdr:rowOff>123825</xdr:rowOff>
    </xdr:from>
    <xdr:ext cx="4981575" cy="1038225"/>
    <xdr:sp>
      <xdr:nvSpPr>
        <xdr:cNvPr id="4" name="Shape 4"/>
        <xdr:cNvSpPr txBox="1"/>
      </xdr:nvSpPr>
      <xdr:spPr>
        <a:xfrm>
          <a:off x="2858832" y="3265650"/>
          <a:ext cx="4974337" cy="1028700"/>
        </a:xfrm>
        <a:prstGeom prst="rect">
          <a:avLst/>
        </a:prstGeom>
        <a:solidFill>
          <a:schemeClr val="lt1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chemeClr val="dk1"/>
            </a:buClr>
            <a:buSzPts val="4800"/>
            <a:buFont typeface="Calibri"/>
            <a:buNone/>
          </a:pPr>
          <a:r>
            <a:rPr lang="en-US" sz="4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ANO LETIVO 2023</a:t>
          </a:r>
          <a:endParaRPr sz="4800"/>
        </a:p>
      </xdr:txBody>
    </xdr:sp>
    <xdr:clientData fLocksWithSheet="0"/>
  </xdr:oneCellAnchor>
  <xdr:oneCellAnchor>
    <xdr:from>
      <xdr:col>5</xdr:col>
      <xdr:colOff>628650</xdr:colOff>
      <xdr:row>19</xdr:row>
      <xdr:rowOff>142875</xdr:rowOff>
    </xdr:from>
    <xdr:ext cx="4267200" cy="809625"/>
    <xdr:sp>
      <xdr:nvSpPr>
        <xdr:cNvPr id="5" name="Shape 5">
          <a:hlinkClick r:id="rId1"/>
        </xdr:cNvPr>
        <xdr:cNvSpPr/>
      </xdr:nvSpPr>
      <xdr:spPr>
        <a:xfrm>
          <a:off x="3221925" y="3379950"/>
          <a:ext cx="4248150" cy="800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3200"/>
        </a:p>
      </xdr:txBody>
    </xdr:sp>
    <xdr:clientData fLocksWithSheet="0"/>
  </xdr:oneCellAnchor>
  <xdr:oneCellAnchor>
    <xdr:from>
      <xdr:col>5</xdr:col>
      <xdr:colOff>628650</xdr:colOff>
      <xdr:row>24</xdr:row>
      <xdr:rowOff>123825</xdr:rowOff>
    </xdr:from>
    <xdr:ext cx="4267200" cy="809625"/>
    <xdr:sp>
      <xdr:nvSpPr>
        <xdr:cNvPr id="6" name="Shape 6">
          <a:hlinkClick r:id="rId2"/>
        </xdr:cNvPr>
        <xdr:cNvSpPr/>
      </xdr:nvSpPr>
      <xdr:spPr>
        <a:xfrm>
          <a:off x="3221925" y="3379950"/>
          <a:ext cx="4248150" cy="800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85725</xdr:colOff>
      <xdr:row>8</xdr:row>
      <xdr:rowOff>104775</xdr:rowOff>
    </xdr:from>
    <xdr:ext cx="2847975" cy="390525"/>
    <xdr:sp>
      <xdr:nvSpPr>
        <xdr:cNvPr id="7" name="Shape 7">
          <a:hlinkClick r:id="rId1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PORTUGUÊS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11</xdr:row>
      <xdr:rowOff>28575</xdr:rowOff>
    </xdr:from>
    <xdr:ext cx="2847975" cy="390525"/>
    <xdr:sp>
      <xdr:nvSpPr>
        <xdr:cNvPr id="8" name="Shape 8">
          <a:hlinkClick r:id="rId2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ARTES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14</xdr:row>
      <xdr:rowOff>9525</xdr:rowOff>
    </xdr:from>
    <xdr:ext cx="2847975" cy="371475"/>
    <xdr:sp>
      <xdr:nvSpPr>
        <xdr:cNvPr id="9" name="Shape 9">
          <a:hlinkClick r:id="rId3"/>
        </xdr:cNvPr>
        <xdr:cNvSpPr/>
      </xdr:nvSpPr>
      <xdr:spPr>
        <a:xfrm>
          <a:off x="3926775" y="3599025"/>
          <a:ext cx="2838450" cy="361950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EDUCAÇÃO</a:t>
          </a: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FÍSICA</a:t>
          </a:r>
          <a:endParaRPr sz="2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104775</xdr:colOff>
      <xdr:row>16</xdr:row>
      <xdr:rowOff>133350</xdr:rowOff>
    </xdr:from>
    <xdr:ext cx="2847975" cy="390525"/>
    <xdr:sp>
      <xdr:nvSpPr>
        <xdr:cNvPr id="10" name="Shape 10">
          <a:hlinkClick r:id="rId4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INGLÊS</a:t>
          </a:r>
          <a:endParaRPr sz="1400"/>
        </a:p>
      </xdr:txBody>
    </xdr:sp>
    <xdr:clientData fLocksWithSheet="0"/>
  </xdr:oneCellAnchor>
  <xdr:oneCellAnchor>
    <xdr:from>
      <xdr:col>0</xdr:col>
      <xdr:colOff>114300</xdr:colOff>
      <xdr:row>19</xdr:row>
      <xdr:rowOff>47625</xdr:rowOff>
    </xdr:from>
    <xdr:ext cx="2847975" cy="390525"/>
    <xdr:sp>
      <xdr:nvSpPr>
        <xdr:cNvPr id="11" name="Shape 11">
          <a:hlinkClick r:id="rId5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ESPANHOL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21</xdr:row>
      <xdr:rowOff>133350</xdr:rowOff>
    </xdr:from>
    <xdr:ext cx="2847975" cy="390525"/>
    <xdr:sp>
      <xdr:nvSpPr>
        <xdr:cNvPr id="12" name="Shape 12">
          <a:hlinkClick r:id="rId6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HISTÓRIA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24</xdr:row>
      <xdr:rowOff>9525</xdr:rowOff>
    </xdr:from>
    <xdr:ext cx="2847975" cy="371475"/>
    <xdr:sp>
      <xdr:nvSpPr>
        <xdr:cNvPr id="13" name="Shape 13">
          <a:hlinkClick r:id="rId7"/>
        </xdr:cNvPr>
        <xdr:cNvSpPr/>
      </xdr:nvSpPr>
      <xdr:spPr>
        <a:xfrm>
          <a:off x="3926775" y="3599025"/>
          <a:ext cx="2838450" cy="361950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GEOGRAFIA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26</xdr:row>
      <xdr:rowOff>85725</xdr:rowOff>
    </xdr:from>
    <xdr:ext cx="2847975" cy="390525"/>
    <xdr:sp>
      <xdr:nvSpPr>
        <xdr:cNvPr id="14" name="Shape 14">
          <a:hlinkClick r:id="rId8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FILOSOFIA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29</xdr:row>
      <xdr:rowOff>0</xdr:rowOff>
    </xdr:from>
    <xdr:ext cx="2847975" cy="371475"/>
    <xdr:sp>
      <xdr:nvSpPr>
        <xdr:cNvPr id="15" name="Shape 15">
          <a:hlinkClick r:id="rId9"/>
        </xdr:cNvPr>
        <xdr:cNvSpPr/>
      </xdr:nvSpPr>
      <xdr:spPr>
        <a:xfrm>
          <a:off x="3926775" y="3599025"/>
          <a:ext cx="2838450" cy="361950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SOCIOLOGIA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31</xdr:row>
      <xdr:rowOff>104775</xdr:rowOff>
    </xdr:from>
    <xdr:ext cx="2847975" cy="390525"/>
    <xdr:sp>
      <xdr:nvSpPr>
        <xdr:cNvPr id="16" name="Shape 16">
          <a:hlinkClick r:id="rId10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QUÍMICA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34</xdr:row>
      <xdr:rowOff>19050</xdr:rowOff>
    </xdr:from>
    <xdr:ext cx="2847975" cy="390525"/>
    <xdr:sp>
      <xdr:nvSpPr>
        <xdr:cNvPr id="17" name="Shape 17">
          <a:hlinkClick r:id="rId11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FÍSICA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36</xdr:row>
      <xdr:rowOff>142875</xdr:rowOff>
    </xdr:from>
    <xdr:ext cx="2847975" cy="390525"/>
    <xdr:sp>
      <xdr:nvSpPr>
        <xdr:cNvPr id="18" name="Shape 18">
          <a:hlinkClick r:id="rId12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BIOLOGIA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39</xdr:row>
      <xdr:rowOff>95250</xdr:rowOff>
    </xdr:from>
    <xdr:ext cx="2847975" cy="390525"/>
    <xdr:sp>
      <xdr:nvSpPr>
        <xdr:cNvPr id="19" name="Shape 19">
          <a:hlinkClick r:id="rId13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MATEMÁTICA</a:t>
          </a:r>
          <a:endParaRPr sz="1400"/>
        </a:p>
      </xdr:txBody>
    </xdr:sp>
    <xdr:clientData fLocksWithSheet="0"/>
  </xdr:oneCellAnchor>
  <xdr:oneCellAnchor>
    <xdr:from>
      <xdr:col>5</xdr:col>
      <xdr:colOff>190500</xdr:colOff>
      <xdr:row>8</xdr:row>
      <xdr:rowOff>123825</xdr:rowOff>
    </xdr:from>
    <xdr:ext cx="2762250" cy="390525"/>
    <xdr:sp>
      <xdr:nvSpPr>
        <xdr:cNvPr id="20" name="Shape 20">
          <a:hlinkClick r:id="rId14"/>
        </xdr:cNvPr>
        <xdr:cNvSpPr/>
      </xdr:nvSpPr>
      <xdr:spPr>
        <a:xfrm>
          <a:off x="3969638" y="3594263"/>
          <a:ext cx="2752725" cy="371475"/>
        </a:xfrm>
        <a:prstGeom prst="roundRect">
          <a:avLst>
            <a:gd fmla="val 16667" name="adj"/>
          </a:avLst>
        </a:prstGeom>
        <a:solidFill>
          <a:srgbClr val="970F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ESTUDO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 ORIENTADO</a:t>
          </a: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190500</xdr:colOff>
      <xdr:row>11</xdr:row>
      <xdr:rowOff>47625</xdr:rowOff>
    </xdr:from>
    <xdr:ext cx="2771775" cy="390525"/>
    <xdr:sp>
      <xdr:nvSpPr>
        <xdr:cNvPr id="21" name="Shape 21">
          <a:hlinkClick r:id="rId15"/>
        </xdr:cNvPr>
        <xdr:cNvSpPr/>
      </xdr:nvSpPr>
      <xdr:spPr>
        <a:xfrm>
          <a:off x="3969638" y="3594263"/>
          <a:ext cx="2752725" cy="371475"/>
        </a:xfrm>
        <a:prstGeom prst="roundRect">
          <a:avLst>
            <a:gd fmla="val 16667" name="adj"/>
          </a:avLst>
        </a:prstGeom>
        <a:solidFill>
          <a:srgbClr val="970F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PROTAGONISMO</a:t>
          </a: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JUVENI</a:t>
          </a: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190500</xdr:colOff>
      <xdr:row>14</xdr:row>
      <xdr:rowOff>19050</xdr:rowOff>
    </xdr:from>
    <xdr:ext cx="2771775" cy="390525"/>
    <xdr:sp>
      <xdr:nvSpPr>
        <xdr:cNvPr id="22" name="Shape 22">
          <a:hlinkClick r:id="rId16"/>
        </xdr:cNvPr>
        <xdr:cNvSpPr/>
      </xdr:nvSpPr>
      <xdr:spPr>
        <a:xfrm>
          <a:off x="3969638" y="3594263"/>
          <a:ext cx="2752725" cy="371475"/>
        </a:xfrm>
        <a:prstGeom prst="roundRect">
          <a:avLst>
            <a:gd fmla="val 16667" name="adj"/>
          </a:avLst>
        </a:prstGeom>
        <a:solidFill>
          <a:srgbClr val="970F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PRÁTICAS</a:t>
          </a: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EXPERIMENTAIS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10</xdr:col>
      <xdr:colOff>209550</xdr:colOff>
      <xdr:row>8</xdr:row>
      <xdr:rowOff>123825</xdr:rowOff>
    </xdr:from>
    <xdr:ext cx="2714625" cy="390525"/>
    <xdr:sp>
      <xdr:nvSpPr>
        <xdr:cNvPr id="23" name="Shape 23">
          <a:hlinkClick r:id="rId17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ELETIVA</a:t>
          </a:r>
          <a:endParaRPr sz="1400"/>
        </a:p>
      </xdr:txBody>
    </xdr:sp>
    <xdr:clientData fLocksWithSheet="0"/>
  </xdr:oneCellAnchor>
  <xdr:oneCellAnchor>
    <xdr:from>
      <xdr:col>10</xdr:col>
      <xdr:colOff>209550</xdr:colOff>
      <xdr:row>11</xdr:row>
      <xdr:rowOff>57150</xdr:rowOff>
    </xdr:from>
    <xdr:ext cx="2714625" cy="390525"/>
    <xdr:sp>
      <xdr:nvSpPr>
        <xdr:cNvPr id="24" name="Shape 24">
          <a:hlinkClick r:id="rId18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PROJETO DE VIDA</a:t>
          </a:r>
          <a:endParaRPr sz="1400"/>
        </a:p>
      </xdr:txBody>
    </xdr:sp>
    <xdr:clientData fLocksWithSheet="0"/>
  </xdr:oneCellAnchor>
  <xdr:oneCellAnchor>
    <xdr:from>
      <xdr:col>15</xdr:col>
      <xdr:colOff>209550</xdr:colOff>
      <xdr:row>8</xdr:row>
      <xdr:rowOff>133350</xdr:rowOff>
    </xdr:from>
    <xdr:ext cx="2714625" cy="390525"/>
    <xdr:sp>
      <xdr:nvSpPr>
        <xdr:cNvPr id="25" name="Shape 25">
          <a:hlinkClick r:id="rId19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EDUCAÇÃO TECNILOGICA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MIDIATICA 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15</xdr:col>
      <xdr:colOff>209550</xdr:colOff>
      <xdr:row>11</xdr:row>
      <xdr:rowOff>66675</xdr:rowOff>
    </xdr:from>
    <xdr:ext cx="2714625" cy="390525"/>
    <xdr:sp>
      <xdr:nvSpPr>
        <xdr:cNvPr id="26" name="Shape 26">
          <a:hlinkClick r:id="rId20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INTERVENÇÃO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COMUNITÁRIA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15</xdr:col>
      <xdr:colOff>209550</xdr:colOff>
      <xdr:row>13</xdr:row>
      <xdr:rowOff>171450</xdr:rowOff>
    </xdr:from>
    <xdr:ext cx="2714625" cy="390525"/>
    <xdr:sp>
      <xdr:nvSpPr>
        <xdr:cNvPr id="27" name="Shape 27">
          <a:hlinkClick r:id="rId21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INOVAÇÃO SOCIAL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E CIENTIFICA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15</xdr:col>
      <xdr:colOff>219075</xdr:colOff>
      <xdr:row>19</xdr:row>
      <xdr:rowOff>133350</xdr:rowOff>
    </xdr:from>
    <xdr:ext cx="2714625" cy="390525"/>
    <xdr:sp>
      <xdr:nvSpPr>
        <xdr:cNvPr id="28" name="Shape 28">
          <a:hlinkClick r:id="rId22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HIGIENE E SEGURANÇA NO TRABALHO</a:t>
          </a:r>
          <a:endParaRPr sz="1400"/>
        </a:p>
      </xdr:txBody>
    </xdr:sp>
    <xdr:clientData fLocksWithSheet="0"/>
  </xdr:oneCellAnchor>
  <xdr:oneCellAnchor>
    <xdr:from>
      <xdr:col>15</xdr:col>
      <xdr:colOff>219075</xdr:colOff>
      <xdr:row>16</xdr:row>
      <xdr:rowOff>142875</xdr:rowOff>
    </xdr:from>
    <xdr:ext cx="2714625" cy="390525"/>
    <xdr:sp>
      <xdr:nvSpPr>
        <xdr:cNvPr id="29" name="Shape 29">
          <a:hlinkClick r:id="rId23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EMPRESAS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PEDAGÓGICA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314325</xdr:colOff>
      <xdr:row>8</xdr:row>
      <xdr:rowOff>133350</xdr:rowOff>
    </xdr:from>
    <xdr:ext cx="2714625" cy="390525"/>
    <xdr:sp>
      <xdr:nvSpPr>
        <xdr:cNvPr id="30" name="Shape 30">
          <a:hlinkClick r:id="rId24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GAME DESIGN</a:t>
          </a:r>
          <a:endParaRPr sz="1400"/>
        </a:p>
      </xdr:txBody>
    </xdr:sp>
    <xdr:clientData fLocksWithSheet="0"/>
  </xdr:oneCellAnchor>
  <xdr:oneCellAnchor>
    <xdr:from>
      <xdr:col>20</xdr:col>
      <xdr:colOff>314325</xdr:colOff>
      <xdr:row>11</xdr:row>
      <xdr:rowOff>57150</xdr:rowOff>
    </xdr:from>
    <xdr:ext cx="2714625" cy="390525"/>
    <xdr:sp>
      <xdr:nvSpPr>
        <xdr:cNvPr id="31" name="Shape 31">
          <a:hlinkClick r:id="rId25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ROTEIRO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E NARRATIVA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314325</xdr:colOff>
      <xdr:row>14</xdr:row>
      <xdr:rowOff>0</xdr:rowOff>
    </xdr:from>
    <xdr:ext cx="2714625" cy="371475"/>
    <xdr:sp>
      <xdr:nvSpPr>
        <xdr:cNvPr id="32" name="Shape 32">
          <a:hlinkClick r:id="rId26"/>
        </xdr:cNvPr>
        <xdr:cNvSpPr/>
      </xdr:nvSpPr>
      <xdr:spPr>
        <a:xfrm>
          <a:off x="3998213" y="3599025"/>
          <a:ext cx="2695575" cy="361950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DESENHO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DIGITAL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314325</xdr:colOff>
      <xdr:row>16</xdr:row>
      <xdr:rowOff>152400</xdr:rowOff>
    </xdr:from>
    <xdr:ext cx="2714625" cy="390525"/>
    <xdr:sp>
      <xdr:nvSpPr>
        <xdr:cNvPr id="33" name="Shape 33">
          <a:hlinkClick r:id="rId27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LABORATÓRIO DE JOGOS 2D</a:t>
          </a:r>
          <a:endParaRPr sz="1400"/>
        </a:p>
      </xdr:txBody>
    </xdr:sp>
    <xdr:clientData fLocksWithSheet="0"/>
  </xdr:oneCellAnchor>
  <xdr:oneCellAnchor>
    <xdr:from>
      <xdr:col>20</xdr:col>
      <xdr:colOff>314325</xdr:colOff>
      <xdr:row>19</xdr:row>
      <xdr:rowOff>114300</xdr:rowOff>
    </xdr:from>
    <xdr:ext cx="2714625" cy="390525"/>
    <xdr:sp>
      <xdr:nvSpPr>
        <xdr:cNvPr id="34" name="Shape 34">
          <a:hlinkClick r:id="rId28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LÓGICA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DE PROGRAMAÇÃO I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314325</xdr:colOff>
      <xdr:row>22</xdr:row>
      <xdr:rowOff>66675</xdr:rowOff>
    </xdr:from>
    <xdr:ext cx="2714625" cy="390525"/>
    <xdr:sp>
      <xdr:nvSpPr>
        <xdr:cNvPr id="35" name="Shape 35">
          <a:hlinkClick r:id="rId29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LÓGICA</a:t>
          </a: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DE PROGRAMAÇÃO II</a:t>
          </a:r>
          <a:endParaRPr sz="1200"/>
        </a:p>
      </xdr:txBody>
    </xdr:sp>
    <xdr:clientData fLocksWithSheet="0"/>
  </xdr:oneCellAnchor>
  <xdr:oneCellAnchor>
    <xdr:from>
      <xdr:col>20</xdr:col>
      <xdr:colOff>314325</xdr:colOff>
      <xdr:row>25</xdr:row>
      <xdr:rowOff>9525</xdr:rowOff>
    </xdr:from>
    <xdr:ext cx="2714625" cy="371475"/>
    <xdr:sp>
      <xdr:nvSpPr>
        <xdr:cNvPr id="36" name="Shape 36">
          <a:hlinkClick r:id="rId30"/>
        </xdr:cNvPr>
        <xdr:cNvSpPr/>
      </xdr:nvSpPr>
      <xdr:spPr>
        <a:xfrm>
          <a:off x="3998213" y="3599025"/>
          <a:ext cx="2695575" cy="361950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PRODUÇÃO AUDIO VISUAL</a:t>
          </a:r>
          <a:endParaRPr sz="1400"/>
        </a:p>
      </xdr:txBody>
    </xdr:sp>
    <xdr:clientData fLocksWithSheet="0"/>
  </xdr:oneCellAnchor>
  <xdr:oneCellAnchor>
    <xdr:from>
      <xdr:col>20</xdr:col>
      <xdr:colOff>314325</xdr:colOff>
      <xdr:row>27</xdr:row>
      <xdr:rowOff>114300</xdr:rowOff>
    </xdr:from>
    <xdr:ext cx="2714625" cy="390525"/>
    <xdr:sp>
      <xdr:nvSpPr>
        <xdr:cNvPr id="37" name="Shape 37">
          <a:hlinkClick r:id="rId31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PROGRAMAÇÃO ORIENTADA A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OBJETO I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314325</xdr:colOff>
      <xdr:row>30</xdr:row>
      <xdr:rowOff>38100</xdr:rowOff>
    </xdr:from>
    <xdr:ext cx="2714625" cy="390525"/>
    <xdr:sp>
      <xdr:nvSpPr>
        <xdr:cNvPr id="38" name="Shape 38">
          <a:hlinkClick r:id="rId32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MODELAGEM 3D</a:t>
          </a:r>
          <a:endParaRPr sz="1400"/>
        </a:p>
      </xdr:txBody>
    </xdr:sp>
    <xdr:clientData fLocksWithSheet="0"/>
  </xdr:oneCellAnchor>
  <xdr:oneCellAnchor>
    <xdr:from>
      <xdr:col>20</xdr:col>
      <xdr:colOff>295275</xdr:colOff>
      <xdr:row>35</xdr:row>
      <xdr:rowOff>95250</xdr:rowOff>
    </xdr:from>
    <xdr:ext cx="2714625" cy="390525"/>
    <xdr:sp>
      <xdr:nvSpPr>
        <xdr:cNvPr id="39" name="Shape 39">
          <a:hlinkClick r:id="rId33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PROGRAMAÇÃO ORIENTADA A</a:t>
          </a: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OBJETO II (C#)</a:t>
          </a:r>
          <a:endParaRPr sz="1200"/>
        </a:p>
      </xdr:txBody>
    </xdr:sp>
    <xdr:clientData fLocksWithSheet="0"/>
  </xdr:oneCellAnchor>
  <xdr:oneCellAnchor>
    <xdr:from>
      <xdr:col>20</xdr:col>
      <xdr:colOff>304800</xdr:colOff>
      <xdr:row>33</xdr:row>
      <xdr:rowOff>0</xdr:rowOff>
    </xdr:from>
    <xdr:ext cx="2714625" cy="371475"/>
    <xdr:sp>
      <xdr:nvSpPr>
        <xdr:cNvPr id="40" name="Shape 40">
          <a:hlinkClick r:id="rId34"/>
        </xdr:cNvPr>
        <xdr:cNvSpPr/>
      </xdr:nvSpPr>
      <xdr:spPr>
        <a:xfrm>
          <a:off x="3998213" y="3599025"/>
          <a:ext cx="2695575" cy="361950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LABORATÓRIO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DE JOGOS 3D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314325</xdr:colOff>
      <xdr:row>38</xdr:row>
      <xdr:rowOff>28575</xdr:rowOff>
    </xdr:from>
    <xdr:ext cx="2714625" cy="390525"/>
    <xdr:sp>
      <xdr:nvSpPr>
        <xdr:cNvPr id="41" name="Shape 41">
          <a:hlinkClick r:id="rId35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INTERFACES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INTERATIVAS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314325</xdr:colOff>
      <xdr:row>40</xdr:row>
      <xdr:rowOff>171450</xdr:rowOff>
    </xdr:from>
    <xdr:ext cx="2714625" cy="390525"/>
    <xdr:sp>
      <xdr:nvSpPr>
        <xdr:cNvPr id="42" name="Shape 42">
          <a:hlinkClick r:id="rId36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PROTOTIPAÇÃO DE JOGOS</a:t>
          </a:r>
          <a:endParaRPr sz="1400"/>
        </a:p>
      </xdr:txBody>
    </xdr:sp>
    <xdr:clientData fLocksWithSheet="0"/>
  </xdr:oneCellAnchor>
  <xdr:oneCellAnchor>
    <xdr:from>
      <xdr:col>20</xdr:col>
      <xdr:colOff>314325</xdr:colOff>
      <xdr:row>43</xdr:row>
      <xdr:rowOff>47625</xdr:rowOff>
    </xdr:from>
    <xdr:ext cx="2714625" cy="390525"/>
    <xdr:sp>
      <xdr:nvSpPr>
        <xdr:cNvPr id="43" name="Shape 43">
          <a:hlinkClick r:id="rId37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ANIMAÇÃO 2D E 3D</a:t>
          </a:r>
          <a:endParaRPr sz="1400"/>
        </a:p>
      </xdr:txBody>
    </xdr:sp>
    <xdr:clientData fLocksWithSheet="0"/>
  </xdr:oneCellAnchor>
  <xdr:oneCellAnchor>
    <xdr:from>
      <xdr:col>20</xdr:col>
      <xdr:colOff>314325</xdr:colOff>
      <xdr:row>46</xdr:row>
      <xdr:rowOff>0</xdr:rowOff>
    </xdr:from>
    <xdr:ext cx="2714625" cy="371475"/>
    <xdr:sp>
      <xdr:nvSpPr>
        <xdr:cNvPr id="44" name="Shape 44">
          <a:hlinkClick r:id="rId38"/>
        </xdr:cNvPr>
        <xdr:cNvSpPr/>
      </xdr:nvSpPr>
      <xdr:spPr>
        <a:xfrm>
          <a:off x="3998213" y="3599025"/>
          <a:ext cx="2695575" cy="361950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ARTE CONCEITUAIS</a:t>
          </a:r>
          <a:endParaRPr sz="1400"/>
        </a:p>
      </xdr:txBody>
    </xdr:sp>
    <xdr:clientData fLocksWithSheet="0"/>
  </xdr:oneCellAnchor>
  <xdr:oneCellAnchor>
    <xdr:from>
      <xdr:col>20</xdr:col>
      <xdr:colOff>314325</xdr:colOff>
      <xdr:row>48</xdr:row>
      <xdr:rowOff>57150</xdr:rowOff>
    </xdr:from>
    <xdr:ext cx="2714625" cy="390525"/>
    <xdr:sp>
      <xdr:nvSpPr>
        <xdr:cNvPr id="45" name="Shape 45">
          <a:hlinkClick r:id="rId39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METODOLOGIA DE PROJETO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DE JOGOS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314325</xdr:colOff>
      <xdr:row>50</xdr:row>
      <xdr:rowOff>171450</xdr:rowOff>
    </xdr:from>
    <xdr:ext cx="2714625" cy="390525"/>
    <xdr:sp>
      <xdr:nvSpPr>
        <xdr:cNvPr id="46" name="Shape 46">
          <a:hlinkClick r:id="rId40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PROJETO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INTEGRADO DE JOGOS DIGITAIS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381000</xdr:colOff>
      <xdr:row>0</xdr:row>
      <xdr:rowOff>104775</xdr:rowOff>
    </xdr:from>
    <xdr:ext cx="2667000" cy="571500"/>
    <xdr:sp>
      <xdr:nvSpPr>
        <xdr:cNvPr id="47" name="Shape 47">
          <a:hlinkClick r:id="rId41"/>
        </xdr:cNvPr>
        <xdr:cNvSpPr/>
      </xdr:nvSpPr>
      <xdr:spPr>
        <a:xfrm>
          <a:off x="4022025" y="3499013"/>
          <a:ext cx="2647950" cy="5619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0</xdr:col>
      <xdr:colOff>133350</xdr:colOff>
      <xdr:row>0</xdr:row>
      <xdr:rowOff>104775</xdr:rowOff>
    </xdr:from>
    <xdr:ext cx="2800350" cy="571500"/>
    <xdr:sp>
      <xdr:nvSpPr>
        <xdr:cNvPr id="48" name="Shape 48">
          <a:hlinkClick r:id="rId42"/>
        </xdr:cNvPr>
        <xdr:cNvSpPr/>
      </xdr:nvSpPr>
      <xdr:spPr>
        <a:xfrm>
          <a:off x="3950588" y="3499013"/>
          <a:ext cx="2790825" cy="5619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INICIO</a:t>
          </a:r>
          <a:endParaRPr sz="14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9525</xdr:colOff>
      <xdr:row>11</xdr:row>
      <xdr:rowOff>0</xdr:rowOff>
    </xdr:from>
    <xdr:ext cx="2266950" cy="485775"/>
    <xdr:sp>
      <xdr:nvSpPr>
        <xdr:cNvPr id="49" name="Shape 49">
          <a:hlinkClick r:id="rId1"/>
        </xdr:cNvPr>
        <xdr:cNvSpPr/>
      </xdr:nvSpPr>
      <xdr:spPr>
        <a:xfrm>
          <a:off x="4217288" y="3541875"/>
          <a:ext cx="2257425" cy="4762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600"/>
        </a:p>
      </xdr:txBody>
    </xdr:sp>
    <xdr:clientData fLocksWithSheet="0"/>
  </xdr:oneCellAnchor>
  <xdr:oneCellAnchor>
    <xdr:from>
      <xdr:col>13</xdr:col>
      <xdr:colOff>0</xdr:colOff>
      <xdr:row>14</xdr:row>
      <xdr:rowOff>0</xdr:rowOff>
    </xdr:from>
    <xdr:ext cx="2276475" cy="390525"/>
    <xdr:sp>
      <xdr:nvSpPr>
        <xdr:cNvPr id="50" name="Shape 50">
          <a:hlinkClick r:id="rId2"/>
        </xdr:cNvPr>
        <xdr:cNvSpPr/>
      </xdr:nvSpPr>
      <xdr:spPr>
        <a:xfrm>
          <a:off x="4212525" y="3589500"/>
          <a:ext cx="2266950" cy="3810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81275" cy="561975"/>
    <xdr:sp>
      <xdr:nvSpPr>
        <xdr:cNvPr id="51" name="Shape 51">
          <a:hlinkClick r:id="rId1"/>
        </xdr:cNvPr>
        <xdr:cNvSpPr/>
      </xdr:nvSpPr>
      <xdr:spPr>
        <a:xfrm>
          <a:off x="4060125" y="3503775"/>
          <a:ext cx="2571750" cy="5524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0</xdr:rowOff>
    </xdr:from>
    <xdr:ext cx="2543175" cy="447675"/>
    <xdr:sp>
      <xdr:nvSpPr>
        <xdr:cNvPr id="52" name="Shape 52">
          <a:hlinkClick r:id="rId2"/>
        </xdr:cNvPr>
        <xdr:cNvSpPr/>
      </xdr:nvSpPr>
      <xdr:spPr>
        <a:xfrm>
          <a:off x="4079175" y="3560925"/>
          <a:ext cx="2533650" cy="4381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12</xdr:row>
      <xdr:rowOff>0</xdr:rowOff>
    </xdr:from>
    <xdr:ext cx="2581275" cy="552450"/>
    <xdr:sp>
      <xdr:nvSpPr>
        <xdr:cNvPr id="53" name="Shape 53">
          <a:hlinkClick r:id="rId1"/>
        </xdr:cNvPr>
        <xdr:cNvSpPr/>
      </xdr:nvSpPr>
      <xdr:spPr>
        <a:xfrm>
          <a:off x="4060125" y="3508538"/>
          <a:ext cx="2571750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16</xdr:row>
      <xdr:rowOff>0</xdr:rowOff>
    </xdr:from>
    <xdr:ext cx="2543175" cy="457200"/>
    <xdr:sp>
      <xdr:nvSpPr>
        <xdr:cNvPr id="54" name="Shape 54">
          <a:hlinkClick r:id="rId2"/>
        </xdr:cNvPr>
        <xdr:cNvSpPr/>
      </xdr:nvSpPr>
      <xdr:spPr>
        <a:xfrm>
          <a:off x="4079175" y="3556163"/>
          <a:ext cx="2533650" cy="447675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12</xdr:row>
      <xdr:rowOff>0</xdr:rowOff>
    </xdr:from>
    <xdr:ext cx="2581275" cy="552450"/>
    <xdr:sp>
      <xdr:nvSpPr>
        <xdr:cNvPr id="55" name="Shape 55">
          <a:hlinkClick r:id="rId1"/>
        </xdr:cNvPr>
        <xdr:cNvSpPr/>
      </xdr:nvSpPr>
      <xdr:spPr>
        <a:xfrm>
          <a:off x="4060125" y="3508538"/>
          <a:ext cx="2571750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16</xdr:row>
      <xdr:rowOff>0</xdr:rowOff>
    </xdr:from>
    <xdr:ext cx="2543175" cy="447675"/>
    <xdr:sp>
      <xdr:nvSpPr>
        <xdr:cNvPr id="56" name="Shape 56">
          <a:hlinkClick r:id="rId2"/>
        </xdr:cNvPr>
        <xdr:cNvSpPr/>
      </xdr:nvSpPr>
      <xdr:spPr>
        <a:xfrm>
          <a:off x="4079175" y="3560925"/>
          <a:ext cx="2533650" cy="4381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13</xdr:row>
      <xdr:rowOff>0</xdr:rowOff>
    </xdr:from>
    <xdr:ext cx="2581275" cy="552450"/>
    <xdr:sp>
      <xdr:nvSpPr>
        <xdr:cNvPr id="57" name="Shape 57">
          <a:hlinkClick r:id="rId1"/>
        </xdr:cNvPr>
        <xdr:cNvSpPr/>
      </xdr:nvSpPr>
      <xdr:spPr>
        <a:xfrm>
          <a:off x="4060125" y="3508538"/>
          <a:ext cx="2571750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11</xdr:col>
      <xdr:colOff>962025</xdr:colOff>
      <xdr:row>16</xdr:row>
      <xdr:rowOff>190500</xdr:rowOff>
    </xdr:from>
    <xdr:ext cx="2581275" cy="447675"/>
    <xdr:sp>
      <xdr:nvSpPr>
        <xdr:cNvPr id="58" name="Shape 58">
          <a:hlinkClick r:id="rId2"/>
        </xdr:cNvPr>
        <xdr:cNvSpPr/>
      </xdr:nvSpPr>
      <xdr:spPr>
        <a:xfrm>
          <a:off x="4212525" y="3589500"/>
          <a:ext cx="2266950" cy="3810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12</xdr:row>
      <xdr:rowOff>0</xdr:rowOff>
    </xdr:from>
    <xdr:ext cx="2581275" cy="552450"/>
    <xdr:sp>
      <xdr:nvSpPr>
        <xdr:cNvPr id="59" name="Shape 59">
          <a:hlinkClick r:id="rId1"/>
        </xdr:cNvPr>
        <xdr:cNvSpPr/>
      </xdr:nvSpPr>
      <xdr:spPr>
        <a:xfrm>
          <a:off x="4060125" y="3508538"/>
          <a:ext cx="2571750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11</xdr:col>
      <xdr:colOff>952500</xdr:colOff>
      <xdr:row>16</xdr:row>
      <xdr:rowOff>0</xdr:rowOff>
    </xdr:from>
    <xdr:ext cx="2581275" cy="457200"/>
    <xdr:sp>
      <xdr:nvSpPr>
        <xdr:cNvPr id="60" name="Shape 60">
          <a:hlinkClick r:id="rId2"/>
        </xdr:cNvPr>
        <xdr:cNvSpPr/>
      </xdr:nvSpPr>
      <xdr:spPr>
        <a:xfrm>
          <a:off x="4064888" y="3556163"/>
          <a:ext cx="2562225" cy="447675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12</xdr:row>
      <xdr:rowOff>0</xdr:rowOff>
    </xdr:from>
    <xdr:ext cx="2581275" cy="552450"/>
    <xdr:sp>
      <xdr:nvSpPr>
        <xdr:cNvPr id="61" name="Shape 61">
          <a:hlinkClick r:id="rId1"/>
        </xdr:cNvPr>
        <xdr:cNvSpPr/>
      </xdr:nvSpPr>
      <xdr:spPr>
        <a:xfrm>
          <a:off x="4060125" y="3508538"/>
          <a:ext cx="2571750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19050</xdr:colOff>
      <xdr:row>15</xdr:row>
      <xdr:rowOff>152400</xdr:rowOff>
    </xdr:from>
    <xdr:ext cx="2476500" cy="485775"/>
    <xdr:sp>
      <xdr:nvSpPr>
        <xdr:cNvPr id="62" name="Shape 62">
          <a:hlinkClick r:id="rId2"/>
        </xdr:cNvPr>
        <xdr:cNvSpPr/>
      </xdr:nvSpPr>
      <xdr:spPr>
        <a:xfrm>
          <a:off x="4112513" y="3546638"/>
          <a:ext cx="2466975" cy="466725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12</xdr:row>
      <xdr:rowOff>0</xdr:rowOff>
    </xdr:from>
    <xdr:ext cx="2581275" cy="552450"/>
    <xdr:sp>
      <xdr:nvSpPr>
        <xdr:cNvPr id="63" name="Shape 63">
          <a:hlinkClick r:id="rId1"/>
        </xdr:cNvPr>
        <xdr:cNvSpPr/>
      </xdr:nvSpPr>
      <xdr:spPr>
        <a:xfrm>
          <a:off x="4060125" y="3508538"/>
          <a:ext cx="2571750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11</xdr:col>
      <xdr:colOff>952500</xdr:colOff>
      <xdr:row>16</xdr:row>
      <xdr:rowOff>0</xdr:rowOff>
    </xdr:from>
    <xdr:ext cx="2552700" cy="466725"/>
    <xdr:sp>
      <xdr:nvSpPr>
        <xdr:cNvPr id="64" name="Shape 64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81275" cy="533400"/>
    <xdr:sp>
      <xdr:nvSpPr>
        <xdr:cNvPr id="65" name="Shape 65">
          <a:hlinkClick r:id="rId1"/>
        </xdr:cNvPr>
        <xdr:cNvSpPr/>
      </xdr:nvSpPr>
      <xdr:spPr>
        <a:xfrm>
          <a:off x="4060125" y="3518063"/>
          <a:ext cx="2571750" cy="5238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161925</xdr:rowOff>
    </xdr:from>
    <xdr:ext cx="2552700" cy="457200"/>
    <xdr:sp>
      <xdr:nvSpPr>
        <xdr:cNvPr id="66" name="Shape 66">
          <a:hlinkClick r:id="rId2"/>
        </xdr:cNvPr>
        <xdr:cNvSpPr/>
      </xdr:nvSpPr>
      <xdr:spPr>
        <a:xfrm>
          <a:off x="4074413" y="3560925"/>
          <a:ext cx="2543175" cy="4381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12</xdr:row>
      <xdr:rowOff>0</xdr:rowOff>
    </xdr:from>
    <xdr:ext cx="2581275" cy="552450"/>
    <xdr:sp>
      <xdr:nvSpPr>
        <xdr:cNvPr id="67" name="Shape 67">
          <a:hlinkClick r:id="rId1"/>
        </xdr:cNvPr>
        <xdr:cNvSpPr/>
      </xdr:nvSpPr>
      <xdr:spPr>
        <a:xfrm>
          <a:off x="4060125" y="3508538"/>
          <a:ext cx="2571750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15</xdr:row>
      <xdr:rowOff>142875</xdr:rowOff>
    </xdr:from>
    <xdr:ext cx="2552700" cy="485775"/>
    <xdr:sp>
      <xdr:nvSpPr>
        <xdr:cNvPr id="68" name="Shape 68">
          <a:hlinkClick r:id="rId2"/>
        </xdr:cNvPr>
        <xdr:cNvSpPr/>
      </xdr:nvSpPr>
      <xdr:spPr>
        <a:xfrm>
          <a:off x="4074413" y="3546638"/>
          <a:ext cx="2543175" cy="466725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81275" cy="552450"/>
    <xdr:sp>
      <xdr:nvSpPr>
        <xdr:cNvPr id="69" name="Shape 69">
          <a:hlinkClick r:id="rId1"/>
        </xdr:cNvPr>
        <xdr:cNvSpPr/>
      </xdr:nvSpPr>
      <xdr:spPr>
        <a:xfrm>
          <a:off x="4060125" y="3508538"/>
          <a:ext cx="2571750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11</xdr:col>
      <xdr:colOff>942975</xdr:colOff>
      <xdr:row>15</xdr:row>
      <xdr:rowOff>28575</xdr:rowOff>
    </xdr:from>
    <xdr:ext cx="2552700" cy="466725"/>
    <xdr:sp>
      <xdr:nvSpPr>
        <xdr:cNvPr id="70" name="Shape 70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12</xdr:row>
      <xdr:rowOff>0</xdr:rowOff>
    </xdr:from>
    <xdr:ext cx="2581275" cy="533400"/>
    <xdr:sp>
      <xdr:nvSpPr>
        <xdr:cNvPr id="71" name="Shape 71">
          <a:hlinkClick r:id="rId1"/>
        </xdr:cNvPr>
        <xdr:cNvSpPr/>
      </xdr:nvSpPr>
      <xdr:spPr>
        <a:xfrm>
          <a:off x="4060125" y="3518063"/>
          <a:ext cx="2571750" cy="5238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15</xdr:row>
      <xdr:rowOff>161925</xdr:rowOff>
    </xdr:from>
    <xdr:ext cx="2552700" cy="457200"/>
    <xdr:sp>
      <xdr:nvSpPr>
        <xdr:cNvPr id="72" name="Shape 72">
          <a:hlinkClick r:id="rId2"/>
        </xdr:cNvPr>
        <xdr:cNvSpPr/>
      </xdr:nvSpPr>
      <xdr:spPr>
        <a:xfrm>
          <a:off x="4074413" y="3560925"/>
          <a:ext cx="2543175" cy="4381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13</xdr:row>
      <xdr:rowOff>0</xdr:rowOff>
    </xdr:from>
    <xdr:ext cx="2581275" cy="552450"/>
    <xdr:sp>
      <xdr:nvSpPr>
        <xdr:cNvPr id="73" name="Shape 73">
          <a:hlinkClick r:id="rId1"/>
        </xdr:cNvPr>
        <xdr:cNvSpPr/>
      </xdr:nvSpPr>
      <xdr:spPr>
        <a:xfrm>
          <a:off x="4060125" y="3508538"/>
          <a:ext cx="2571750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17</xdr:row>
      <xdr:rowOff>0</xdr:rowOff>
    </xdr:from>
    <xdr:ext cx="2552700" cy="466725"/>
    <xdr:sp>
      <xdr:nvSpPr>
        <xdr:cNvPr id="74" name="Shape 74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12</xdr:row>
      <xdr:rowOff>0</xdr:rowOff>
    </xdr:from>
    <xdr:ext cx="2581275" cy="552450"/>
    <xdr:sp>
      <xdr:nvSpPr>
        <xdr:cNvPr id="75" name="Shape 75">
          <a:hlinkClick r:id="rId1"/>
        </xdr:cNvPr>
        <xdr:cNvSpPr/>
      </xdr:nvSpPr>
      <xdr:spPr>
        <a:xfrm>
          <a:off x="4060125" y="3508538"/>
          <a:ext cx="2571750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16</xdr:row>
      <xdr:rowOff>0</xdr:rowOff>
    </xdr:from>
    <xdr:ext cx="2552700" cy="466725"/>
    <xdr:sp>
      <xdr:nvSpPr>
        <xdr:cNvPr id="76" name="Shape 76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13</xdr:row>
      <xdr:rowOff>0</xdr:rowOff>
    </xdr:from>
    <xdr:ext cx="2581275" cy="552450"/>
    <xdr:sp>
      <xdr:nvSpPr>
        <xdr:cNvPr id="77" name="Shape 77">
          <a:hlinkClick r:id="rId1"/>
        </xdr:cNvPr>
        <xdr:cNvSpPr/>
      </xdr:nvSpPr>
      <xdr:spPr>
        <a:xfrm>
          <a:off x="4060125" y="3508538"/>
          <a:ext cx="2571750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17</xdr:row>
      <xdr:rowOff>0</xdr:rowOff>
    </xdr:from>
    <xdr:ext cx="2552700" cy="466725"/>
    <xdr:sp>
      <xdr:nvSpPr>
        <xdr:cNvPr id="78" name="Shape 78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12</xdr:row>
      <xdr:rowOff>0</xdr:rowOff>
    </xdr:from>
    <xdr:ext cx="2581275" cy="552450"/>
    <xdr:sp>
      <xdr:nvSpPr>
        <xdr:cNvPr id="79" name="Shape 79">
          <a:hlinkClick r:id="rId1"/>
        </xdr:cNvPr>
        <xdr:cNvSpPr/>
      </xdr:nvSpPr>
      <xdr:spPr>
        <a:xfrm>
          <a:off x="4060125" y="3508538"/>
          <a:ext cx="2571750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16</xdr:row>
      <xdr:rowOff>0</xdr:rowOff>
    </xdr:from>
    <xdr:ext cx="2552700" cy="466725"/>
    <xdr:sp>
      <xdr:nvSpPr>
        <xdr:cNvPr id="80" name="Shape 80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12</xdr:row>
      <xdr:rowOff>0</xdr:rowOff>
    </xdr:from>
    <xdr:ext cx="2581275" cy="552450"/>
    <xdr:sp>
      <xdr:nvSpPr>
        <xdr:cNvPr id="81" name="Shape 81">
          <a:hlinkClick r:id="rId1"/>
        </xdr:cNvPr>
        <xdr:cNvSpPr/>
      </xdr:nvSpPr>
      <xdr:spPr>
        <a:xfrm>
          <a:off x="4060125" y="3508538"/>
          <a:ext cx="2571750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16</xdr:row>
      <xdr:rowOff>0</xdr:rowOff>
    </xdr:from>
    <xdr:ext cx="2552700" cy="466725"/>
    <xdr:sp>
      <xdr:nvSpPr>
        <xdr:cNvPr id="82" name="Shape 82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914400</xdr:colOff>
      <xdr:row>12</xdr:row>
      <xdr:rowOff>38100</xdr:rowOff>
    </xdr:from>
    <xdr:ext cx="2581275" cy="571500"/>
    <xdr:sp>
      <xdr:nvSpPr>
        <xdr:cNvPr id="83" name="Shape 83">
          <a:hlinkClick r:id="rId1"/>
        </xdr:cNvPr>
        <xdr:cNvSpPr/>
      </xdr:nvSpPr>
      <xdr:spPr>
        <a:xfrm>
          <a:off x="4060125" y="3503775"/>
          <a:ext cx="2571750" cy="5524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16</xdr:row>
      <xdr:rowOff>0</xdr:rowOff>
    </xdr:from>
    <xdr:ext cx="2552700" cy="466725"/>
    <xdr:sp>
      <xdr:nvSpPr>
        <xdr:cNvPr id="84" name="Shape 84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13</xdr:row>
      <xdr:rowOff>0</xdr:rowOff>
    </xdr:from>
    <xdr:ext cx="2581275" cy="552450"/>
    <xdr:sp>
      <xdr:nvSpPr>
        <xdr:cNvPr id="85" name="Shape 85">
          <a:hlinkClick r:id="rId1"/>
        </xdr:cNvPr>
        <xdr:cNvSpPr/>
      </xdr:nvSpPr>
      <xdr:spPr>
        <a:xfrm>
          <a:off x="4060125" y="3508538"/>
          <a:ext cx="2571750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17</xdr:row>
      <xdr:rowOff>0</xdr:rowOff>
    </xdr:from>
    <xdr:ext cx="2552700" cy="466725"/>
    <xdr:sp>
      <xdr:nvSpPr>
        <xdr:cNvPr id="86" name="Shape 86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81275" cy="552450"/>
    <xdr:sp>
      <xdr:nvSpPr>
        <xdr:cNvPr id="87" name="Shape 87">
          <a:hlinkClick r:id="rId1"/>
        </xdr:cNvPr>
        <xdr:cNvSpPr/>
      </xdr:nvSpPr>
      <xdr:spPr>
        <a:xfrm>
          <a:off x="4060125" y="3508538"/>
          <a:ext cx="2571750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15</xdr:row>
      <xdr:rowOff>0</xdr:rowOff>
    </xdr:from>
    <xdr:ext cx="2552700" cy="466725"/>
    <xdr:sp>
      <xdr:nvSpPr>
        <xdr:cNvPr id="88" name="Shape 88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12</xdr:row>
      <xdr:rowOff>0</xdr:rowOff>
    </xdr:from>
    <xdr:ext cx="2581275" cy="552450"/>
    <xdr:sp>
      <xdr:nvSpPr>
        <xdr:cNvPr id="89" name="Shape 89">
          <a:hlinkClick r:id="rId1"/>
        </xdr:cNvPr>
        <xdr:cNvSpPr/>
      </xdr:nvSpPr>
      <xdr:spPr>
        <a:xfrm>
          <a:off x="4060125" y="3508538"/>
          <a:ext cx="2571750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16</xdr:row>
      <xdr:rowOff>0</xdr:rowOff>
    </xdr:from>
    <xdr:ext cx="2552700" cy="466725"/>
    <xdr:sp>
      <xdr:nvSpPr>
        <xdr:cNvPr id="90" name="Shape 90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14</xdr:row>
      <xdr:rowOff>0</xdr:rowOff>
    </xdr:from>
    <xdr:ext cx="2581275" cy="552450"/>
    <xdr:sp>
      <xdr:nvSpPr>
        <xdr:cNvPr id="91" name="Shape 91">
          <a:hlinkClick r:id="rId1"/>
        </xdr:cNvPr>
        <xdr:cNvSpPr/>
      </xdr:nvSpPr>
      <xdr:spPr>
        <a:xfrm>
          <a:off x="4060125" y="3508538"/>
          <a:ext cx="2571750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18</xdr:row>
      <xdr:rowOff>0</xdr:rowOff>
    </xdr:from>
    <xdr:ext cx="2552700" cy="457200"/>
    <xdr:sp>
      <xdr:nvSpPr>
        <xdr:cNvPr id="92" name="Shape 92">
          <a:hlinkClick r:id="rId2"/>
        </xdr:cNvPr>
        <xdr:cNvSpPr/>
      </xdr:nvSpPr>
      <xdr:spPr>
        <a:xfrm>
          <a:off x="4074413" y="3556163"/>
          <a:ext cx="2543175" cy="447675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12</xdr:row>
      <xdr:rowOff>0</xdr:rowOff>
    </xdr:from>
    <xdr:ext cx="2581275" cy="533400"/>
    <xdr:sp>
      <xdr:nvSpPr>
        <xdr:cNvPr id="93" name="Shape 93">
          <a:hlinkClick r:id="rId1"/>
        </xdr:cNvPr>
        <xdr:cNvSpPr/>
      </xdr:nvSpPr>
      <xdr:spPr>
        <a:xfrm>
          <a:off x="4060125" y="3518063"/>
          <a:ext cx="2571750" cy="5238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16</xdr:row>
      <xdr:rowOff>0</xdr:rowOff>
    </xdr:from>
    <xdr:ext cx="2552700" cy="447675"/>
    <xdr:sp>
      <xdr:nvSpPr>
        <xdr:cNvPr id="94" name="Shape 94">
          <a:hlinkClick r:id="rId2"/>
        </xdr:cNvPr>
        <xdr:cNvSpPr/>
      </xdr:nvSpPr>
      <xdr:spPr>
        <a:xfrm>
          <a:off x="4074413" y="3560925"/>
          <a:ext cx="2543175" cy="4381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12</xdr:row>
      <xdr:rowOff>0</xdr:rowOff>
    </xdr:from>
    <xdr:ext cx="2581275" cy="552450"/>
    <xdr:sp>
      <xdr:nvSpPr>
        <xdr:cNvPr id="95" name="Shape 95">
          <a:hlinkClick r:id="rId1"/>
        </xdr:cNvPr>
        <xdr:cNvSpPr/>
      </xdr:nvSpPr>
      <xdr:spPr>
        <a:xfrm>
          <a:off x="4060125" y="3508538"/>
          <a:ext cx="2571750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16</xdr:row>
      <xdr:rowOff>0</xdr:rowOff>
    </xdr:from>
    <xdr:ext cx="2552700" cy="466725"/>
    <xdr:sp>
      <xdr:nvSpPr>
        <xdr:cNvPr id="96" name="Shape 96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914400</xdr:colOff>
      <xdr:row>11</xdr:row>
      <xdr:rowOff>38100</xdr:rowOff>
    </xdr:from>
    <xdr:ext cx="2581275" cy="571500"/>
    <xdr:sp>
      <xdr:nvSpPr>
        <xdr:cNvPr id="97" name="Shape 97">
          <a:hlinkClick r:id="rId1"/>
        </xdr:cNvPr>
        <xdr:cNvSpPr/>
      </xdr:nvSpPr>
      <xdr:spPr>
        <a:xfrm>
          <a:off x="4060125" y="3503775"/>
          <a:ext cx="2571750" cy="5524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15</xdr:row>
      <xdr:rowOff>0</xdr:rowOff>
    </xdr:from>
    <xdr:ext cx="2552700" cy="466725"/>
    <xdr:sp>
      <xdr:nvSpPr>
        <xdr:cNvPr id="98" name="Shape 98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12</xdr:row>
      <xdr:rowOff>0</xdr:rowOff>
    </xdr:from>
    <xdr:ext cx="2581275" cy="552450"/>
    <xdr:sp>
      <xdr:nvSpPr>
        <xdr:cNvPr id="99" name="Shape 99">
          <a:hlinkClick r:id="rId1"/>
        </xdr:cNvPr>
        <xdr:cNvSpPr/>
      </xdr:nvSpPr>
      <xdr:spPr>
        <a:xfrm>
          <a:off x="4060125" y="3508538"/>
          <a:ext cx="2571750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16</xdr:row>
      <xdr:rowOff>0</xdr:rowOff>
    </xdr:from>
    <xdr:ext cx="2552700" cy="466725"/>
    <xdr:sp>
      <xdr:nvSpPr>
        <xdr:cNvPr id="100" name="Shape 100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12</xdr:row>
      <xdr:rowOff>0</xdr:rowOff>
    </xdr:from>
    <xdr:ext cx="2581275" cy="552450"/>
    <xdr:sp>
      <xdr:nvSpPr>
        <xdr:cNvPr id="101" name="Shape 101">
          <a:hlinkClick r:id="rId1"/>
        </xdr:cNvPr>
        <xdr:cNvSpPr/>
      </xdr:nvSpPr>
      <xdr:spPr>
        <a:xfrm>
          <a:off x="4060125" y="3508538"/>
          <a:ext cx="2571750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16</xdr:row>
      <xdr:rowOff>0</xdr:rowOff>
    </xdr:from>
    <xdr:ext cx="2552700" cy="466725"/>
    <xdr:sp>
      <xdr:nvSpPr>
        <xdr:cNvPr id="102" name="Shape 102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81275" cy="552450"/>
    <xdr:sp>
      <xdr:nvSpPr>
        <xdr:cNvPr id="103" name="Shape 103">
          <a:hlinkClick r:id="rId1"/>
        </xdr:cNvPr>
        <xdr:cNvSpPr/>
      </xdr:nvSpPr>
      <xdr:spPr>
        <a:xfrm>
          <a:off x="4060125" y="3508538"/>
          <a:ext cx="2571750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15</xdr:row>
      <xdr:rowOff>0</xdr:rowOff>
    </xdr:from>
    <xdr:ext cx="2552700" cy="466725"/>
    <xdr:sp>
      <xdr:nvSpPr>
        <xdr:cNvPr id="104" name="Shape 104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81275" cy="552450"/>
    <xdr:sp>
      <xdr:nvSpPr>
        <xdr:cNvPr id="105" name="Shape 105">
          <a:hlinkClick r:id="rId1"/>
        </xdr:cNvPr>
        <xdr:cNvSpPr/>
      </xdr:nvSpPr>
      <xdr:spPr>
        <a:xfrm>
          <a:off x="4060125" y="3508538"/>
          <a:ext cx="2571750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15</xdr:row>
      <xdr:rowOff>0</xdr:rowOff>
    </xdr:from>
    <xdr:ext cx="2552700" cy="466725"/>
    <xdr:sp>
      <xdr:nvSpPr>
        <xdr:cNvPr id="106" name="Shape 106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81275" cy="552450"/>
    <xdr:sp>
      <xdr:nvSpPr>
        <xdr:cNvPr id="107" name="Shape 107">
          <a:hlinkClick r:id="rId1"/>
        </xdr:cNvPr>
        <xdr:cNvSpPr/>
      </xdr:nvSpPr>
      <xdr:spPr>
        <a:xfrm>
          <a:off x="4060125" y="3508538"/>
          <a:ext cx="2571750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15</xdr:row>
      <xdr:rowOff>0</xdr:rowOff>
    </xdr:from>
    <xdr:ext cx="2552700" cy="466725"/>
    <xdr:sp>
      <xdr:nvSpPr>
        <xdr:cNvPr id="108" name="Shape 108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81275" cy="552450"/>
    <xdr:sp>
      <xdr:nvSpPr>
        <xdr:cNvPr id="109" name="Shape 109">
          <a:hlinkClick r:id="rId1"/>
        </xdr:cNvPr>
        <xdr:cNvSpPr/>
      </xdr:nvSpPr>
      <xdr:spPr>
        <a:xfrm>
          <a:off x="4060125" y="3508538"/>
          <a:ext cx="2571750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15</xdr:row>
      <xdr:rowOff>0</xdr:rowOff>
    </xdr:from>
    <xdr:ext cx="2552700" cy="466725"/>
    <xdr:sp>
      <xdr:nvSpPr>
        <xdr:cNvPr id="110" name="Shape 110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81275" cy="552450"/>
    <xdr:sp>
      <xdr:nvSpPr>
        <xdr:cNvPr id="111" name="Shape 111">
          <a:hlinkClick r:id="rId1"/>
        </xdr:cNvPr>
        <xdr:cNvSpPr/>
      </xdr:nvSpPr>
      <xdr:spPr>
        <a:xfrm>
          <a:off x="4060125" y="3508538"/>
          <a:ext cx="2571750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15</xdr:row>
      <xdr:rowOff>0</xdr:rowOff>
    </xdr:from>
    <xdr:ext cx="2552700" cy="466725"/>
    <xdr:sp>
      <xdr:nvSpPr>
        <xdr:cNvPr id="112" name="Shape 112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81275" cy="552450"/>
    <xdr:sp>
      <xdr:nvSpPr>
        <xdr:cNvPr id="113" name="Shape 113">
          <a:hlinkClick r:id="rId1"/>
        </xdr:cNvPr>
        <xdr:cNvSpPr/>
      </xdr:nvSpPr>
      <xdr:spPr>
        <a:xfrm>
          <a:off x="4060125" y="3508538"/>
          <a:ext cx="2571750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15</xdr:row>
      <xdr:rowOff>0</xdr:rowOff>
    </xdr:from>
    <xdr:ext cx="2552700" cy="466725"/>
    <xdr:sp>
      <xdr:nvSpPr>
        <xdr:cNvPr id="114" name="Shape 114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81275" cy="552450"/>
    <xdr:sp>
      <xdr:nvSpPr>
        <xdr:cNvPr id="115" name="Shape 115">
          <a:hlinkClick r:id="rId1"/>
        </xdr:cNvPr>
        <xdr:cNvSpPr/>
      </xdr:nvSpPr>
      <xdr:spPr>
        <a:xfrm>
          <a:off x="4060125" y="3508538"/>
          <a:ext cx="2571750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15</xdr:row>
      <xdr:rowOff>0</xdr:rowOff>
    </xdr:from>
    <xdr:ext cx="2552700" cy="466725"/>
    <xdr:sp>
      <xdr:nvSpPr>
        <xdr:cNvPr id="116" name="Shape 116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81275" cy="552450"/>
    <xdr:sp>
      <xdr:nvSpPr>
        <xdr:cNvPr id="117" name="Shape 117">
          <a:hlinkClick r:id="rId1"/>
        </xdr:cNvPr>
        <xdr:cNvSpPr/>
      </xdr:nvSpPr>
      <xdr:spPr>
        <a:xfrm>
          <a:off x="4060125" y="3508538"/>
          <a:ext cx="2571750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15</xdr:row>
      <xdr:rowOff>0</xdr:rowOff>
    </xdr:from>
    <xdr:ext cx="2552700" cy="466725"/>
    <xdr:sp>
      <xdr:nvSpPr>
        <xdr:cNvPr id="118" name="Shape 118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81275" cy="552450"/>
    <xdr:sp>
      <xdr:nvSpPr>
        <xdr:cNvPr id="119" name="Shape 119">
          <a:hlinkClick r:id="rId1"/>
        </xdr:cNvPr>
        <xdr:cNvSpPr/>
      </xdr:nvSpPr>
      <xdr:spPr>
        <a:xfrm>
          <a:off x="4060125" y="3508538"/>
          <a:ext cx="2571750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15</xdr:row>
      <xdr:rowOff>0</xdr:rowOff>
    </xdr:from>
    <xdr:ext cx="2552700" cy="466725"/>
    <xdr:sp>
      <xdr:nvSpPr>
        <xdr:cNvPr id="120" name="Shape 120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81275" cy="552450"/>
    <xdr:sp>
      <xdr:nvSpPr>
        <xdr:cNvPr id="121" name="Shape 121">
          <a:hlinkClick r:id="rId1"/>
        </xdr:cNvPr>
        <xdr:cNvSpPr/>
      </xdr:nvSpPr>
      <xdr:spPr>
        <a:xfrm>
          <a:off x="4060125" y="3508538"/>
          <a:ext cx="2571750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15</xdr:row>
      <xdr:rowOff>0</xdr:rowOff>
    </xdr:from>
    <xdr:ext cx="2552700" cy="466725"/>
    <xdr:sp>
      <xdr:nvSpPr>
        <xdr:cNvPr id="122" name="Shape 122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81275" cy="552450"/>
    <xdr:sp>
      <xdr:nvSpPr>
        <xdr:cNvPr id="123" name="Shape 123">
          <a:hlinkClick r:id="rId1"/>
        </xdr:cNvPr>
        <xdr:cNvSpPr/>
      </xdr:nvSpPr>
      <xdr:spPr>
        <a:xfrm>
          <a:off x="4060125" y="3508538"/>
          <a:ext cx="2571750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15</xdr:row>
      <xdr:rowOff>0</xdr:rowOff>
    </xdr:from>
    <xdr:ext cx="2552700" cy="466725"/>
    <xdr:sp>
      <xdr:nvSpPr>
        <xdr:cNvPr id="124" name="Shape 124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81275" cy="552450"/>
    <xdr:sp>
      <xdr:nvSpPr>
        <xdr:cNvPr id="125" name="Shape 125">
          <a:hlinkClick r:id="rId1"/>
        </xdr:cNvPr>
        <xdr:cNvSpPr/>
      </xdr:nvSpPr>
      <xdr:spPr>
        <a:xfrm>
          <a:off x="4060125" y="3508538"/>
          <a:ext cx="2571750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15</xdr:row>
      <xdr:rowOff>0</xdr:rowOff>
    </xdr:from>
    <xdr:ext cx="2552700" cy="466725"/>
    <xdr:sp>
      <xdr:nvSpPr>
        <xdr:cNvPr id="126" name="Shape 126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81275" cy="552450"/>
    <xdr:sp>
      <xdr:nvSpPr>
        <xdr:cNvPr id="127" name="Shape 127">
          <a:hlinkClick r:id="rId1"/>
        </xdr:cNvPr>
        <xdr:cNvSpPr/>
      </xdr:nvSpPr>
      <xdr:spPr>
        <a:xfrm>
          <a:off x="4060125" y="3508538"/>
          <a:ext cx="2571750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15</xdr:row>
      <xdr:rowOff>0</xdr:rowOff>
    </xdr:from>
    <xdr:ext cx="2552700" cy="466725"/>
    <xdr:sp>
      <xdr:nvSpPr>
        <xdr:cNvPr id="128" name="Shape 128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228600</xdr:colOff>
      <xdr:row>1</xdr:row>
      <xdr:rowOff>352425</xdr:rowOff>
    </xdr:from>
    <xdr:ext cx="552450" cy="200025"/>
    <xdr:sp>
      <xdr:nvSpPr>
        <xdr:cNvPr id="129" name="Shape 129">
          <a:hlinkClick r:id="rId1"/>
        </xdr:cNvPr>
        <xdr:cNvSpPr/>
      </xdr:nvSpPr>
      <xdr:spPr>
        <a:xfrm>
          <a:off x="5079300" y="3684750"/>
          <a:ext cx="533400" cy="190500"/>
        </a:xfrm>
        <a:prstGeom prst="leftArrow">
          <a:avLst>
            <a:gd fmla="val 50000" name="adj1"/>
            <a:gd fmla="val 50000" name="adj2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9525</xdr:colOff>
      <xdr:row>0</xdr:row>
      <xdr:rowOff>85725</xdr:rowOff>
    </xdr:from>
    <xdr:ext cx="581025" cy="581025"/>
    <xdr:pic>
      <xdr:nvPicPr>
        <xdr:cNvPr id="0" name="image1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304800</xdr:colOff>
      <xdr:row>0</xdr:row>
      <xdr:rowOff>142875</xdr:rowOff>
    </xdr:from>
    <xdr:ext cx="1247775" cy="466725"/>
    <xdr:pic>
      <xdr:nvPicPr>
        <xdr:cNvPr id="0" name="image2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1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2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3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4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5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6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7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10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11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4.xml"/><Relationship Id="rId3" Type="http://schemas.openxmlformats.org/officeDocument/2006/relationships/vmlDrawing" Target="../drawings/vmlDrawing12.v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comments" Target="../comments13.xml"/><Relationship Id="rId2" Type="http://schemas.openxmlformats.org/officeDocument/2006/relationships/drawing" Target="../drawings/drawing15.xml"/><Relationship Id="rId3" Type="http://schemas.openxmlformats.org/officeDocument/2006/relationships/vmlDrawing" Target="../drawings/vmlDrawing13.v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comments" Target="../comments14.xml"/><Relationship Id="rId2" Type="http://schemas.openxmlformats.org/officeDocument/2006/relationships/drawing" Target="../drawings/drawing16.xml"/><Relationship Id="rId3" Type="http://schemas.openxmlformats.org/officeDocument/2006/relationships/vmlDrawing" Target="../drawings/vmlDrawing14.v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comments" Target="../comments15.xml"/><Relationship Id="rId2" Type="http://schemas.openxmlformats.org/officeDocument/2006/relationships/drawing" Target="../drawings/drawing17.xml"/><Relationship Id="rId3" Type="http://schemas.openxmlformats.org/officeDocument/2006/relationships/vmlDrawing" Target="../drawings/vmlDrawing15.v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comments" Target="../comments16.xml"/><Relationship Id="rId2" Type="http://schemas.openxmlformats.org/officeDocument/2006/relationships/drawing" Target="../drawings/drawing18.xml"/><Relationship Id="rId3" Type="http://schemas.openxmlformats.org/officeDocument/2006/relationships/vmlDrawing" Target="../drawings/vmlDrawing16.v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comments" Target="../comments17.xml"/><Relationship Id="rId2" Type="http://schemas.openxmlformats.org/officeDocument/2006/relationships/drawing" Target="../drawings/drawing19.xml"/><Relationship Id="rId3" Type="http://schemas.openxmlformats.org/officeDocument/2006/relationships/vmlDrawing" Target="../drawings/vmlDrawing17.v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comments" Target="../comments18.xml"/><Relationship Id="rId2" Type="http://schemas.openxmlformats.org/officeDocument/2006/relationships/drawing" Target="../drawings/drawing20.xml"/><Relationship Id="rId3" Type="http://schemas.openxmlformats.org/officeDocument/2006/relationships/vmlDrawing" Target="../drawings/vmlDrawing18.v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comments" Target="../comments19.xml"/><Relationship Id="rId2" Type="http://schemas.openxmlformats.org/officeDocument/2006/relationships/drawing" Target="../drawings/drawing21.xml"/><Relationship Id="rId3" Type="http://schemas.openxmlformats.org/officeDocument/2006/relationships/vmlDrawing" Target="../drawings/vmlDrawing19.v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comments" Target="../comments20.xml"/><Relationship Id="rId2" Type="http://schemas.openxmlformats.org/officeDocument/2006/relationships/drawing" Target="../drawings/drawing22.xml"/><Relationship Id="rId3" Type="http://schemas.openxmlformats.org/officeDocument/2006/relationships/vmlDrawing" Target="../drawings/vmlDrawing20.v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comments" Target="../comments21.xml"/><Relationship Id="rId2" Type="http://schemas.openxmlformats.org/officeDocument/2006/relationships/drawing" Target="../drawings/drawing23.xml"/><Relationship Id="rId3" Type="http://schemas.openxmlformats.org/officeDocument/2006/relationships/vmlDrawing" Target="../drawings/vmlDrawing21.v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comments" Target="../comments22.xml"/><Relationship Id="rId2" Type="http://schemas.openxmlformats.org/officeDocument/2006/relationships/drawing" Target="../drawings/drawing24.xml"/><Relationship Id="rId3" Type="http://schemas.openxmlformats.org/officeDocument/2006/relationships/vmlDrawing" Target="../drawings/vmlDrawing22.v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comments" Target="../comments23.xml"/><Relationship Id="rId2" Type="http://schemas.openxmlformats.org/officeDocument/2006/relationships/drawing" Target="../drawings/drawing25.xml"/><Relationship Id="rId3" Type="http://schemas.openxmlformats.org/officeDocument/2006/relationships/vmlDrawing" Target="../drawings/vmlDrawing23.v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comments" Target="../comments24.xml"/><Relationship Id="rId2" Type="http://schemas.openxmlformats.org/officeDocument/2006/relationships/drawing" Target="../drawings/drawing26.xml"/><Relationship Id="rId3" Type="http://schemas.openxmlformats.org/officeDocument/2006/relationships/vmlDrawing" Target="../drawings/vmlDrawing24.v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comments" Target="../comments25.xml"/><Relationship Id="rId2" Type="http://schemas.openxmlformats.org/officeDocument/2006/relationships/drawing" Target="../drawings/drawing27.xml"/><Relationship Id="rId3" Type="http://schemas.openxmlformats.org/officeDocument/2006/relationships/vmlDrawing" Target="../drawings/vmlDrawing25.v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comments" Target="../comments26.xml"/><Relationship Id="rId2" Type="http://schemas.openxmlformats.org/officeDocument/2006/relationships/drawing" Target="../drawings/drawing28.xml"/><Relationship Id="rId3" Type="http://schemas.openxmlformats.org/officeDocument/2006/relationships/vmlDrawing" Target="../drawings/vmlDrawing26.v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comments" Target="../comments27.xml"/><Relationship Id="rId2" Type="http://schemas.openxmlformats.org/officeDocument/2006/relationships/drawing" Target="../drawings/drawing29.xml"/><Relationship Id="rId3" Type="http://schemas.openxmlformats.org/officeDocument/2006/relationships/vmlDrawing" Target="../drawings/vmlDrawing27.v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comments" Target="../comments28.xml"/><Relationship Id="rId2" Type="http://schemas.openxmlformats.org/officeDocument/2006/relationships/drawing" Target="../drawings/drawing30.xml"/><Relationship Id="rId3" Type="http://schemas.openxmlformats.org/officeDocument/2006/relationships/vmlDrawing" Target="../drawings/vmlDrawing28.v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comments" Target="../comments29.xml"/><Relationship Id="rId2" Type="http://schemas.openxmlformats.org/officeDocument/2006/relationships/drawing" Target="../drawings/drawing31.xml"/><Relationship Id="rId3" Type="http://schemas.openxmlformats.org/officeDocument/2006/relationships/vmlDrawing" Target="../drawings/vmlDrawing29.v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comments" Target="../comments30.xml"/><Relationship Id="rId2" Type="http://schemas.openxmlformats.org/officeDocument/2006/relationships/drawing" Target="../drawings/drawing32.xml"/><Relationship Id="rId3" Type="http://schemas.openxmlformats.org/officeDocument/2006/relationships/vmlDrawing" Target="../drawings/vmlDrawing30.v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comments" Target="../comments31.xml"/><Relationship Id="rId2" Type="http://schemas.openxmlformats.org/officeDocument/2006/relationships/drawing" Target="../drawings/drawing33.xml"/><Relationship Id="rId3" Type="http://schemas.openxmlformats.org/officeDocument/2006/relationships/vmlDrawing" Target="../drawings/vmlDrawing31.v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comments" Target="../comments32.xml"/><Relationship Id="rId2" Type="http://schemas.openxmlformats.org/officeDocument/2006/relationships/drawing" Target="../drawings/drawing34.xml"/><Relationship Id="rId3" Type="http://schemas.openxmlformats.org/officeDocument/2006/relationships/vmlDrawing" Target="../drawings/vmlDrawing32.v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comments" Target="../comments33.xml"/><Relationship Id="rId2" Type="http://schemas.openxmlformats.org/officeDocument/2006/relationships/drawing" Target="../drawings/drawing35.xml"/><Relationship Id="rId3" Type="http://schemas.openxmlformats.org/officeDocument/2006/relationships/vmlDrawing" Target="../drawings/vmlDrawing33.v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comments" Target="../comments34.xml"/><Relationship Id="rId2" Type="http://schemas.openxmlformats.org/officeDocument/2006/relationships/drawing" Target="../drawings/drawing36.xml"/><Relationship Id="rId3" Type="http://schemas.openxmlformats.org/officeDocument/2006/relationships/vmlDrawing" Target="../drawings/vmlDrawing34.v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comments" Target="../comments35.xml"/><Relationship Id="rId2" Type="http://schemas.openxmlformats.org/officeDocument/2006/relationships/drawing" Target="../drawings/drawing37.xml"/><Relationship Id="rId3" Type="http://schemas.openxmlformats.org/officeDocument/2006/relationships/vmlDrawing" Target="../drawings/vmlDrawing35.v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comments" Target="../comments36.xml"/><Relationship Id="rId2" Type="http://schemas.openxmlformats.org/officeDocument/2006/relationships/drawing" Target="../drawings/drawing38.xml"/><Relationship Id="rId3" Type="http://schemas.openxmlformats.org/officeDocument/2006/relationships/vmlDrawing" Target="../drawings/vmlDrawing36.v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comments" Target="../comments37.xml"/><Relationship Id="rId2" Type="http://schemas.openxmlformats.org/officeDocument/2006/relationships/drawing" Target="../drawings/drawing39.xml"/><Relationship Id="rId3" Type="http://schemas.openxmlformats.org/officeDocument/2006/relationships/vmlDrawing" Target="../drawings/vmlDrawing37.v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comments" Target="../comments38.xml"/><Relationship Id="rId2" Type="http://schemas.openxmlformats.org/officeDocument/2006/relationships/drawing" Target="../drawings/drawing40.xml"/><Relationship Id="rId3" Type="http://schemas.openxmlformats.org/officeDocument/2006/relationships/vmlDrawing" Target="../drawings/vmlDrawing38.v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comments" Target="../comments39.xml"/><Relationship Id="rId2" Type="http://schemas.openxmlformats.org/officeDocument/2006/relationships/drawing" Target="../drawings/drawing41.xml"/><Relationship Id="rId3" Type="http://schemas.openxmlformats.org/officeDocument/2006/relationships/vmlDrawing" Target="../drawings/vmlDrawing39.v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comments" Target="../comments40.xml"/><Relationship Id="rId2" Type="http://schemas.openxmlformats.org/officeDocument/2006/relationships/drawing" Target="../drawings/drawing42.xml"/><Relationship Id="rId3" Type="http://schemas.openxmlformats.org/officeDocument/2006/relationships/vmlDrawing" Target="../drawings/vmlDrawing40.v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51.71"/>
    <col customWidth="1" min="2" max="21" width="14.43"/>
    <col customWidth="1" min="22" max="26" width="8.71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>
      <c r="A2" s="3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</row>
    <row r="3" ht="36.0" customHeight="1">
      <c r="A3" s="4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>
      <c r="A4" s="5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>
      <c r="A5" s="6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</row>
    <row r="6">
      <c r="A6" s="5" t="s">
        <v>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</row>
    <row r="7">
      <c r="A7" s="6" t="s">
        <v>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</row>
    <row r="8">
      <c r="A8" s="5" t="s">
        <v>6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</row>
    <row r="9">
      <c r="A9" s="6" t="s">
        <v>7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</row>
    <row r="10">
      <c r="A10" s="5" t="s">
        <v>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</row>
    <row r="11">
      <c r="A11" s="6" t="s">
        <v>9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</row>
    <row r="12">
      <c r="A12" s="5" t="s">
        <v>10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</row>
    <row r="13">
      <c r="A13" s="6" t="s">
        <v>11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</row>
    <row r="14">
      <c r="A14" s="5" t="s">
        <v>12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</row>
    <row r="15">
      <c r="A15" s="6" t="s">
        <v>13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</row>
    <row r="16">
      <c r="A16" s="5" t="s">
        <v>14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</row>
    <row r="17">
      <c r="A17" s="6" t="s">
        <v>15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</row>
    <row r="18">
      <c r="A18" s="5" t="s">
        <v>16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</row>
    <row r="19">
      <c r="A19" s="6" t="s">
        <v>17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</row>
    <row r="20">
      <c r="A20" s="5" t="s">
        <v>18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</row>
    <row r="21" ht="15.75" customHeight="1">
      <c r="A21" s="6" t="s">
        <v>19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</row>
    <row r="22" ht="15.75" customHeight="1">
      <c r="A22" s="5" t="s">
        <v>20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</row>
    <row r="23" ht="15.75" customHeight="1">
      <c r="A23" s="6" t="s">
        <v>21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</row>
    <row r="24" ht="15.75" customHeight="1">
      <c r="A24" s="5" t="s">
        <v>22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</row>
    <row r="25" ht="15.75" customHeight="1">
      <c r="A25" s="6" t="s">
        <v>23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</row>
    <row r="26" ht="15.75" customHeight="1">
      <c r="A26" s="5" t="s">
        <v>24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</row>
    <row r="27" ht="15.75" customHeight="1">
      <c r="A27" s="6" t="s">
        <v>25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</row>
    <row r="28" ht="15.75" customHeight="1">
      <c r="A28" s="5" t="s">
        <v>26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</row>
    <row r="29" ht="15.75" customHeight="1">
      <c r="A29" s="6" t="s">
        <v>27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</row>
    <row r="30" ht="15.75" customHeight="1">
      <c r="A30" s="5" t="s">
        <v>28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</row>
    <row r="31" ht="15.75" customHeight="1">
      <c r="A31" s="6" t="s">
        <v>29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</row>
    <row r="32" ht="15.75" customHeight="1">
      <c r="A32" s="5" t="s">
        <v>30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</row>
    <row r="33" ht="15.75" customHeight="1">
      <c r="A33" s="6" t="s">
        <v>31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</row>
    <row r="34" ht="15.75" customHeight="1">
      <c r="A34" s="5" t="s">
        <v>32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</row>
    <row r="35" ht="15.75" customHeight="1">
      <c r="A35" s="6" t="s">
        <v>33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</row>
    <row r="36" ht="15.75" customHeight="1">
      <c r="A36" s="5" t="s">
        <v>34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</row>
    <row r="37" ht="15.75" customHeight="1">
      <c r="A37" s="6" t="s">
        <v>35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</row>
    <row r="38" ht="15.75" customHeight="1">
      <c r="A38" s="5" t="s">
        <v>36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</row>
    <row r="39" ht="15.75" customHeight="1">
      <c r="A39" s="6" t="s">
        <v>37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</row>
    <row r="40" ht="15.75" customHeight="1">
      <c r="A40" s="5" t="s">
        <v>38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</row>
    <row r="41" ht="15.75" customHeight="1">
      <c r="A41" s="6" t="s">
        <v>39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</row>
    <row r="42" ht="15.75" customHeight="1">
      <c r="A42" s="5" t="s">
        <v>40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</row>
    <row r="43" ht="15.75" customHeight="1">
      <c r="A43" s="6" t="s">
        <v>41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</row>
    <row r="44" ht="15.75" customHeight="1">
      <c r="A44" s="5" t="s">
        <v>42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</row>
    <row r="45" ht="15.75" customHeight="1">
      <c r="A45" s="6" t="s">
        <v>43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</row>
    <row r="46" ht="15.75" customHeight="1">
      <c r="A46" s="5" t="s">
        <v>44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</row>
    <row r="47" ht="15.75" customHeight="1">
      <c r="A47" s="6" t="s">
        <v>45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</row>
    <row r="48" ht="15.0" hidden="1" customHeight="1"/>
    <row r="49" ht="15.0" hidden="1" customHeight="1"/>
    <row r="50" ht="15.0" hidden="1" customHeight="1"/>
    <row r="51" ht="15.0" hidden="1" customHeight="1"/>
    <row r="52" ht="15.0" hidden="1" customHeight="1"/>
    <row r="53" ht="15.0" hidden="1" customHeight="1"/>
    <row r="54" ht="15.0" hidden="1" customHeight="1"/>
    <row r="55" ht="15.0" hidden="1" customHeight="1"/>
    <row r="56" ht="15.0" hidden="1" customHeight="1"/>
    <row r="57" ht="15.0" hidden="1" customHeight="1"/>
    <row r="58" ht="15.0" hidden="1" customHeight="1"/>
    <row r="59" ht="15.0" hidden="1" customHeight="1"/>
    <row r="60" ht="15.0" hidden="1" customHeight="1"/>
    <row r="61" ht="15.0" hidden="1" customHeight="1"/>
    <row r="62" ht="15.0" hidden="1" customHeight="1"/>
    <row r="63" ht="15.0" hidden="1" customHeight="1"/>
    <row r="64" ht="15.0" hidden="1" customHeight="1"/>
    <row r="65" ht="15.0" hidden="1" customHeight="1"/>
    <row r="66" ht="15.0" hidden="1" customHeight="1"/>
    <row r="67" ht="15.0" hidden="1" customHeight="1"/>
    <row r="68" ht="15.0" hidden="1" customHeight="1"/>
    <row r="69" ht="15.0" hidden="1" customHeight="1"/>
    <row r="70" ht="15.0" hidden="1" customHeight="1"/>
    <row r="71" ht="15.0" hidden="1" customHeight="1"/>
    <row r="72" ht="15.0" hidden="1" customHeight="1"/>
    <row r="73" ht="15.0" hidden="1" customHeight="1"/>
    <row r="74" ht="15.0" hidden="1" customHeight="1"/>
    <row r="75" ht="15.0" hidden="1" customHeight="1"/>
    <row r="76" ht="15.0" hidden="1" customHeight="1"/>
    <row r="77" ht="15.0" hidden="1" customHeight="1"/>
    <row r="78" ht="15.0" hidden="1" customHeight="1"/>
    <row r="79" ht="15.0" hidden="1" customHeight="1"/>
    <row r="80" ht="15.0" hidden="1" customHeight="1"/>
    <row r="81" ht="15.0" hidden="1" customHeight="1"/>
    <row r="82" ht="15.0" hidden="1" customHeight="1"/>
    <row r="83" ht="15.0" hidden="1" customHeight="1"/>
    <row r="84" ht="15.0" hidden="1" customHeight="1"/>
    <row r="85" ht="15.0" hidden="1" customHeight="1"/>
    <row r="86" ht="15.0" hidden="1" customHeight="1"/>
    <row r="87" ht="15.0" hidden="1" customHeight="1"/>
    <row r="88" ht="15.0" hidden="1" customHeight="1"/>
    <row r="89" ht="15.0" hidden="1" customHeight="1"/>
    <row r="90" ht="15.0" hidden="1" customHeight="1"/>
    <row r="91" ht="15.0" hidden="1" customHeight="1"/>
    <row r="92" ht="15.0" hidden="1" customHeight="1"/>
    <row r="93" ht="15.0" hidden="1" customHeight="1"/>
    <row r="94" ht="15.0" hidden="1" customHeight="1"/>
    <row r="95" ht="15.0" hidden="1" customHeight="1"/>
    <row r="96" ht="15.0" hidden="1" customHeight="1"/>
    <row r="97" ht="15.0" hidden="1" customHeight="1"/>
    <row r="98" ht="15.0" hidden="1" customHeight="1"/>
    <row r="99" ht="15.0" hidden="1" customHeight="1"/>
    <row r="100" ht="15.0" hidden="1" customHeight="1"/>
    <row r="101" ht="15.0" hidden="1" customHeight="1"/>
    <row r="102" ht="15.0" hidden="1" customHeight="1"/>
    <row r="103" ht="15.0" hidden="1" customHeight="1"/>
    <row r="104" ht="15.0" hidden="1" customHeight="1"/>
    <row r="105" ht="15.0" hidden="1" customHeight="1"/>
    <row r="106" ht="15.0" hidden="1" customHeight="1"/>
    <row r="107" ht="15.0" hidden="1" customHeight="1"/>
    <row r="108" ht="15.0" hidden="1" customHeight="1"/>
    <row r="109" ht="15.0" hidden="1" customHeight="1"/>
    <row r="110" ht="15.0" hidden="1" customHeight="1"/>
    <row r="111" ht="15.0" hidden="1" customHeight="1"/>
    <row r="112" ht="15.0" hidden="1" customHeight="1"/>
    <row r="113" ht="15.0" hidden="1" customHeight="1"/>
    <row r="114" ht="15.0" hidden="1" customHeight="1"/>
    <row r="115" ht="15.0" hidden="1" customHeight="1"/>
    <row r="116" ht="15.0" hidden="1" customHeight="1"/>
    <row r="117" ht="15.0" hidden="1" customHeight="1"/>
    <row r="118" ht="15.0" hidden="1" customHeight="1"/>
    <row r="119" ht="15.0" hidden="1" customHeight="1"/>
    <row r="120" ht="15.0" hidden="1" customHeight="1"/>
    <row r="121" ht="15.0" hidden="1" customHeight="1"/>
    <row r="122" ht="15.0" hidden="1" customHeight="1"/>
    <row r="123" ht="15.0" hidden="1" customHeight="1"/>
    <row r="124" ht="15.0" hidden="1" customHeight="1"/>
    <row r="125" ht="15.0" hidden="1" customHeight="1"/>
    <row r="126" ht="15.0" hidden="1" customHeight="1"/>
    <row r="127" ht="15.0" hidden="1" customHeight="1"/>
    <row r="128" ht="15.0" hidden="1" customHeight="1"/>
    <row r="129" ht="15.0" hidden="1" customHeight="1"/>
    <row r="130" ht="15.0" hidden="1" customHeight="1"/>
    <row r="131" ht="15.0" hidden="1" customHeight="1"/>
    <row r="132" ht="15.0" hidden="1" customHeight="1"/>
    <row r="133" ht="15.0" hidden="1" customHeight="1"/>
    <row r="134" ht="15.0" hidden="1" customHeight="1"/>
    <row r="135" ht="15.0" hidden="1" customHeight="1"/>
    <row r="136" ht="15.0" hidden="1" customHeight="1"/>
    <row r="137" ht="15.0" hidden="1" customHeight="1"/>
    <row r="138" ht="15.0" hidden="1" customHeight="1"/>
    <row r="139" ht="15.0" hidden="1" customHeight="1"/>
    <row r="140" ht="15.0" hidden="1" customHeight="1"/>
    <row r="141" ht="15.0" hidden="1" customHeight="1"/>
    <row r="142" ht="15.0" hidden="1" customHeight="1"/>
    <row r="143" ht="15.0" hidden="1" customHeight="1"/>
    <row r="144" ht="15.0" hidden="1" customHeight="1"/>
    <row r="145" ht="15.0" hidden="1" customHeight="1"/>
    <row r="146" ht="15.0" hidden="1" customHeight="1"/>
    <row r="147" ht="15.0" hidden="1" customHeight="1"/>
    <row r="148" ht="15.0" hidden="1" customHeight="1"/>
    <row r="149" ht="15.0" hidden="1" customHeight="1"/>
    <row r="150" ht="15.0" hidden="1" customHeight="1"/>
    <row r="151" ht="15.0" hidden="1" customHeight="1"/>
    <row r="152" ht="15.0" hidden="1" customHeight="1"/>
    <row r="153" ht="15.0" hidden="1" customHeight="1"/>
    <row r="154" ht="15.0" hidden="1" customHeight="1"/>
    <row r="155" ht="15.0" hidden="1" customHeight="1"/>
    <row r="156" ht="15.0" hidden="1" customHeight="1"/>
    <row r="157" ht="15.0" hidden="1" customHeight="1"/>
    <row r="158" ht="15.0" hidden="1" customHeight="1"/>
    <row r="159" ht="15.0" hidden="1" customHeight="1"/>
    <row r="160" ht="15.0" hidden="1" customHeight="1"/>
    <row r="161" ht="15.0" hidden="1" customHeight="1"/>
    <row r="162" ht="15.0" hidden="1" customHeight="1"/>
    <row r="163" ht="15.0" hidden="1" customHeight="1"/>
    <row r="164" ht="15.0" hidden="1" customHeight="1"/>
    <row r="165" ht="15.0" hidden="1" customHeight="1"/>
    <row r="166" ht="15.0" hidden="1" customHeight="1"/>
    <row r="167" ht="15.0" hidden="1" customHeight="1"/>
    <row r="168" ht="15.0" hidden="1" customHeight="1"/>
    <row r="169" ht="15.0" hidden="1" customHeight="1"/>
    <row r="170" ht="15.0" hidden="1" customHeight="1"/>
    <row r="171" ht="15.0" hidden="1" customHeight="1"/>
    <row r="172" ht="15.0" hidden="1" customHeight="1"/>
    <row r="173" ht="15.0" hidden="1" customHeight="1"/>
    <row r="174" ht="15.0" hidden="1" customHeight="1"/>
    <row r="175" ht="15.0" hidden="1" customHeight="1"/>
    <row r="176" ht="15.0" hidden="1" customHeight="1"/>
    <row r="177" ht="15.0" hidden="1" customHeight="1"/>
    <row r="178" ht="15.0" hidden="1" customHeight="1"/>
    <row r="179" ht="15.0" hidden="1" customHeight="1"/>
    <row r="180" ht="15.0" hidden="1" customHeight="1"/>
    <row r="181" ht="15.0" hidden="1" customHeight="1"/>
    <row r="182" ht="15.0" hidden="1" customHeight="1"/>
    <row r="183" ht="15.0" hidden="1" customHeight="1"/>
    <row r="184" ht="15.0" hidden="1" customHeight="1"/>
    <row r="185" ht="15.0" hidden="1" customHeight="1"/>
    <row r="186" ht="15.0" hidden="1" customHeight="1"/>
    <row r="187" ht="15.0" hidden="1" customHeight="1"/>
    <row r="188" ht="15.0" hidden="1" customHeight="1"/>
    <row r="189" ht="15.0" hidden="1" customHeight="1"/>
    <row r="190" ht="15.0" hidden="1" customHeight="1"/>
    <row r="191" ht="15.0" hidden="1" customHeight="1"/>
    <row r="192" ht="15.0" hidden="1" customHeight="1"/>
    <row r="193" ht="15.0" hidden="1" customHeight="1"/>
    <row r="194" ht="15.0" hidden="1" customHeight="1"/>
    <row r="195" ht="15.0" hidden="1" customHeight="1"/>
    <row r="196" ht="15.0" hidden="1" customHeight="1"/>
    <row r="197" ht="15.0" hidden="1" customHeight="1"/>
    <row r="198" ht="15.0" hidden="1" customHeight="1"/>
    <row r="199" ht="15.0" hidden="1" customHeight="1"/>
    <row r="200" ht="15.0" hidden="1" customHeight="1"/>
    <row r="201" ht="15.0" hidden="1" customHeight="1"/>
    <row r="202" ht="15.0" hidden="1" customHeight="1"/>
    <row r="203" ht="15.0" hidden="1" customHeight="1"/>
    <row r="204" ht="15.0" hidden="1" customHeight="1"/>
    <row r="205" ht="15.0" hidden="1" customHeight="1"/>
    <row r="206" ht="15.0" hidden="1" customHeight="1"/>
    <row r="207" ht="15.0" hidden="1" customHeight="1"/>
    <row r="208" ht="15.0" hidden="1" customHeight="1"/>
    <row r="209" ht="15.0" hidden="1" customHeight="1"/>
    <row r="210" ht="15.0" hidden="1" customHeight="1"/>
    <row r="211" ht="15.0" hidden="1" customHeight="1"/>
    <row r="212" ht="15.0" hidden="1" customHeight="1"/>
    <row r="213" ht="15.0" hidden="1" customHeight="1"/>
    <row r="214" ht="15.0" hidden="1" customHeight="1"/>
    <row r="215" ht="15.0" hidden="1" customHeight="1"/>
    <row r="216" ht="15.0" hidden="1" customHeight="1"/>
    <row r="217" ht="15.0" hidden="1" customHeight="1"/>
    <row r="218" ht="15.0" hidden="1" customHeight="1"/>
    <row r="219" ht="15.0" hidden="1" customHeight="1"/>
    <row r="220" ht="15.0" hidden="1" customHeight="1"/>
    <row r="221" ht="15.0" hidden="1" customHeight="1"/>
    <row r="222" ht="15.0" hidden="1" customHeight="1"/>
    <row r="223" ht="15.0" hidden="1" customHeight="1"/>
    <row r="224" ht="15.0" hidden="1" customHeight="1"/>
    <row r="225" ht="15.0" hidden="1" customHeight="1"/>
    <row r="226" ht="15.0" hidden="1" customHeight="1"/>
    <row r="227" ht="15.0" hidden="1" customHeight="1"/>
    <row r="228" ht="15.0" hidden="1" customHeight="1"/>
    <row r="229" ht="15.0" hidden="1" customHeight="1"/>
    <row r="230" ht="15.0" hidden="1" customHeight="1"/>
    <row r="231" ht="15.0" hidden="1" customHeight="1"/>
    <row r="232" ht="15.0" hidden="1" customHeight="1"/>
    <row r="233" ht="15.0" hidden="1" customHeight="1"/>
    <row r="234" ht="15.0" hidden="1" customHeight="1"/>
    <row r="235" ht="15.0" hidden="1" customHeight="1"/>
    <row r="236" ht="15.0" hidden="1" customHeight="1"/>
    <row r="237" ht="15.0" hidden="1" customHeight="1"/>
    <row r="238" ht="15.0" hidden="1" customHeight="1"/>
    <row r="239" ht="15.0" hidden="1" customHeight="1"/>
    <row r="240" ht="15.0" hidden="1" customHeight="1"/>
    <row r="241" ht="15.0" hidden="1" customHeight="1"/>
    <row r="242" ht="15.0" hidden="1" customHeight="1"/>
    <row r="243" ht="15.0" hidden="1" customHeight="1"/>
    <row r="244" ht="15.0" hidden="1" customHeight="1"/>
    <row r="245" ht="15.0" hidden="1" customHeight="1"/>
    <row r="246" ht="15.0" hidden="1" customHeight="1"/>
    <row r="247" ht="15.0" hidden="1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1:A2"/>
  </mergeCells>
  <printOptions/>
  <pageMargins bottom="0.787401575" footer="0.0" header="0.0" left="0.511811024" right="0.511811024" top="0.7874015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9.14"/>
    <col customWidth="1" min="7" max="26" width="8.71"/>
  </cols>
  <sheetData>
    <row r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hidden="1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26.57"/>
    <col customWidth="1" min="14" max="14" width="34.0"/>
    <col customWidth="1" min="15" max="16" width="11.57"/>
    <col customWidth="1" hidden="1" min="17" max="21" width="11.57"/>
    <col customWidth="1" hidden="1" min="22" max="22" width="13.0"/>
    <col customWidth="1" hidden="1" min="23" max="23" width="11.57"/>
    <col customWidth="1" hidden="1" min="24" max="24" width="14.43"/>
    <col customWidth="1" hidden="1" min="25" max="25" width="11.57"/>
    <col customWidth="1" hidden="1" min="26" max="26" width="14.43"/>
    <col customWidth="1" hidden="1" min="27" max="27" width="38.29"/>
    <col customWidth="1" hidden="1" min="28" max="34" width="11.57"/>
  </cols>
  <sheetData>
    <row r="1">
      <c r="A1" s="8" t="s">
        <v>46</v>
      </c>
      <c r="B1" s="9" t="s">
        <v>47</v>
      </c>
      <c r="C1" s="10"/>
      <c r="D1" s="10"/>
      <c r="E1" s="10"/>
      <c r="F1" s="10"/>
      <c r="G1" s="10"/>
      <c r="H1" s="10"/>
      <c r="I1" s="10"/>
      <c r="J1" s="10"/>
      <c r="K1" s="11"/>
      <c r="L1" s="2"/>
      <c r="M1" s="12"/>
      <c r="N1" s="13"/>
      <c r="O1" s="12"/>
      <c r="P1" s="12"/>
      <c r="Q1" s="13"/>
      <c r="R1" s="13"/>
      <c r="S1" s="13"/>
      <c r="T1" s="13"/>
      <c r="U1" s="13"/>
      <c r="V1" s="13"/>
      <c r="W1" s="13"/>
      <c r="X1" s="13"/>
      <c r="Y1" s="13"/>
      <c r="Z1" s="2"/>
      <c r="AA1" s="13"/>
      <c r="AB1" s="13"/>
      <c r="AC1" s="13"/>
      <c r="AD1" s="13"/>
      <c r="AE1" s="13"/>
      <c r="AF1" s="13"/>
      <c r="AG1" s="13"/>
      <c r="AH1" s="13"/>
    </row>
    <row r="2">
      <c r="A2" s="14"/>
      <c r="B2" s="15"/>
      <c r="C2" s="16"/>
      <c r="D2" s="16"/>
      <c r="E2" s="16"/>
      <c r="F2" s="16"/>
      <c r="G2" s="16"/>
      <c r="H2" s="16"/>
      <c r="I2" s="16"/>
      <c r="J2" s="16"/>
      <c r="K2" s="17"/>
      <c r="L2" s="2"/>
      <c r="M2" s="12"/>
      <c r="N2" s="18" t="s">
        <v>48</v>
      </c>
      <c r="O2" s="12"/>
      <c r="P2" s="12"/>
      <c r="Q2" s="13"/>
      <c r="R2" s="13"/>
      <c r="S2" s="13"/>
      <c r="T2" s="13"/>
      <c r="U2" s="13"/>
      <c r="V2" s="13"/>
      <c r="W2" s="13"/>
      <c r="X2" s="13"/>
      <c r="Y2" s="13"/>
      <c r="Z2" s="2"/>
      <c r="AA2" s="13"/>
      <c r="AB2" s="13"/>
      <c r="AC2" s="13"/>
      <c r="AD2" s="13"/>
      <c r="AE2" s="13"/>
      <c r="AF2" s="13"/>
      <c r="AG2" s="13"/>
      <c r="AH2" s="13"/>
    </row>
    <row r="3">
      <c r="A3" s="19"/>
      <c r="B3" s="20" t="s">
        <v>49</v>
      </c>
      <c r="C3" s="20" t="s">
        <v>50</v>
      </c>
      <c r="D3" s="20" t="s">
        <v>51</v>
      </c>
      <c r="E3" s="20" t="s">
        <v>52</v>
      </c>
      <c r="F3" s="21" t="s">
        <v>53</v>
      </c>
      <c r="G3" s="21" t="s">
        <v>54</v>
      </c>
      <c r="H3" s="21" t="s">
        <v>55</v>
      </c>
      <c r="I3" s="21" t="s">
        <v>56</v>
      </c>
      <c r="J3" s="20" t="s">
        <v>57</v>
      </c>
      <c r="K3" s="20" t="s">
        <v>58</v>
      </c>
      <c r="L3" s="2"/>
      <c r="M3" s="12"/>
      <c r="N3" s="22" t="s">
        <v>59</v>
      </c>
      <c r="O3" s="12"/>
      <c r="P3" s="12"/>
      <c r="Q3" s="13"/>
      <c r="R3" s="13"/>
      <c r="S3" s="13"/>
      <c r="T3" s="13"/>
      <c r="U3" s="13"/>
      <c r="V3" s="13"/>
      <c r="W3" s="13"/>
      <c r="X3" s="2"/>
      <c r="Y3" s="13"/>
      <c r="Z3" s="13"/>
      <c r="AA3" s="13"/>
      <c r="AB3" s="13"/>
      <c r="AC3" s="13"/>
      <c r="AD3" s="13"/>
      <c r="AE3" s="13"/>
      <c r="AF3" s="13"/>
      <c r="AG3" s="13"/>
      <c r="AH3" s="13"/>
    </row>
    <row r="4">
      <c r="A4" s="23" t="str">
        <f>ALNS!A4</f>
        <v>Alex Ranyê Guilherme Cristino</v>
      </c>
      <c r="B4" s="24"/>
      <c r="C4" s="24"/>
      <c r="D4" s="24"/>
      <c r="E4" s="24"/>
      <c r="F4" s="25">
        <f t="shared" ref="F4:F47" si="1">IF(A4&lt;&gt;"",SUM(B4:E4),)</f>
        <v>0</v>
      </c>
      <c r="G4" s="26" t="str">
        <f t="shared" ref="G4:G47" si="2">IFERROR(IF(F4&gt;=0,AVERAGE(B4:E4),""),"")</f>
        <v/>
      </c>
      <c r="H4" s="25" t="str">
        <f t="shared" ref="H4:H47" si="3">IF(AND(F4&gt;=10,F4&lt;28,G4&lt;7),ROUND((50-G4*6)/4,1),"")</f>
        <v/>
      </c>
      <c r="I4" s="27"/>
      <c r="J4" s="28" t="str">
        <f t="shared" ref="J4:J47" si="4">IF(AND(B4&lt;&gt;"",C4&lt;&gt;"",D4&lt;&gt;"",E4&lt;&gt;""),IF(OR(F4&gt;=28,F4&lt;10),G4,IF(I4=H4,5,((G4*6)+(I4*4))/10)),)</f>
        <v/>
      </c>
      <c r="K4" s="29" t="str">
        <f t="shared" ref="K4:K47" si="5">IF(AND(B4&lt;&gt;"",C4&lt;&gt;"",D4&lt;&gt;"",E4&lt;&gt;""),IF(J4&gt;=5,"A","R"),)</f>
        <v/>
      </c>
      <c r="L4" s="2"/>
      <c r="M4" s="12"/>
      <c r="N4" s="18" t="s">
        <v>60</v>
      </c>
      <c r="O4" s="12"/>
      <c r="P4" s="12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</row>
    <row r="5">
      <c r="A5" s="30" t="str">
        <f>ALNS!A5</f>
        <v>Ana beatriz Araújo Salvino</v>
      </c>
      <c r="B5" s="31"/>
      <c r="C5" s="31"/>
      <c r="D5" s="31"/>
      <c r="E5" s="31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5" t="str">
        <f t="shared" si="4"/>
        <v/>
      </c>
      <c r="K5" s="36" t="str">
        <f t="shared" si="5"/>
        <v/>
      </c>
      <c r="L5" s="2"/>
      <c r="M5" s="12"/>
      <c r="N5" s="37" t="s">
        <v>61</v>
      </c>
      <c r="O5" s="12"/>
      <c r="P5" s="12"/>
      <c r="Q5" s="13"/>
      <c r="R5" s="13"/>
      <c r="S5" s="13"/>
      <c r="T5" s="13"/>
      <c r="U5" s="13"/>
      <c r="V5" s="13"/>
      <c r="W5" s="13"/>
      <c r="X5" s="2"/>
      <c r="Y5" s="13"/>
      <c r="Z5" s="2"/>
      <c r="AA5" s="13"/>
      <c r="AB5" s="13"/>
      <c r="AC5" s="13"/>
      <c r="AD5" s="13"/>
      <c r="AE5" s="13"/>
      <c r="AF5" s="13"/>
      <c r="AG5" s="13"/>
      <c r="AH5" s="13"/>
    </row>
    <row r="6">
      <c r="A6" s="23" t="str">
        <f>ALNS!A6</f>
        <v>Ana Beatriz Farias Brito</v>
      </c>
      <c r="B6" s="24"/>
      <c r="C6" s="24"/>
      <c r="D6" s="24"/>
      <c r="E6" s="24"/>
      <c r="F6" s="25">
        <f t="shared" si="1"/>
        <v>0</v>
      </c>
      <c r="G6" s="26" t="str">
        <f t="shared" si="2"/>
        <v/>
      </c>
      <c r="H6" s="25" t="str">
        <f t="shared" si="3"/>
        <v/>
      </c>
      <c r="I6" s="27"/>
      <c r="J6" s="28" t="str">
        <f t="shared" si="4"/>
        <v/>
      </c>
      <c r="K6" s="29" t="str">
        <f t="shared" si="5"/>
        <v/>
      </c>
      <c r="L6" s="2"/>
      <c r="M6" s="12"/>
      <c r="N6" s="22" t="s">
        <v>62</v>
      </c>
      <c r="O6" s="12"/>
      <c r="P6" s="12"/>
      <c r="Q6" s="13"/>
      <c r="R6" s="13"/>
      <c r="S6" s="13"/>
      <c r="T6" s="13"/>
      <c r="U6" s="13"/>
      <c r="V6" s="13"/>
      <c r="W6" s="13"/>
      <c r="X6" s="2"/>
      <c r="Y6" s="13"/>
      <c r="Z6" s="2"/>
      <c r="AA6" s="13"/>
      <c r="AB6" s="13"/>
      <c r="AC6" s="13"/>
      <c r="AD6" s="13"/>
      <c r="AE6" s="13"/>
      <c r="AF6" s="13"/>
      <c r="AG6" s="13"/>
      <c r="AH6" s="13"/>
    </row>
    <row r="7">
      <c r="A7" s="30" t="str">
        <f>ALNS!A7</f>
        <v>Ana Clara Oliveira das Chagas</v>
      </c>
      <c r="B7" s="31"/>
      <c r="C7" s="31"/>
      <c r="D7" s="31"/>
      <c r="E7" s="31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5" t="str">
        <f t="shared" si="4"/>
        <v/>
      </c>
      <c r="K7" s="36" t="str">
        <f t="shared" si="5"/>
        <v/>
      </c>
      <c r="L7" s="2"/>
      <c r="M7" s="12"/>
      <c r="N7" s="22" t="s">
        <v>63</v>
      </c>
      <c r="O7" s="12"/>
      <c r="P7" s="12"/>
      <c r="Q7" s="13"/>
      <c r="R7" s="13"/>
      <c r="S7" s="13"/>
      <c r="T7" s="13"/>
      <c r="U7" s="13"/>
      <c r="V7" s="13"/>
      <c r="W7" s="13"/>
      <c r="X7" s="2"/>
      <c r="Y7" s="13"/>
      <c r="Z7" s="2"/>
      <c r="AA7" s="13"/>
      <c r="AB7" s="13"/>
      <c r="AC7" s="13"/>
      <c r="AD7" s="13"/>
      <c r="AE7" s="13"/>
      <c r="AF7" s="13"/>
      <c r="AG7" s="13"/>
      <c r="AH7" s="13"/>
    </row>
    <row r="8">
      <c r="A8" s="23" t="str">
        <f>ALNS!A8</f>
        <v>Ana Flávia Ribeiro Gomes Nascimento</v>
      </c>
      <c r="B8" s="24"/>
      <c r="C8" s="24"/>
      <c r="D8" s="24"/>
      <c r="E8" s="24"/>
      <c r="F8" s="25">
        <f t="shared" si="1"/>
        <v>0</v>
      </c>
      <c r="G8" s="26" t="str">
        <f t="shared" si="2"/>
        <v/>
      </c>
      <c r="H8" s="25" t="str">
        <f t="shared" si="3"/>
        <v/>
      </c>
      <c r="I8" s="27"/>
      <c r="J8" s="28" t="str">
        <f t="shared" si="4"/>
        <v/>
      </c>
      <c r="K8" s="29" t="str">
        <f t="shared" si="5"/>
        <v/>
      </c>
      <c r="L8" s="2"/>
      <c r="M8" s="12"/>
      <c r="N8" s="22" t="s">
        <v>64</v>
      </c>
      <c r="O8" s="12"/>
      <c r="P8" s="12"/>
      <c r="Q8" s="13"/>
      <c r="R8" s="13"/>
      <c r="S8" s="13"/>
      <c r="T8" s="13"/>
      <c r="U8" s="13"/>
      <c r="V8" s="13"/>
      <c r="W8" s="13"/>
      <c r="X8" s="2"/>
      <c r="Y8" s="13"/>
      <c r="Z8" s="2"/>
      <c r="AA8" s="13"/>
      <c r="AB8" s="13"/>
      <c r="AC8" s="13"/>
      <c r="AD8" s="13"/>
      <c r="AE8" s="13"/>
      <c r="AF8" s="13"/>
      <c r="AG8" s="13"/>
      <c r="AH8" s="13"/>
    </row>
    <row r="9">
      <c r="A9" s="30" t="str">
        <f>ALNS!A9</f>
        <v>Ana Luiza Almeida Maia</v>
      </c>
      <c r="B9" s="31"/>
      <c r="C9" s="31"/>
      <c r="D9" s="31"/>
      <c r="E9" s="31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5" t="str">
        <f t="shared" si="4"/>
        <v/>
      </c>
      <c r="K9" s="36" t="str">
        <f t="shared" si="5"/>
        <v/>
      </c>
      <c r="L9" s="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2"/>
      <c r="Y9" s="12"/>
      <c r="Z9" s="2"/>
      <c r="AA9" s="12"/>
      <c r="AB9" s="12"/>
      <c r="AC9" s="12"/>
      <c r="AD9" s="12"/>
      <c r="AE9" s="12"/>
      <c r="AF9" s="12"/>
      <c r="AG9" s="12"/>
      <c r="AH9" s="12"/>
    </row>
    <row r="10">
      <c r="A10" s="23" t="str">
        <f>ALNS!A10</f>
        <v>Andrei Bernado Nascimento da Silva</v>
      </c>
      <c r="B10" s="24"/>
      <c r="C10" s="24"/>
      <c r="D10" s="24"/>
      <c r="E10" s="24"/>
      <c r="F10" s="25">
        <f t="shared" si="1"/>
        <v>0</v>
      </c>
      <c r="G10" s="26" t="str">
        <f t="shared" si="2"/>
        <v/>
      </c>
      <c r="H10" s="25" t="str">
        <f t="shared" si="3"/>
        <v/>
      </c>
      <c r="I10" s="27"/>
      <c r="J10" s="28" t="str">
        <f t="shared" si="4"/>
        <v/>
      </c>
      <c r="K10" s="29" t="str">
        <f t="shared" si="5"/>
        <v/>
      </c>
      <c r="L10" s="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2"/>
      <c r="Y10" s="12"/>
      <c r="Z10" s="2"/>
      <c r="AA10" s="12"/>
      <c r="AB10" s="12"/>
      <c r="AC10" s="12"/>
      <c r="AD10" s="12"/>
      <c r="AE10" s="12"/>
      <c r="AF10" s="12"/>
      <c r="AG10" s="12"/>
      <c r="AH10" s="12"/>
    </row>
    <row r="11">
      <c r="A11" s="30" t="str">
        <f>ALNS!A11</f>
        <v>Arthur Juan Costa Araújo</v>
      </c>
      <c r="B11" s="31"/>
      <c r="C11" s="31"/>
      <c r="D11" s="31"/>
      <c r="E11" s="31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5" t="str">
        <f t="shared" si="4"/>
        <v/>
      </c>
      <c r="K11" s="36" t="str">
        <f t="shared" si="5"/>
        <v/>
      </c>
      <c r="L11" s="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2"/>
      <c r="Y11" s="12"/>
      <c r="Z11" s="2"/>
      <c r="AA11" s="12"/>
      <c r="AB11" s="12"/>
      <c r="AC11" s="12"/>
      <c r="AD11" s="12"/>
      <c r="AE11" s="12"/>
      <c r="AF11" s="12"/>
      <c r="AG11" s="12"/>
      <c r="AH11" s="12"/>
    </row>
    <row r="12">
      <c r="A12" s="23" t="str">
        <f>ALNS!A12</f>
        <v>Brenda Angel Sousa de Medeiros</v>
      </c>
      <c r="B12" s="24"/>
      <c r="C12" s="24"/>
      <c r="D12" s="24"/>
      <c r="E12" s="24"/>
      <c r="F12" s="25">
        <f t="shared" si="1"/>
        <v>0</v>
      </c>
      <c r="G12" s="26" t="str">
        <f t="shared" si="2"/>
        <v/>
      </c>
      <c r="H12" s="25" t="str">
        <f t="shared" si="3"/>
        <v/>
      </c>
      <c r="I12" s="27"/>
      <c r="J12" s="28" t="str">
        <f t="shared" si="4"/>
        <v/>
      </c>
      <c r="K12" s="29" t="str">
        <f t="shared" si="5"/>
        <v/>
      </c>
      <c r="L12" s="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2"/>
      <c r="Y12" s="12"/>
      <c r="Z12" s="2"/>
      <c r="AA12" s="12"/>
      <c r="AB12" s="12"/>
      <c r="AC12" s="12"/>
      <c r="AD12" s="12"/>
      <c r="AE12" s="12"/>
      <c r="AF12" s="12"/>
      <c r="AG12" s="12"/>
      <c r="AH12" s="12"/>
    </row>
    <row r="13">
      <c r="A13" s="30" t="str">
        <f>ALNS!A13</f>
        <v>Bruna Ellen Andrade Abrantes</v>
      </c>
      <c r="B13" s="31"/>
      <c r="C13" s="31"/>
      <c r="D13" s="31"/>
      <c r="E13" s="31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5" t="str">
        <f t="shared" si="4"/>
        <v/>
      </c>
      <c r="K13" s="36" t="str">
        <f t="shared" si="5"/>
        <v/>
      </c>
      <c r="L13" s="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2"/>
      <c r="Y13" s="12"/>
      <c r="Z13" s="2"/>
      <c r="AA13" s="12"/>
      <c r="AB13" s="12"/>
      <c r="AC13" s="12"/>
      <c r="AD13" s="12"/>
      <c r="AE13" s="12"/>
      <c r="AF13" s="12"/>
      <c r="AG13" s="12"/>
      <c r="AH13" s="12"/>
    </row>
    <row r="14">
      <c r="A14" s="23" t="str">
        <f>ALNS!A14</f>
        <v>Daniel Dantas da Silva</v>
      </c>
      <c r="B14" s="24"/>
      <c r="C14" s="24"/>
      <c r="D14" s="24"/>
      <c r="E14" s="24"/>
      <c r="F14" s="25">
        <f t="shared" si="1"/>
        <v>0</v>
      </c>
      <c r="G14" s="26" t="str">
        <f t="shared" si="2"/>
        <v/>
      </c>
      <c r="H14" s="25" t="str">
        <f t="shared" si="3"/>
        <v/>
      </c>
      <c r="I14" s="27"/>
      <c r="J14" s="28" t="str">
        <f t="shared" si="4"/>
        <v/>
      </c>
      <c r="K14" s="29" t="str">
        <f t="shared" si="5"/>
        <v/>
      </c>
      <c r="L14" s="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2"/>
      <c r="Y14" s="12"/>
      <c r="Z14" s="2"/>
      <c r="AA14" s="12"/>
      <c r="AB14" s="12"/>
      <c r="AC14" s="12"/>
      <c r="AD14" s="12"/>
      <c r="AE14" s="12"/>
      <c r="AF14" s="12"/>
      <c r="AG14" s="12"/>
      <c r="AH14" s="12"/>
    </row>
    <row r="15">
      <c r="A15" s="30" t="str">
        <f>ALNS!A15</f>
        <v>Erick Gabriel Araújo Leandro</v>
      </c>
      <c r="B15" s="31"/>
      <c r="C15" s="31"/>
      <c r="D15" s="31"/>
      <c r="E15" s="31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5" t="str">
        <f t="shared" si="4"/>
        <v/>
      </c>
      <c r="K15" s="36" t="str">
        <f t="shared" si="5"/>
        <v/>
      </c>
      <c r="L15" s="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2"/>
      <c r="Y15" s="12"/>
      <c r="Z15" s="2"/>
      <c r="AA15" s="12"/>
      <c r="AB15" s="12"/>
      <c r="AC15" s="12"/>
      <c r="AD15" s="12"/>
      <c r="AE15" s="12"/>
      <c r="AF15" s="12"/>
      <c r="AG15" s="12"/>
      <c r="AH15" s="12"/>
    </row>
    <row r="16">
      <c r="A16" s="23" t="str">
        <f>ALNS!A16</f>
        <v>Eugênio Genuíno Mota</v>
      </c>
      <c r="B16" s="24"/>
      <c r="C16" s="24"/>
      <c r="D16" s="24"/>
      <c r="E16" s="24"/>
      <c r="F16" s="25">
        <f t="shared" si="1"/>
        <v>0</v>
      </c>
      <c r="G16" s="33" t="str">
        <f t="shared" si="2"/>
        <v/>
      </c>
      <c r="H16" s="25" t="str">
        <f t="shared" si="3"/>
        <v/>
      </c>
      <c r="I16" s="27"/>
      <c r="J16" s="28" t="str">
        <f t="shared" si="4"/>
        <v/>
      </c>
      <c r="K16" s="29" t="str">
        <f t="shared" si="5"/>
        <v/>
      </c>
      <c r="L16" s="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2"/>
      <c r="Y16" s="12"/>
      <c r="Z16" s="2"/>
      <c r="AA16" s="12"/>
      <c r="AB16" s="12"/>
      <c r="AC16" s="12"/>
      <c r="AD16" s="12"/>
      <c r="AE16" s="12"/>
      <c r="AF16" s="12"/>
      <c r="AG16" s="12"/>
      <c r="AH16" s="12"/>
    </row>
    <row r="17">
      <c r="A17" s="30" t="str">
        <f>ALNS!A17</f>
        <v>Evellyn Fernandes de Almeida</v>
      </c>
      <c r="B17" s="31"/>
      <c r="C17" s="31"/>
      <c r="D17" s="31"/>
      <c r="E17" s="31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5" t="str">
        <f t="shared" si="4"/>
        <v/>
      </c>
      <c r="K17" s="36" t="str">
        <f t="shared" si="5"/>
        <v/>
      </c>
      <c r="L17" s="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2"/>
      <c r="Y17" s="12"/>
      <c r="Z17" s="2"/>
      <c r="AA17" s="12"/>
      <c r="AB17" s="12"/>
      <c r="AC17" s="12"/>
      <c r="AD17" s="12"/>
      <c r="AE17" s="12"/>
      <c r="AF17" s="12"/>
      <c r="AG17" s="12"/>
      <c r="AH17" s="12"/>
    </row>
    <row r="18">
      <c r="A18" s="23" t="str">
        <f>ALNS!A18</f>
        <v>Gabriel de Sousa Gonzaga</v>
      </c>
      <c r="B18" s="24"/>
      <c r="C18" s="24"/>
      <c r="D18" s="24"/>
      <c r="E18" s="24"/>
      <c r="F18" s="25">
        <f t="shared" si="1"/>
        <v>0</v>
      </c>
      <c r="G18" s="26" t="str">
        <f t="shared" si="2"/>
        <v/>
      </c>
      <c r="H18" s="25" t="str">
        <f t="shared" si="3"/>
        <v/>
      </c>
      <c r="I18" s="27"/>
      <c r="J18" s="28" t="str">
        <f t="shared" si="4"/>
        <v/>
      </c>
      <c r="K18" s="29" t="str">
        <f t="shared" si="5"/>
        <v/>
      </c>
      <c r="L18" s="12" t="s">
        <v>65</v>
      </c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2"/>
      <c r="Y18" s="12"/>
      <c r="Z18" s="2"/>
      <c r="AA18" s="12"/>
      <c r="AB18" s="12"/>
      <c r="AC18" s="12"/>
      <c r="AD18" s="12"/>
      <c r="AE18" s="12"/>
      <c r="AF18" s="12"/>
      <c r="AG18" s="12"/>
      <c r="AH18" s="12"/>
    </row>
    <row r="19">
      <c r="A19" s="30" t="str">
        <f>ALNS!A19</f>
        <v>Giullia Barros Pietoso Camara</v>
      </c>
      <c r="B19" s="31"/>
      <c r="C19" s="31"/>
      <c r="D19" s="31"/>
      <c r="E19" s="31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5" t="str">
        <f t="shared" si="4"/>
        <v/>
      </c>
      <c r="K19" s="36" t="str">
        <f t="shared" si="5"/>
        <v/>
      </c>
      <c r="L19" s="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2"/>
      <c r="Y19" s="12"/>
      <c r="Z19" s="2"/>
      <c r="AA19" s="12"/>
      <c r="AB19" s="12"/>
      <c r="AC19" s="12"/>
      <c r="AD19" s="12"/>
      <c r="AE19" s="12"/>
      <c r="AF19" s="12"/>
      <c r="AG19" s="12"/>
      <c r="AH19" s="12"/>
    </row>
    <row r="20" ht="15.75" customHeight="1">
      <c r="A20" s="38" t="str">
        <f>ALNS!A20</f>
        <v>Gleiciane Almeida de Lima</v>
      </c>
      <c r="B20" s="24"/>
      <c r="C20" s="24"/>
      <c r="D20" s="24"/>
      <c r="E20" s="24"/>
      <c r="F20" s="25">
        <f t="shared" si="1"/>
        <v>0</v>
      </c>
      <c r="G20" s="26" t="str">
        <f t="shared" si="2"/>
        <v/>
      </c>
      <c r="H20" s="25" t="str">
        <f t="shared" si="3"/>
        <v/>
      </c>
      <c r="I20" s="27"/>
      <c r="J20" s="28" t="str">
        <f t="shared" si="4"/>
        <v/>
      </c>
      <c r="K20" s="29" t="str">
        <f t="shared" si="5"/>
        <v/>
      </c>
      <c r="L20" s="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2"/>
      <c r="Y20" s="12"/>
      <c r="Z20" s="2"/>
      <c r="AA20" s="12"/>
      <c r="AB20" s="12"/>
      <c r="AC20" s="12"/>
      <c r="AD20" s="12"/>
      <c r="AE20" s="12"/>
      <c r="AF20" s="12"/>
      <c r="AG20" s="12"/>
      <c r="AH20" s="12"/>
    </row>
    <row r="21" ht="15.75" customHeight="1">
      <c r="A21" s="30" t="str">
        <f>ALNS!A21</f>
        <v>Gustavo Oliviera de Menezes</v>
      </c>
      <c r="B21" s="31"/>
      <c r="C21" s="31"/>
      <c r="D21" s="31"/>
      <c r="E21" s="31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5" t="str">
        <f t="shared" si="4"/>
        <v/>
      </c>
      <c r="K21" s="36" t="str">
        <f t="shared" si="5"/>
        <v/>
      </c>
      <c r="L21" s="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2"/>
      <c r="Y21" s="12"/>
      <c r="Z21" s="2"/>
      <c r="AA21" s="12"/>
      <c r="AB21" s="12"/>
      <c r="AC21" s="12"/>
      <c r="AD21" s="12"/>
      <c r="AE21" s="12"/>
      <c r="AF21" s="12"/>
      <c r="AG21" s="12"/>
      <c r="AH21" s="12"/>
    </row>
    <row r="22" ht="15.75" customHeight="1">
      <c r="A22" s="23" t="str">
        <f>ALNS!A22</f>
        <v>Heitor Gênuíno Mota</v>
      </c>
      <c r="B22" s="24"/>
      <c r="C22" s="24"/>
      <c r="D22" s="24"/>
      <c r="E22" s="24"/>
      <c r="F22" s="25">
        <f t="shared" si="1"/>
        <v>0</v>
      </c>
      <c r="G22" s="26" t="str">
        <f t="shared" si="2"/>
        <v/>
      </c>
      <c r="H22" s="25" t="str">
        <f t="shared" si="3"/>
        <v/>
      </c>
      <c r="I22" s="27"/>
      <c r="J22" s="28" t="str">
        <f t="shared" si="4"/>
        <v/>
      </c>
      <c r="K22" s="29" t="str">
        <f t="shared" si="5"/>
        <v/>
      </c>
      <c r="L22" s="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2"/>
      <c r="Y22" s="12"/>
      <c r="Z22" s="2"/>
      <c r="AA22" s="12"/>
      <c r="AB22" s="12"/>
      <c r="AC22" s="12"/>
      <c r="AD22" s="12"/>
      <c r="AE22" s="12"/>
      <c r="AF22" s="12"/>
      <c r="AG22" s="12"/>
      <c r="AH22" s="12"/>
    </row>
    <row r="23" ht="15.75" customHeight="1">
      <c r="A23" s="30" t="str">
        <f>ALNS!A23</f>
        <v>Heloisa dos Reis Nascimento</v>
      </c>
      <c r="B23" s="31"/>
      <c r="C23" s="31"/>
      <c r="D23" s="31"/>
      <c r="E23" s="31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5" t="str">
        <f t="shared" si="4"/>
        <v/>
      </c>
      <c r="K23" s="36" t="str">
        <f t="shared" si="5"/>
        <v/>
      </c>
      <c r="L23" s="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2"/>
      <c r="Y23" s="12"/>
      <c r="Z23" s="2"/>
      <c r="AA23" s="12"/>
      <c r="AB23" s="12"/>
      <c r="AC23" s="12"/>
      <c r="AD23" s="12"/>
      <c r="AE23" s="12"/>
      <c r="AF23" s="12"/>
      <c r="AG23" s="12"/>
      <c r="AH23" s="12"/>
    </row>
    <row r="24" ht="15.75" customHeight="1">
      <c r="A24" s="23" t="str">
        <f>ALNS!A24</f>
        <v>José Júlio César de Lima Silva Soares</v>
      </c>
      <c r="B24" s="24"/>
      <c r="C24" s="24"/>
      <c r="D24" s="24"/>
      <c r="E24" s="24"/>
      <c r="F24" s="25">
        <f t="shared" si="1"/>
        <v>0</v>
      </c>
      <c r="G24" s="26" t="str">
        <f t="shared" si="2"/>
        <v/>
      </c>
      <c r="H24" s="25" t="str">
        <f t="shared" si="3"/>
        <v/>
      </c>
      <c r="I24" s="27"/>
      <c r="J24" s="28" t="str">
        <f t="shared" si="4"/>
        <v/>
      </c>
      <c r="K24" s="29" t="str">
        <f t="shared" si="5"/>
        <v/>
      </c>
      <c r="L24" s="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2"/>
      <c r="Y24" s="12"/>
      <c r="Z24" s="2"/>
      <c r="AA24" s="12"/>
      <c r="AB24" s="12"/>
      <c r="AC24" s="12"/>
      <c r="AD24" s="12"/>
      <c r="AE24" s="12"/>
      <c r="AF24" s="12"/>
      <c r="AG24" s="12"/>
      <c r="AH24" s="12"/>
    </row>
    <row r="25" ht="15.75" customHeight="1">
      <c r="A25" s="30" t="str">
        <f>ALNS!A25</f>
        <v>Júlia da Costa Silva Cruz</v>
      </c>
      <c r="B25" s="31"/>
      <c r="C25" s="31"/>
      <c r="D25" s="31"/>
      <c r="E25" s="31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5" t="str">
        <f t="shared" si="4"/>
        <v/>
      </c>
      <c r="K25" s="36" t="str">
        <f t="shared" si="5"/>
        <v/>
      </c>
      <c r="L25" s="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2"/>
      <c r="Y25" s="12"/>
      <c r="Z25" s="2"/>
      <c r="AA25" s="12"/>
      <c r="AB25" s="12"/>
      <c r="AC25" s="12"/>
      <c r="AD25" s="12"/>
      <c r="AE25" s="12"/>
      <c r="AF25" s="12"/>
      <c r="AG25" s="12"/>
      <c r="AH25" s="12"/>
    </row>
    <row r="26" ht="15.75" customHeight="1">
      <c r="A26" s="39" t="str">
        <f>ALNS!A26</f>
        <v>Kelven Fernando Basilio de Farias</v>
      </c>
      <c r="B26" s="24"/>
      <c r="C26" s="24"/>
      <c r="D26" s="24"/>
      <c r="E26" s="24"/>
      <c r="F26" s="25">
        <f t="shared" si="1"/>
        <v>0</v>
      </c>
      <c r="G26" s="26" t="str">
        <f t="shared" si="2"/>
        <v/>
      </c>
      <c r="H26" s="25" t="str">
        <f t="shared" si="3"/>
        <v/>
      </c>
      <c r="I26" s="38"/>
      <c r="J26" s="28" t="str">
        <f t="shared" si="4"/>
        <v/>
      </c>
      <c r="K26" s="29" t="str">
        <f t="shared" si="5"/>
        <v/>
      </c>
      <c r="L26" s="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2"/>
      <c r="Y26" s="12"/>
      <c r="Z26" s="2"/>
      <c r="AA26" s="12"/>
      <c r="AB26" s="12"/>
      <c r="AC26" s="12"/>
      <c r="AD26" s="12"/>
      <c r="AE26" s="12"/>
      <c r="AF26" s="12"/>
      <c r="AG26" s="12"/>
      <c r="AH26" s="12"/>
    </row>
    <row r="27" ht="15.75" customHeight="1">
      <c r="A27" s="40" t="str">
        <f>ALNS!A27</f>
        <v>Laura Lima Pires</v>
      </c>
      <c r="B27" s="31"/>
      <c r="C27" s="31"/>
      <c r="D27" s="31"/>
      <c r="E27" s="31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41"/>
      <c r="J27" s="35" t="str">
        <f t="shared" si="4"/>
        <v/>
      </c>
      <c r="K27" s="36" t="str">
        <f t="shared" si="5"/>
        <v/>
      </c>
      <c r="L27" s="2"/>
      <c r="M27" s="12"/>
      <c r="N27" s="12"/>
      <c r="O27" s="12"/>
      <c r="P27" s="12"/>
      <c r="Q27" s="12"/>
      <c r="R27" s="12"/>
      <c r="S27" s="12"/>
      <c r="T27" s="12"/>
      <c r="U27" s="12"/>
      <c r="V27" s="2"/>
      <c r="W27" s="2"/>
      <c r="X27" s="2"/>
      <c r="Y27" s="12"/>
      <c r="Z27" s="2"/>
      <c r="AA27" s="12"/>
      <c r="AB27" s="12"/>
      <c r="AC27" s="12"/>
      <c r="AD27" s="12"/>
      <c r="AE27" s="12"/>
      <c r="AF27" s="12"/>
      <c r="AG27" s="12"/>
      <c r="AH27" s="12"/>
    </row>
    <row r="28" ht="15.75" customHeight="1">
      <c r="A28" s="42" t="str">
        <f>ALNS!A28</f>
        <v>Lucas Abrante Rêgo</v>
      </c>
      <c r="B28" s="24"/>
      <c r="C28" s="24"/>
      <c r="D28" s="24"/>
      <c r="E28" s="24"/>
      <c r="F28" s="25">
        <f t="shared" si="1"/>
        <v>0</v>
      </c>
      <c r="G28" s="26" t="str">
        <f t="shared" si="2"/>
        <v/>
      </c>
      <c r="H28" s="25" t="str">
        <f t="shared" si="3"/>
        <v/>
      </c>
      <c r="I28" s="38"/>
      <c r="J28" s="28" t="str">
        <f t="shared" si="4"/>
        <v/>
      </c>
      <c r="K28" s="29" t="str">
        <f t="shared" si="5"/>
        <v/>
      </c>
      <c r="L28" s="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2"/>
      <c r="X28" s="2"/>
      <c r="Y28" s="12"/>
      <c r="Z28" s="2"/>
      <c r="AA28" s="12"/>
      <c r="AB28" s="12"/>
      <c r="AC28" s="12"/>
      <c r="AD28" s="12"/>
      <c r="AE28" s="12"/>
      <c r="AF28" s="12"/>
      <c r="AG28" s="12"/>
      <c r="AH28" s="12"/>
    </row>
    <row r="29" ht="15.75" customHeight="1">
      <c r="A29" s="41" t="str">
        <f>ALNS!A29</f>
        <v>Luiz Alberto Medeiros Soares</v>
      </c>
      <c r="B29" s="31"/>
      <c r="C29" s="31"/>
      <c r="D29" s="31"/>
      <c r="E29" s="31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41"/>
      <c r="J29" s="35" t="str">
        <f t="shared" si="4"/>
        <v/>
      </c>
      <c r="K29" s="36" t="str">
        <f t="shared" si="5"/>
        <v/>
      </c>
      <c r="L29" s="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2"/>
      <c r="X29" s="2"/>
      <c r="Y29" s="2"/>
      <c r="Z29" s="2"/>
      <c r="AA29" s="12"/>
      <c r="AB29" s="12"/>
      <c r="AC29" s="12"/>
      <c r="AD29" s="12"/>
      <c r="AE29" s="12"/>
      <c r="AF29" s="12"/>
      <c r="AG29" s="12"/>
      <c r="AH29" s="12"/>
    </row>
    <row r="30" ht="15.75" customHeight="1">
      <c r="A30" s="38" t="str">
        <f>ALNS!A30</f>
        <v>Maria Alice Borba Agra</v>
      </c>
      <c r="B30" s="24"/>
      <c r="C30" s="24"/>
      <c r="D30" s="24"/>
      <c r="E30" s="24"/>
      <c r="F30" s="25">
        <f t="shared" si="1"/>
        <v>0</v>
      </c>
      <c r="G30" s="26" t="str">
        <f t="shared" si="2"/>
        <v/>
      </c>
      <c r="H30" s="25" t="str">
        <f t="shared" si="3"/>
        <v/>
      </c>
      <c r="I30" s="38"/>
      <c r="J30" s="28" t="str">
        <f t="shared" si="4"/>
        <v/>
      </c>
      <c r="K30" s="29" t="str">
        <f t="shared" si="5"/>
        <v/>
      </c>
      <c r="L30" s="2"/>
      <c r="M30" s="12"/>
      <c r="N30" s="12"/>
      <c r="O30" s="12"/>
      <c r="P30" s="12"/>
      <c r="Q30" s="12"/>
      <c r="R30" s="12"/>
      <c r="S30" s="12"/>
      <c r="T30" s="12"/>
      <c r="U30" s="12"/>
      <c r="V30" s="2"/>
      <c r="W30" s="2"/>
      <c r="X30" s="2"/>
      <c r="Y30" s="2"/>
      <c r="Z30" s="2"/>
      <c r="AA30" s="12"/>
      <c r="AB30" s="12"/>
      <c r="AC30" s="12"/>
      <c r="AD30" s="12"/>
      <c r="AE30" s="12"/>
      <c r="AF30" s="12"/>
      <c r="AG30" s="12"/>
      <c r="AH30" s="12"/>
    </row>
    <row r="31" ht="15.75" customHeight="1">
      <c r="A31" s="41" t="str">
        <f>ALNS!A31</f>
        <v>Maria Clara Alves de Lima</v>
      </c>
      <c r="B31" s="31"/>
      <c r="C31" s="31"/>
      <c r="D31" s="31"/>
      <c r="E31" s="31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41"/>
      <c r="J31" s="35" t="str">
        <f t="shared" si="4"/>
        <v/>
      </c>
      <c r="K31" s="36" t="str">
        <f t="shared" si="5"/>
        <v/>
      </c>
      <c r="L31" s="2"/>
      <c r="M31" s="12"/>
      <c r="N31" s="12"/>
      <c r="O31" s="12"/>
      <c r="P31" s="12"/>
      <c r="Q31" s="12"/>
      <c r="R31" s="12"/>
      <c r="S31" s="12"/>
      <c r="T31" s="12"/>
      <c r="U31" s="12"/>
      <c r="V31" s="2"/>
      <c r="W31" s="2"/>
      <c r="X31" s="2"/>
      <c r="Y31" s="2"/>
      <c r="Z31" s="2"/>
      <c r="AA31" s="12"/>
      <c r="AB31" s="12"/>
      <c r="AC31" s="12"/>
      <c r="AD31" s="12"/>
      <c r="AE31" s="12"/>
      <c r="AF31" s="12"/>
      <c r="AG31" s="12"/>
      <c r="AH31" s="12"/>
    </row>
    <row r="32" ht="15.75" customHeight="1">
      <c r="A32" s="38" t="str">
        <f>ALNS!A32</f>
        <v>Maria Clara dos  Reis Silva</v>
      </c>
      <c r="B32" s="24"/>
      <c r="C32" s="24"/>
      <c r="D32" s="24"/>
      <c r="E32" s="24"/>
      <c r="F32" s="25">
        <f t="shared" si="1"/>
        <v>0</v>
      </c>
      <c r="G32" s="26" t="str">
        <f t="shared" si="2"/>
        <v/>
      </c>
      <c r="H32" s="25" t="str">
        <f t="shared" si="3"/>
        <v/>
      </c>
      <c r="I32" s="38"/>
      <c r="J32" s="28" t="str">
        <f t="shared" si="4"/>
        <v/>
      </c>
      <c r="K32" s="29" t="str">
        <f t="shared" si="5"/>
        <v/>
      </c>
      <c r="L32" s="2"/>
      <c r="M32" s="12"/>
      <c r="N32" s="12"/>
      <c r="O32" s="12"/>
      <c r="P32" s="12"/>
      <c r="Q32" s="12"/>
      <c r="R32" s="12"/>
      <c r="S32" s="12"/>
      <c r="T32" s="12"/>
      <c r="U32" s="12"/>
      <c r="V32" s="2"/>
      <c r="W32" s="2"/>
      <c r="X32" s="2"/>
      <c r="Y32" s="2"/>
      <c r="Z32" s="2"/>
      <c r="AA32" s="12"/>
      <c r="AB32" s="12"/>
      <c r="AC32" s="12"/>
      <c r="AD32" s="12"/>
      <c r="AE32" s="12"/>
      <c r="AF32" s="12"/>
      <c r="AG32" s="12"/>
      <c r="AH32" s="12"/>
    </row>
    <row r="33" ht="15.75" customHeight="1">
      <c r="A33" s="41" t="str">
        <f>ALNS!A33</f>
        <v>Maria Evelyn da Silva Almeida</v>
      </c>
      <c r="B33" s="31"/>
      <c r="C33" s="31"/>
      <c r="D33" s="31"/>
      <c r="E33" s="31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41"/>
      <c r="J33" s="35" t="str">
        <f t="shared" si="4"/>
        <v/>
      </c>
      <c r="K33" s="36" t="str">
        <f t="shared" si="5"/>
        <v/>
      </c>
      <c r="L33" s="2"/>
      <c r="M33" s="12"/>
      <c r="N33" s="12"/>
      <c r="O33" s="12"/>
      <c r="P33" s="12"/>
      <c r="Q33" s="12"/>
      <c r="R33" s="12"/>
      <c r="S33" s="12"/>
      <c r="T33" s="12"/>
      <c r="U33" s="12"/>
      <c r="V33" s="2"/>
      <c r="W33" s="2"/>
      <c r="X33" s="2"/>
      <c r="Y33" s="2"/>
      <c r="Z33" s="2"/>
      <c r="AA33" s="12"/>
      <c r="AB33" s="12"/>
      <c r="AC33" s="12"/>
      <c r="AD33" s="12"/>
      <c r="AE33" s="12"/>
      <c r="AF33" s="12"/>
      <c r="AG33" s="12"/>
      <c r="AH33" s="12"/>
    </row>
    <row r="34" ht="15.75" customHeight="1">
      <c r="A34" s="38" t="str">
        <f>ALNS!A34</f>
        <v>Marina Venâncio Oliveira</v>
      </c>
      <c r="B34" s="24"/>
      <c r="C34" s="24"/>
      <c r="D34" s="24"/>
      <c r="E34" s="24"/>
      <c r="F34" s="25">
        <f t="shared" si="1"/>
        <v>0</v>
      </c>
      <c r="G34" s="26" t="str">
        <f t="shared" si="2"/>
        <v/>
      </c>
      <c r="H34" s="25" t="str">
        <f t="shared" si="3"/>
        <v/>
      </c>
      <c r="I34" s="38"/>
      <c r="J34" s="28" t="str">
        <f t="shared" si="4"/>
        <v/>
      </c>
      <c r="K34" s="29" t="str">
        <f t="shared" si="5"/>
        <v/>
      </c>
      <c r="L34" s="2"/>
      <c r="M34" s="1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2"/>
      <c r="AB34" s="12"/>
      <c r="AC34" s="12"/>
      <c r="AD34" s="12"/>
      <c r="AE34" s="12"/>
      <c r="AF34" s="12"/>
      <c r="AG34" s="12"/>
      <c r="AH34" s="12"/>
    </row>
    <row r="35" ht="15.75" customHeight="1">
      <c r="A35" s="41" t="str">
        <f>ALNS!A35</f>
        <v>Mário Samuel Oliveira Conceição</v>
      </c>
      <c r="B35" s="31"/>
      <c r="C35" s="31"/>
      <c r="D35" s="31"/>
      <c r="E35" s="31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41"/>
      <c r="J35" s="35" t="str">
        <f t="shared" si="4"/>
        <v/>
      </c>
      <c r="K35" s="36" t="str">
        <f t="shared" si="5"/>
        <v/>
      </c>
      <c r="L35" s="2"/>
      <c r="M35" s="1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2"/>
      <c r="AB35" s="12"/>
      <c r="AC35" s="12"/>
      <c r="AD35" s="12"/>
      <c r="AE35" s="12"/>
      <c r="AF35" s="12"/>
      <c r="AG35" s="12"/>
      <c r="AH35" s="12"/>
    </row>
    <row r="36" ht="15.75" customHeight="1">
      <c r="A36" s="42" t="str">
        <f>ALNS!A36</f>
        <v>Pedro Elias barbosa de Sousa</v>
      </c>
      <c r="B36" s="24"/>
      <c r="C36" s="24"/>
      <c r="D36" s="24"/>
      <c r="E36" s="24"/>
      <c r="F36" s="25">
        <f t="shared" si="1"/>
        <v>0</v>
      </c>
      <c r="G36" s="26" t="str">
        <f t="shared" si="2"/>
        <v/>
      </c>
      <c r="H36" s="25" t="str">
        <f t="shared" si="3"/>
        <v/>
      </c>
      <c r="I36" s="38"/>
      <c r="J36" s="28" t="str">
        <f t="shared" si="4"/>
        <v/>
      </c>
      <c r="K36" s="29" t="str">
        <f t="shared" si="5"/>
        <v/>
      </c>
      <c r="L36" s="2"/>
      <c r="M36" s="1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2"/>
      <c r="AB36" s="12"/>
      <c r="AC36" s="12"/>
      <c r="AD36" s="12"/>
      <c r="AE36" s="12"/>
      <c r="AF36" s="12"/>
      <c r="AG36" s="12"/>
      <c r="AH36" s="12"/>
    </row>
    <row r="37" ht="15.75" customHeight="1">
      <c r="A37" s="40" t="str">
        <f>ALNS!A37</f>
        <v>Pedro Henrique dos Santos Sousa</v>
      </c>
      <c r="B37" s="31"/>
      <c r="C37" s="31"/>
      <c r="D37" s="31"/>
      <c r="E37" s="31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41"/>
      <c r="J37" s="35" t="str">
        <f t="shared" si="4"/>
        <v/>
      </c>
      <c r="K37" s="36" t="str">
        <f t="shared" si="5"/>
        <v/>
      </c>
      <c r="L37" s="2"/>
      <c r="M37" s="1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2"/>
      <c r="AB37" s="12"/>
      <c r="AC37" s="12"/>
      <c r="AD37" s="12"/>
      <c r="AE37" s="12"/>
      <c r="AF37" s="12"/>
      <c r="AG37" s="12"/>
      <c r="AH37" s="12"/>
    </row>
    <row r="38" ht="15.75" customHeight="1">
      <c r="A38" s="42" t="str">
        <f>ALNS!A38</f>
        <v>Pedro Víctor de Farias Almeida</v>
      </c>
      <c r="B38" s="24"/>
      <c r="C38" s="24"/>
      <c r="D38" s="24"/>
      <c r="E38" s="24"/>
      <c r="F38" s="25">
        <f t="shared" si="1"/>
        <v>0</v>
      </c>
      <c r="G38" s="26" t="str">
        <f t="shared" si="2"/>
        <v/>
      </c>
      <c r="H38" s="25" t="str">
        <f t="shared" si="3"/>
        <v/>
      </c>
      <c r="I38" s="38"/>
      <c r="J38" s="28" t="str">
        <f t="shared" si="4"/>
        <v/>
      </c>
      <c r="K38" s="29" t="str">
        <f t="shared" si="5"/>
        <v/>
      </c>
      <c r="L38" s="2"/>
      <c r="M38" s="1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2"/>
      <c r="AB38" s="12"/>
      <c r="AC38" s="12"/>
      <c r="AD38" s="12"/>
      <c r="AE38" s="2"/>
      <c r="AF38" s="2"/>
      <c r="AG38" s="2"/>
      <c r="AH38" s="2"/>
    </row>
    <row r="39" ht="15.75" customHeight="1">
      <c r="A39" s="40" t="str">
        <f>ALNS!A39</f>
        <v>Pedro Welisson de Lima Araújo</v>
      </c>
      <c r="B39" s="31"/>
      <c r="C39" s="31"/>
      <c r="D39" s="31"/>
      <c r="E39" s="31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41"/>
      <c r="J39" s="35" t="str">
        <f t="shared" si="4"/>
        <v/>
      </c>
      <c r="K39" s="36" t="str">
        <f t="shared" si="5"/>
        <v/>
      </c>
      <c r="L39" s="2"/>
      <c r="M39" s="1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2"/>
      <c r="AB39" s="12"/>
      <c r="AC39" s="12"/>
      <c r="AD39" s="12"/>
      <c r="AE39" s="2"/>
      <c r="AF39" s="2"/>
      <c r="AG39" s="2"/>
      <c r="AH39" s="2"/>
    </row>
    <row r="40" ht="15.75" customHeight="1">
      <c r="A40" s="42" t="str">
        <f>ALNS!A40</f>
        <v>Rebeca Kemylly Vasquez Mendes</v>
      </c>
      <c r="B40" s="24"/>
      <c r="C40" s="24"/>
      <c r="D40" s="24"/>
      <c r="E40" s="24"/>
      <c r="F40" s="25">
        <f t="shared" si="1"/>
        <v>0</v>
      </c>
      <c r="G40" s="26" t="str">
        <f t="shared" si="2"/>
        <v/>
      </c>
      <c r="H40" s="25" t="str">
        <f t="shared" si="3"/>
        <v/>
      </c>
      <c r="I40" s="38"/>
      <c r="J40" s="28" t="str">
        <f t="shared" si="4"/>
        <v/>
      </c>
      <c r="K40" s="29" t="str">
        <f t="shared" si="5"/>
        <v/>
      </c>
      <c r="L40" s="2"/>
      <c r="M40" s="1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2"/>
      <c r="AB40" s="12"/>
      <c r="AC40" s="12"/>
      <c r="AD40" s="2"/>
      <c r="AE40" s="2"/>
      <c r="AF40" s="2"/>
      <c r="AG40" s="2"/>
      <c r="AH40" s="2"/>
    </row>
    <row r="41" ht="15.75" customHeight="1">
      <c r="A41" s="40" t="str">
        <f>ALNS!A41</f>
        <v>Renan Victor Rocha Pessoa</v>
      </c>
      <c r="B41" s="31"/>
      <c r="C41" s="31"/>
      <c r="D41" s="31"/>
      <c r="E41" s="31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41"/>
      <c r="J41" s="35" t="str">
        <f t="shared" si="4"/>
        <v/>
      </c>
      <c r="K41" s="36" t="str">
        <f t="shared" si="5"/>
        <v/>
      </c>
      <c r="L41" s="2"/>
      <c r="M41" s="1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2"/>
      <c r="AB41" s="2"/>
      <c r="AC41" s="2"/>
      <c r="AD41" s="2"/>
      <c r="AE41" s="2"/>
      <c r="AF41" s="2"/>
      <c r="AG41" s="2"/>
      <c r="AH41" s="2"/>
    </row>
    <row r="42" ht="15.75" customHeight="1">
      <c r="A42" s="42" t="str">
        <f>ALNS!A42</f>
        <v>Reuel Rodrigues Ferreira</v>
      </c>
      <c r="B42" s="24"/>
      <c r="C42" s="24"/>
      <c r="D42" s="24"/>
      <c r="E42" s="24"/>
      <c r="F42" s="25">
        <f t="shared" si="1"/>
        <v>0</v>
      </c>
      <c r="G42" s="26" t="str">
        <f t="shared" si="2"/>
        <v/>
      </c>
      <c r="H42" s="25" t="str">
        <f t="shared" si="3"/>
        <v/>
      </c>
      <c r="I42" s="38"/>
      <c r="J42" s="28" t="str">
        <f t="shared" si="4"/>
        <v/>
      </c>
      <c r="K42" s="29" t="str">
        <f t="shared" si="5"/>
        <v/>
      </c>
      <c r="L42" s="2"/>
      <c r="M42" s="1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2"/>
      <c r="AB42" s="2"/>
      <c r="AC42" s="2"/>
      <c r="AD42" s="2"/>
      <c r="AE42" s="2"/>
      <c r="AF42" s="2"/>
      <c r="AG42" s="2"/>
      <c r="AH42" s="2"/>
    </row>
    <row r="43" ht="15.75" customHeight="1">
      <c r="A43" s="40" t="str">
        <f>ALNS!A43</f>
        <v>Samara Rafaelly Brandão Rocha</v>
      </c>
      <c r="B43" s="31"/>
      <c r="C43" s="31"/>
      <c r="D43" s="31"/>
      <c r="E43" s="31"/>
      <c r="F43" s="32">
        <f t="shared" si="1"/>
        <v>0</v>
      </c>
      <c r="G43" s="33" t="str">
        <f t="shared" si="2"/>
        <v/>
      </c>
      <c r="H43" s="32" t="str">
        <f t="shared" si="3"/>
        <v/>
      </c>
      <c r="I43" s="41"/>
      <c r="J43" s="35" t="str">
        <f t="shared" si="4"/>
        <v/>
      </c>
      <c r="K43" s="36" t="str">
        <f t="shared" si="5"/>
        <v/>
      </c>
      <c r="L43" s="2"/>
      <c r="M43" s="1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2"/>
      <c r="AB43" s="2"/>
      <c r="AC43" s="2"/>
      <c r="AD43" s="2"/>
      <c r="AE43" s="2"/>
      <c r="AF43" s="2"/>
      <c r="AG43" s="2"/>
      <c r="AH43" s="2"/>
    </row>
    <row r="44" ht="15.75" customHeight="1">
      <c r="A44" s="42" t="str">
        <f>ALNS!A44</f>
        <v>Samuel Fontes Lima</v>
      </c>
      <c r="B44" s="24"/>
      <c r="C44" s="24"/>
      <c r="D44" s="24"/>
      <c r="E44" s="24"/>
      <c r="F44" s="25">
        <f t="shared" si="1"/>
        <v>0</v>
      </c>
      <c r="G44" s="26" t="str">
        <f t="shared" si="2"/>
        <v/>
      </c>
      <c r="H44" s="25" t="str">
        <f t="shared" si="3"/>
        <v/>
      </c>
      <c r="I44" s="38"/>
      <c r="J44" s="28" t="str">
        <f t="shared" si="4"/>
        <v/>
      </c>
      <c r="K44" s="29" t="str">
        <f t="shared" si="5"/>
        <v/>
      </c>
      <c r="L44" s="2"/>
      <c r="M44" s="1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2"/>
      <c r="AB44" s="2"/>
      <c r="AC44" s="2"/>
      <c r="AD44" s="2"/>
      <c r="AE44" s="2"/>
      <c r="AF44" s="2"/>
      <c r="AG44" s="2"/>
      <c r="AH44" s="2"/>
    </row>
    <row r="45" ht="15.75" customHeight="1">
      <c r="A45" s="40" t="str">
        <f>ALNS!A45</f>
        <v>Thifany Tayane Pereira Galdino</v>
      </c>
      <c r="B45" s="31"/>
      <c r="C45" s="31"/>
      <c r="D45" s="31"/>
      <c r="E45" s="31"/>
      <c r="F45" s="32">
        <f t="shared" si="1"/>
        <v>0</v>
      </c>
      <c r="G45" s="33" t="str">
        <f t="shared" si="2"/>
        <v/>
      </c>
      <c r="H45" s="32" t="str">
        <f t="shared" si="3"/>
        <v/>
      </c>
      <c r="I45" s="41"/>
      <c r="J45" s="35" t="str">
        <f t="shared" si="4"/>
        <v/>
      </c>
      <c r="K45" s="36" t="str">
        <f t="shared" si="5"/>
        <v/>
      </c>
      <c r="L45" s="2"/>
      <c r="M45" s="12"/>
      <c r="N45" s="1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</row>
    <row r="46" ht="15.75" customHeight="1">
      <c r="A46" s="42" t="str">
        <f>ALNS!A46</f>
        <v>Victor Gabriel Clementino Lima</v>
      </c>
      <c r="B46" s="24"/>
      <c r="C46" s="24"/>
      <c r="D46" s="24"/>
      <c r="E46" s="24"/>
      <c r="F46" s="25">
        <f t="shared" si="1"/>
        <v>0</v>
      </c>
      <c r="G46" s="26" t="str">
        <f t="shared" si="2"/>
        <v/>
      </c>
      <c r="H46" s="25" t="str">
        <f t="shared" si="3"/>
        <v/>
      </c>
      <c r="I46" s="38"/>
      <c r="J46" s="28" t="str">
        <f t="shared" si="4"/>
        <v/>
      </c>
      <c r="K46" s="29" t="str">
        <f t="shared" si="5"/>
        <v/>
      </c>
      <c r="L46" s="2"/>
      <c r="M46" s="12"/>
      <c r="N46" s="1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</row>
    <row r="47" ht="15.75" customHeight="1">
      <c r="A47" s="40" t="str">
        <f>ALNS!A47</f>
        <v>Vitória Cristina Rodrigues Amancio Vieira</v>
      </c>
      <c r="B47" s="31"/>
      <c r="C47" s="31"/>
      <c r="D47" s="31"/>
      <c r="E47" s="31"/>
      <c r="F47" s="32">
        <f t="shared" si="1"/>
        <v>0</v>
      </c>
      <c r="G47" s="33" t="str">
        <f t="shared" si="2"/>
        <v/>
      </c>
      <c r="H47" s="32" t="str">
        <f t="shared" si="3"/>
        <v/>
      </c>
      <c r="I47" s="41"/>
      <c r="J47" s="35" t="str">
        <f t="shared" si="4"/>
        <v/>
      </c>
      <c r="K47" s="36" t="str">
        <f t="shared" si="5"/>
        <v/>
      </c>
      <c r="L47" s="2"/>
      <c r="M47" s="12"/>
      <c r="N47" s="1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</row>
    <row r="48" ht="15.75" hidden="1" customHeight="1">
      <c r="L48" s="2"/>
      <c r="M48" s="12"/>
      <c r="N48" s="1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</row>
    <row r="49" ht="15.75" hidden="1" customHeight="1">
      <c r="B49" s="43"/>
      <c r="C49" s="43"/>
      <c r="D49" s="43"/>
      <c r="E49" s="43"/>
      <c r="F49" s="43"/>
      <c r="G49" s="43"/>
      <c r="L49" s="2"/>
      <c r="M49" s="12"/>
      <c r="N49" s="1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</row>
    <row r="50" ht="15.75" hidden="1" customHeight="1">
      <c r="B50" s="43"/>
      <c r="C50" s="43"/>
      <c r="D50" s="43"/>
      <c r="E50" s="43"/>
      <c r="F50" s="43"/>
      <c r="G50" s="43"/>
      <c r="L50" s="2"/>
      <c r="M50" s="12"/>
      <c r="N50" s="1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</row>
    <row r="51" ht="15.75" hidden="1" customHeight="1">
      <c r="B51" s="43"/>
      <c r="C51" s="43"/>
      <c r="D51" s="43"/>
      <c r="E51" s="43"/>
      <c r="F51" s="43"/>
      <c r="G51" s="43"/>
      <c r="L51" s="2"/>
      <c r="M51" s="12"/>
      <c r="N51" s="1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ht="15.75" hidden="1" customHeight="1">
      <c r="A52" s="43"/>
      <c r="B52" s="43"/>
      <c r="C52" s="43"/>
      <c r="D52" s="43"/>
      <c r="E52" s="43"/>
      <c r="F52" s="43"/>
      <c r="G52" s="43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</row>
    <row r="53" ht="15.75" hidden="1" customHeight="1">
      <c r="A53" s="43"/>
      <c r="B53" s="43"/>
      <c r="C53" s="43"/>
      <c r="D53" s="43"/>
      <c r="E53" s="43"/>
      <c r="F53" s="43"/>
      <c r="G53" s="43"/>
      <c r="L53" s="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2"/>
      <c r="AA53" s="12"/>
      <c r="AB53" s="12"/>
      <c r="AC53" s="12"/>
      <c r="AD53" s="12"/>
      <c r="AE53" s="12"/>
      <c r="AF53" s="12"/>
      <c r="AG53" s="12"/>
      <c r="AH53" s="12"/>
    </row>
    <row r="54" ht="15.75" hidden="1" customHeight="1">
      <c r="B54" s="43"/>
      <c r="C54" s="43"/>
      <c r="D54" s="43"/>
      <c r="E54" s="43"/>
      <c r="F54" s="43"/>
      <c r="G54" s="43"/>
      <c r="L54" s="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2"/>
      <c r="AA54" s="12"/>
      <c r="AB54" s="12"/>
      <c r="AC54" s="12"/>
      <c r="AD54" s="12"/>
      <c r="AE54" s="12"/>
      <c r="AF54" s="12"/>
      <c r="AG54" s="12"/>
      <c r="AH54" s="12"/>
    </row>
    <row r="55" ht="15.75" hidden="1" customHeight="1">
      <c r="B55" s="43"/>
      <c r="C55" s="43"/>
      <c r="D55" s="43"/>
      <c r="E55" s="43"/>
      <c r="F55" s="43"/>
      <c r="G55" s="43"/>
      <c r="L55" s="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2"/>
      <c r="Y55" s="12"/>
      <c r="Z55" s="2"/>
      <c r="AA55" s="12"/>
      <c r="AB55" s="12"/>
      <c r="AC55" s="12"/>
      <c r="AD55" s="12"/>
      <c r="AE55" s="12"/>
      <c r="AF55" s="12"/>
      <c r="AG55" s="12"/>
      <c r="AH55" s="12"/>
    </row>
    <row r="56" ht="15.75" hidden="1" customHeight="1">
      <c r="B56" s="43"/>
      <c r="C56" s="43"/>
      <c r="D56" s="43"/>
      <c r="E56" s="43"/>
      <c r="F56" s="43"/>
      <c r="G56" s="43"/>
      <c r="L56" s="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2"/>
      <c r="AA56" s="12"/>
      <c r="AB56" s="12"/>
      <c r="AC56" s="12"/>
      <c r="AD56" s="12"/>
      <c r="AE56" s="12"/>
      <c r="AF56" s="12"/>
      <c r="AG56" s="12"/>
      <c r="AH56" s="12"/>
    </row>
    <row r="57" ht="15.75" hidden="1" customHeight="1">
      <c r="B57" s="43"/>
      <c r="C57" s="43"/>
      <c r="D57" s="43"/>
      <c r="E57" s="43"/>
      <c r="F57" s="43"/>
      <c r="G57" s="43"/>
      <c r="L57" s="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2"/>
      <c r="Y57" s="12"/>
      <c r="Z57" s="2"/>
      <c r="AA57" s="12"/>
      <c r="AB57" s="12"/>
      <c r="AC57" s="12"/>
      <c r="AD57" s="12"/>
      <c r="AE57" s="12"/>
      <c r="AF57" s="12"/>
      <c r="AG57" s="12"/>
      <c r="AH57" s="12"/>
    </row>
    <row r="58" ht="15.75" hidden="1" customHeight="1">
      <c r="B58" s="43"/>
      <c r="C58" s="43"/>
      <c r="D58" s="43"/>
      <c r="E58" s="43"/>
      <c r="F58" s="43"/>
      <c r="G58" s="43"/>
      <c r="L58" s="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2"/>
      <c r="Y58" s="12"/>
      <c r="Z58" s="2"/>
      <c r="AA58" s="12"/>
      <c r="AB58" s="12"/>
      <c r="AC58" s="12"/>
      <c r="AD58" s="12"/>
      <c r="AE58" s="12"/>
      <c r="AF58" s="12"/>
      <c r="AG58" s="12"/>
      <c r="AH58" s="12"/>
    </row>
    <row r="59" ht="15.75" hidden="1" customHeight="1">
      <c r="B59" s="43"/>
      <c r="C59" s="43"/>
      <c r="D59" s="43"/>
      <c r="E59" s="43"/>
      <c r="F59" s="43"/>
      <c r="G59" s="43"/>
      <c r="L59" s="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2"/>
      <c r="AA59" s="12"/>
      <c r="AB59" s="12"/>
      <c r="AC59" s="12"/>
      <c r="AD59" s="12"/>
      <c r="AE59" s="12"/>
      <c r="AF59" s="12"/>
      <c r="AG59" s="12"/>
      <c r="AH59" s="12"/>
    </row>
    <row r="60" ht="15.75" hidden="1" customHeight="1">
      <c r="B60" s="43"/>
      <c r="C60" s="43"/>
      <c r="D60" s="43"/>
      <c r="E60" s="43"/>
      <c r="F60" s="43"/>
      <c r="G60" s="43"/>
      <c r="L60" s="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2"/>
      <c r="Y60" s="12"/>
      <c r="Z60" s="2"/>
      <c r="AA60" s="12"/>
      <c r="AB60" s="12"/>
      <c r="AC60" s="12"/>
      <c r="AD60" s="12"/>
      <c r="AE60" s="12"/>
      <c r="AF60" s="12"/>
      <c r="AG60" s="12"/>
      <c r="AH60" s="12"/>
    </row>
    <row r="61" ht="15.75" hidden="1" customHeight="1">
      <c r="A61" s="43"/>
      <c r="B61" s="43"/>
      <c r="C61" s="43"/>
      <c r="D61" s="43"/>
      <c r="E61" s="43"/>
      <c r="F61" s="43"/>
      <c r="G61" s="43"/>
      <c r="L61" s="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2"/>
      <c r="Y61" s="12"/>
      <c r="Z61" s="2"/>
      <c r="AA61" s="12"/>
      <c r="AB61" s="12"/>
      <c r="AC61" s="12"/>
      <c r="AD61" s="12"/>
      <c r="AE61" s="12"/>
      <c r="AF61" s="12"/>
      <c r="AG61" s="12"/>
      <c r="AH61" s="12"/>
    </row>
    <row r="62" ht="15.75" hidden="1" customHeight="1">
      <c r="A62" s="43"/>
      <c r="B62" s="43"/>
      <c r="C62" s="43"/>
      <c r="D62" s="43"/>
      <c r="E62" s="43"/>
      <c r="F62" s="43"/>
      <c r="G62" s="43"/>
      <c r="L62" s="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2"/>
      <c r="Y62" s="12"/>
      <c r="Z62" s="2"/>
      <c r="AA62" s="12"/>
      <c r="AB62" s="12"/>
      <c r="AC62" s="12"/>
      <c r="AD62" s="12"/>
      <c r="AE62" s="12"/>
      <c r="AF62" s="12"/>
      <c r="AG62" s="12"/>
      <c r="AH62" s="12"/>
    </row>
    <row r="63" ht="15.75" hidden="1" customHeight="1">
      <c r="A63" s="43"/>
      <c r="B63" s="43"/>
      <c r="C63" s="43"/>
      <c r="D63" s="43"/>
      <c r="E63" s="43"/>
      <c r="F63" s="43"/>
      <c r="G63" s="43"/>
      <c r="L63" s="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2"/>
      <c r="Y63" s="12"/>
      <c r="Z63" s="2"/>
      <c r="AA63" s="12"/>
      <c r="AB63" s="12"/>
      <c r="AC63" s="12"/>
      <c r="AD63" s="12"/>
      <c r="AE63" s="12"/>
      <c r="AF63" s="12"/>
      <c r="AG63" s="12"/>
      <c r="AH63" s="12"/>
    </row>
    <row r="64" ht="15.75" hidden="1" customHeight="1">
      <c r="A64" s="43"/>
      <c r="B64" s="43"/>
      <c r="C64" s="43"/>
      <c r="D64" s="43"/>
      <c r="E64" s="43"/>
      <c r="F64" s="43"/>
      <c r="G64" s="43"/>
      <c r="L64" s="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2"/>
      <c r="AA64" s="12"/>
      <c r="AB64" s="12"/>
      <c r="AC64" s="12"/>
      <c r="AD64" s="12"/>
      <c r="AE64" s="12"/>
      <c r="AF64" s="12"/>
      <c r="AG64" s="12"/>
      <c r="AH64" s="12"/>
    </row>
    <row r="65" ht="15.75" hidden="1" customHeight="1">
      <c r="A65" s="43"/>
      <c r="B65" s="43"/>
      <c r="C65" s="43"/>
      <c r="D65" s="43"/>
      <c r="E65" s="43"/>
      <c r="F65" s="43"/>
      <c r="G65" s="43"/>
      <c r="L65" s="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2"/>
      <c r="Y65" s="12"/>
      <c r="Z65" s="2"/>
      <c r="AA65" s="12"/>
      <c r="AB65" s="12"/>
      <c r="AC65" s="12"/>
      <c r="AD65" s="12"/>
      <c r="AE65" s="12"/>
      <c r="AF65" s="12"/>
      <c r="AG65" s="12"/>
      <c r="AH65" s="12"/>
    </row>
    <row r="66" ht="15.75" hidden="1" customHeight="1">
      <c r="A66" s="43"/>
      <c r="B66" s="43"/>
      <c r="C66" s="43"/>
      <c r="D66" s="43"/>
      <c r="E66" s="43"/>
      <c r="F66" s="43"/>
      <c r="G66" s="43"/>
      <c r="L66" s="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2"/>
      <c r="Y66" s="12"/>
      <c r="Z66" s="2"/>
      <c r="AA66" s="12"/>
      <c r="AB66" s="12"/>
      <c r="AC66" s="12"/>
      <c r="AD66" s="12"/>
      <c r="AE66" s="12"/>
      <c r="AF66" s="12"/>
      <c r="AG66" s="12"/>
      <c r="AH66" s="12"/>
    </row>
    <row r="67" ht="15.75" hidden="1" customHeight="1">
      <c r="A67" s="43"/>
      <c r="B67" s="43"/>
      <c r="C67" s="43"/>
      <c r="D67" s="43"/>
      <c r="E67" s="43"/>
      <c r="F67" s="43"/>
      <c r="G67" s="43"/>
      <c r="L67" s="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2"/>
      <c r="Y67" s="12"/>
      <c r="Z67" s="2"/>
      <c r="AA67" s="12"/>
      <c r="AB67" s="12"/>
      <c r="AC67" s="12"/>
      <c r="AD67" s="12"/>
      <c r="AE67" s="12"/>
      <c r="AF67" s="12"/>
      <c r="AG67" s="12"/>
      <c r="AH67" s="12"/>
    </row>
    <row r="68" ht="15.75" hidden="1" customHeight="1">
      <c r="A68" s="43"/>
      <c r="B68" s="43"/>
      <c r="C68" s="43"/>
      <c r="D68" s="43"/>
      <c r="E68" s="43"/>
      <c r="F68" s="43"/>
      <c r="G68" s="43"/>
      <c r="L68" s="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2"/>
      <c r="Y68" s="12"/>
      <c r="Z68" s="2"/>
      <c r="AA68" s="12"/>
      <c r="AB68" s="12"/>
      <c r="AC68" s="12"/>
      <c r="AD68" s="12"/>
      <c r="AE68" s="12"/>
      <c r="AF68" s="12"/>
      <c r="AG68" s="12"/>
      <c r="AH68" s="12"/>
    </row>
    <row r="69" ht="15.75" hidden="1" customHeight="1">
      <c r="A69" s="43"/>
      <c r="B69" s="43"/>
      <c r="C69" s="43"/>
      <c r="D69" s="43"/>
      <c r="E69" s="43"/>
      <c r="F69" s="43"/>
      <c r="G69" s="43"/>
      <c r="L69" s="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2"/>
      <c r="Y69" s="12"/>
      <c r="Z69" s="2"/>
      <c r="AA69" s="12"/>
      <c r="AB69" s="12"/>
      <c r="AC69" s="12"/>
      <c r="AD69" s="12"/>
      <c r="AE69" s="12"/>
      <c r="AF69" s="12"/>
      <c r="AG69" s="12"/>
      <c r="AH69" s="12"/>
    </row>
    <row r="70" ht="15.75" hidden="1" customHeight="1">
      <c r="A70" s="43"/>
      <c r="B70" s="43"/>
      <c r="C70" s="43"/>
      <c r="D70" s="43"/>
      <c r="E70" s="43"/>
      <c r="F70" s="43"/>
      <c r="G70" s="43"/>
      <c r="L70" s="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2"/>
      <c r="Y70" s="12"/>
      <c r="Z70" s="2"/>
      <c r="AA70" s="12"/>
      <c r="AB70" s="12"/>
      <c r="AC70" s="12"/>
      <c r="AD70" s="12"/>
      <c r="AE70" s="12"/>
      <c r="AF70" s="12"/>
      <c r="AG70" s="12"/>
      <c r="AH70" s="12"/>
    </row>
    <row r="71" ht="15.75" hidden="1" customHeight="1">
      <c r="A71" s="43"/>
      <c r="B71" s="43"/>
      <c r="C71" s="43"/>
      <c r="D71" s="43"/>
      <c r="E71" s="43"/>
      <c r="F71" s="43"/>
      <c r="G71" s="43"/>
      <c r="L71" s="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2"/>
      <c r="Y71" s="12"/>
      <c r="Z71" s="2"/>
      <c r="AA71" s="12"/>
      <c r="AB71" s="12"/>
      <c r="AC71" s="12"/>
      <c r="AD71" s="12"/>
      <c r="AE71" s="12"/>
      <c r="AF71" s="12"/>
      <c r="AG71" s="12"/>
      <c r="AH71" s="12"/>
    </row>
    <row r="72" ht="15.75" hidden="1" customHeight="1">
      <c r="A72" s="43"/>
      <c r="B72" s="43"/>
      <c r="C72" s="43"/>
      <c r="D72" s="43"/>
      <c r="E72" s="43"/>
      <c r="F72" s="43"/>
      <c r="G72" s="43"/>
      <c r="L72" s="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2"/>
      <c r="AA72" s="12"/>
      <c r="AB72" s="12"/>
      <c r="AC72" s="12"/>
      <c r="AD72" s="12"/>
      <c r="AE72" s="12"/>
      <c r="AF72" s="12"/>
      <c r="AG72" s="12"/>
      <c r="AH72" s="12"/>
    </row>
    <row r="73" ht="15.75" hidden="1" customHeight="1">
      <c r="A73" s="43"/>
      <c r="B73" s="43"/>
      <c r="C73" s="43"/>
      <c r="D73" s="43"/>
      <c r="E73" s="43"/>
      <c r="F73" s="43"/>
      <c r="G73" s="43"/>
      <c r="L73" s="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2"/>
      <c r="Y73" s="12"/>
      <c r="Z73" s="2"/>
      <c r="AA73" s="12"/>
      <c r="AB73" s="12"/>
      <c r="AC73" s="12"/>
      <c r="AD73" s="12"/>
      <c r="AE73" s="12"/>
      <c r="AF73" s="12"/>
      <c r="AG73" s="12"/>
      <c r="AH73" s="12"/>
    </row>
    <row r="74" ht="15.75" hidden="1" customHeight="1">
      <c r="A74" s="43"/>
      <c r="B74" s="43"/>
      <c r="C74" s="43"/>
      <c r="D74" s="43"/>
      <c r="E74" s="43"/>
      <c r="F74" s="43"/>
      <c r="G74" s="43"/>
      <c r="L74" s="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2"/>
      <c r="AA74" s="12"/>
      <c r="AB74" s="12"/>
      <c r="AC74" s="12"/>
      <c r="AD74" s="12"/>
      <c r="AE74" s="12"/>
      <c r="AF74" s="12"/>
      <c r="AG74" s="12"/>
      <c r="AH74" s="12"/>
    </row>
    <row r="75" ht="15.75" hidden="1" customHeight="1">
      <c r="A75" s="43"/>
      <c r="B75" s="43"/>
      <c r="C75" s="43"/>
      <c r="D75" s="43"/>
      <c r="E75" s="43"/>
      <c r="F75" s="43"/>
      <c r="G75" s="43"/>
      <c r="L75" s="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2"/>
      <c r="Y75" s="12"/>
      <c r="Z75" s="2"/>
      <c r="AA75" s="12"/>
      <c r="AB75" s="12"/>
      <c r="AC75" s="12"/>
      <c r="AD75" s="12"/>
      <c r="AE75" s="12"/>
      <c r="AF75" s="12"/>
      <c r="AG75" s="12"/>
      <c r="AH75" s="12"/>
    </row>
    <row r="76" ht="15.75" hidden="1" customHeight="1">
      <c r="A76" s="43"/>
      <c r="B76" s="43"/>
      <c r="C76" s="43"/>
      <c r="D76" s="43"/>
      <c r="E76" s="43"/>
      <c r="F76" s="43"/>
      <c r="G76" s="43"/>
      <c r="L76" s="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2"/>
      <c r="Y76" s="12"/>
      <c r="Z76" s="2"/>
      <c r="AA76" s="12"/>
      <c r="AB76" s="12"/>
      <c r="AC76" s="12"/>
      <c r="AD76" s="12"/>
      <c r="AE76" s="12"/>
      <c r="AF76" s="12"/>
      <c r="AG76" s="12"/>
      <c r="AH76" s="12"/>
    </row>
    <row r="77" ht="15.75" hidden="1" customHeight="1">
      <c r="A77" s="43"/>
      <c r="B77" s="43"/>
      <c r="C77" s="43"/>
      <c r="D77" s="43"/>
      <c r="E77" s="43"/>
      <c r="F77" s="43"/>
      <c r="G77" s="43"/>
      <c r="L77" s="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2"/>
      <c r="Y77" s="12"/>
      <c r="Z77" s="2"/>
      <c r="AA77" s="12"/>
      <c r="AB77" s="12"/>
      <c r="AC77" s="12"/>
      <c r="AD77" s="12"/>
      <c r="AE77" s="12"/>
      <c r="AF77" s="12"/>
      <c r="AG77" s="12"/>
      <c r="AH77" s="12"/>
    </row>
    <row r="78" ht="15.75" hidden="1" customHeight="1">
      <c r="A78" s="43"/>
      <c r="B78" s="43"/>
      <c r="C78" s="43"/>
      <c r="D78" s="43"/>
      <c r="E78" s="43"/>
      <c r="F78" s="43"/>
      <c r="G78" s="43"/>
      <c r="L78" s="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2"/>
      <c r="Y78" s="12"/>
      <c r="Z78" s="2"/>
      <c r="AA78" s="12"/>
      <c r="AB78" s="12"/>
      <c r="AC78" s="12"/>
      <c r="AD78" s="12"/>
      <c r="AE78" s="12"/>
      <c r="AF78" s="12"/>
      <c r="AG78" s="12"/>
      <c r="AH78" s="12"/>
    </row>
    <row r="79" ht="15.75" hidden="1" customHeight="1">
      <c r="A79" s="43"/>
      <c r="B79" s="43"/>
      <c r="C79" s="43"/>
      <c r="D79" s="43"/>
      <c r="E79" s="43"/>
      <c r="F79" s="43"/>
      <c r="G79" s="43"/>
      <c r="L79" s="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2"/>
      <c r="Y79" s="12"/>
      <c r="Z79" s="2"/>
      <c r="AA79" s="12"/>
      <c r="AB79" s="12"/>
      <c r="AC79" s="12"/>
      <c r="AD79" s="12"/>
      <c r="AE79" s="12"/>
      <c r="AF79" s="12"/>
      <c r="AG79" s="12"/>
      <c r="AH79" s="12"/>
    </row>
    <row r="80" ht="15.75" hidden="1" customHeight="1">
      <c r="A80" s="43"/>
      <c r="B80" s="43"/>
      <c r="C80" s="43"/>
      <c r="D80" s="43"/>
      <c r="E80" s="43"/>
      <c r="F80" s="43"/>
      <c r="G80" s="43"/>
      <c r="L80" s="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2"/>
      <c r="Y80" s="12"/>
      <c r="Z80" s="2"/>
      <c r="AA80" s="12"/>
      <c r="AB80" s="12"/>
      <c r="AC80" s="12"/>
      <c r="AD80" s="12"/>
      <c r="AE80" s="12"/>
      <c r="AF80" s="12"/>
      <c r="AG80" s="12"/>
      <c r="AH80" s="12"/>
    </row>
    <row r="81" ht="15.75" hidden="1" customHeight="1">
      <c r="A81" s="43"/>
      <c r="B81" s="43"/>
      <c r="C81" s="43"/>
      <c r="D81" s="43"/>
      <c r="E81" s="43"/>
      <c r="F81" s="43"/>
      <c r="G81" s="43"/>
      <c r="L81" s="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2"/>
      <c r="Y81" s="2"/>
      <c r="Z81" s="2"/>
      <c r="AA81" s="12"/>
      <c r="AB81" s="12"/>
      <c r="AC81" s="12"/>
      <c r="AD81" s="12"/>
      <c r="AE81" s="12"/>
      <c r="AF81" s="12"/>
      <c r="AG81" s="12"/>
      <c r="AH81" s="12"/>
    </row>
    <row r="82" ht="15.75" hidden="1" customHeight="1">
      <c r="A82" s="43"/>
      <c r="B82" s="43"/>
      <c r="C82" s="43"/>
      <c r="D82" s="43"/>
      <c r="E82" s="43"/>
      <c r="F82" s="43"/>
      <c r="G82" s="43"/>
      <c r="L82" s="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2"/>
      <c r="Z82" s="2"/>
      <c r="AA82" s="12"/>
      <c r="AB82" s="12"/>
      <c r="AC82" s="12"/>
      <c r="AD82" s="12"/>
      <c r="AE82" s="12"/>
      <c r="AF82" s="12"/>
      <c r="AG82" s="12"/>
      <c r="AH82" s="12"/>
    </row>
    <row r="83" ht="15.75" hidden="1" customHeight="1">
      <c r="A83" s="43"/>
      <c r="B83" s="43"/>
      <c r="C83" s="43"/>
      <c r="D83" s="43"/>
      <c r="E83" s="43"/>
      <c r="F83" s="43"/>
      <c r="G83" s="43"/>
      <c r="L83" s="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2"/>
      <c r="Y83" s="2"/>
      <c r="Z83" s="2"/>
      <c r="AA83" s="12"/>
      <c r="AB83" s="12"/>
      <c r="AC83" s="12"/>
      <c r="AD83" s="12"/>
      <c r="AE83" s="12"/>
      <c r="AF83" s="12"/>
      <c r="AG83" s="12"/>
      <c r="AH83" s="12"/>
    </row>
    <row r="84" ht="15.75" hidden="1" customHeight="1">
      <c r="A84" s="43"/>
      <c r="B84" s="43"/>
      <c r="C84" s="43"/>
      <c r="D84" s="43"/>
      <c r="E84" s="43"/>
      <c r="F84" s="43"/>
      <c r="G84" s="43"/>
      <c r="L84" s="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2"/>
      <c r="Y84" s="2"/>
      <c r="Z84" s="2"/>
      <c r="AA84" s="12"/>
      <c r="AB84" s="12"/>
      <c r="AC84" s="12"/>
      <c r="AD84" s="12"/>
      <c r="AE84" s="12"/>
      <c r="AF84" s="12"/>
      <c r="AG84" s="12"/>
      <c r="AH84" s="12"/>
    </row>
    <row r="85" ht="15.75" hidden="1" customHeight="1">
      <c r="A85" s="43"/>
      <c r="B85" s="43"/>
      <c r="C85" s="43"/>
      <c r="D85" s="43"/>
      <c r="E85" s="43"/>
      <c r="F85" s="43"/>
      <c r="G85" s="43"/>
      <c r="L85" s="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2"/>
      <c r="Z85" s="2"/>
      <c r="AA85" s="12"/>
      <c r="AB85" s="12"/>
      <c r="AC85" s="12"/>
      <c r="AD85" s="12"/>
      <c r="AE85" s="12"/>
      <c r="AF85" s="12"/>
      <c r="AG85" s="12"/>
      <c r="AH85" s="12"/>
    </row>
    <row r="86" ht="15.75" hidden="1" customHeight="1">
      <c r="A86" s="43"/>
      <c r="B86" s="43"/>
      <c r="C86" s="43"/>
      <c r="D86" s="43"/>
      <c r="E86" s="43"/>
      <c r="F86" s="43"/>
      <c r="G86" s="43"/>
      <c r="L86" s="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2"/>
      <c r="Z86" s="2"/>
      <c r="AA86" s="12"/>
      <c r="AB86" s="12"/>
      <c r="AC86" s="12"/>
      <c r="AD86" s="12"/>
      <c r="AE86" s="12"/>
      <c r="AF86" s="12"/>
      <c r="AG86" s="12"/>
      <c r="AH86" s="12"/>
    </row>
    <row r="87" ht="15.75" hidden="1" customHeight="1">
      <c r="A87" s="43"/>
      <c r="B87" s="43"/>
      <c r="C87" s="43"/>
      <c r="D87" s="43"/>
      <c r="E87" s="43"/>
      <c r="F87" s="43"/>
      <c r="G87" s="43"/>
      <c r="L87" s="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2"/>
      <c r="Z87" s="2"/>
      <c r="AA87" s="12"/>
      <c r="AB87" s="12"/>
      <c r="AC87" s="12"/>
      <c r="AD87" s="12"/>
      <c r="AE87" s="12"/>
      <c r="AF87" s="12"/>
      <c r="AG87" s="12"/>
      <c r="AH87" s="12"/>
    </row>
    <row r="88" ht="15.75" hidden="1" customHeight="1">
      <c r="A88" s="43"/>
      <c r="B88" s="43"/>
      <c r="C88" s="43"/>
      <c r="D88" s="43"/>
      <c r="E88" s="43"/>
      <c r="F88" s="43"/>
      <c r="G88" s="43"/>
      <c r="L88" s="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2"/>
      <c r="Y88" s="2"/>
      <c r="Z88" s="2"/>
      <c r="AA88" s="12"/>
      <c r="AB88" s="12"/>
      <c r="AC88" s="12"/>
      <c r="AD88" s="12"/>
      <c r="AE88" s="12"/>
      <c r="AF88" s="12"/>
      <c r="AG88" s="12"/>
      <c r="AH88" s="12"/>
    </row>
    <row r="89" ht="15.75" hidden="1" customHeight="1">
      <c r="A89" s="43"/>
      <c r="B89" s="43"/>
      <c r="C89" s="43"/>
      <c r="D89" s="43"/>
      <c r="E89" s="43"/>
      <c r="F89" s="43"/>
      <c r="G89" s="43"/>
      <c r="L89" s="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2"/>
      <c r="Y89" s="2"/>
      <c r="Z89" s="2"/>
      <c r="AA89" s="12"/>
      <c r="AB89" s="12"/>
      <c r="AC89" s="12"/>
      <c r="AD89" s="12"/>
      <c r="AE89" s="12"/>
      <c r="AF89" s="12"/>
      <c r="AG89" s="12"/>
      <c r="AH89" s="2"/>
    </row>
    <row r="90" ht="15.75" hidden="1" customHeight="1">
      <c r="A90" s="43"/>
      <c r="B90" s="43"/>
      <c r="C90" s="43"/>
      <c r="D90" s="43"/>
      <c r="E90" s="43"/>
      <c r="F90" s="43"/>
      <c r="G90" s="43"/>
      <c r="L90" s="2"/>
      <c r="M90" s="12"/>
      <c r="N90" s="12"/>
      <c r="O90" s="12"/>
      <c r="P90" s="12"/>
      <c r="Q90" s="2"/>
      <c r="R90" s="2"/>
      <c r="S90" s="2"/>
      <c r="T90" s="2"/>
      <c r="U90" s="2"/>
      <c r="V90" s="2"/>
      <c r="W90" s="2"/>
      <c r="X90" s="2"/>
      <c r="Y90" s="2"/>
      <c r="Z90" s="2"/>
      <c r="AA90" s="12"/>
      <c r="AB90" s="12"/>
      <c r="AC90" s="12"/>
      <c r="AD90" s="12"/>
      <c r="AE90" s="2"/>
      <c r="AF90" s="2"/>
      <c r="AG90" s="2"/>
      <c r="AH90" s="2"/>
    </row>
    <row r="91" ht="15.75" hidden="1" customHeight="1">
      <c r="A91" s="43"/>
      <c r="B91" s="43"/>
      <c r="C91" s="43"/>
      <c r="D91" s="43"/>
      <c r="E91" s="43"/>
      <c r="F91" s="43"/>
      <c r="G91" s="43"/>
      <c r="L91" s="2"/>
      <c r="M91" s="12"/>
      <c r="N91" s="12"/>
      <c r="O91" s="12"/>
      <c r="P91" s="12"/>
      <c r="Q91" s="2"/>
      <c r="R91" s="2"/>
      <c r="S91" s="2"/>
      <c r="T91" s="2"/>
      <c r="U91" s="2"/>
      <c r="V91" s="2"/>
      <c r="W91" s="2"/>
      <c r="X91" s="2"/>
      <c r="Y91" s="2"/>
      <c r="Z91" s="2"/>
      <c r="AA91" s="12"/>
      <c r="AB91" s="12"/>
      <c r="AC91" s="12"/>
      <c r="AD91" s="12"/>
      <c r="AE91" s="2"/>
      <c r="AF91" s="2"/>
      <c r="AG91" s="2"/>
      <c r="AH91" s="2"/>
    </row>
    <row r="92" ht="15.75" hidden="1" customHeight="1">
      <c r="A92" s="43"/>
      <c r="B92" s="43"/>
      <c r="C92" s="43"/>
      <c r="D92" s="43"/>
      <c r="E92" s="43"/>
      <c r="F92" s="43"/>
      <c r="G92" s="43"/>
      <c r="L92" s="2"/>
      <c r="M92" s="12"/>
      <c r="N92" s="12"/>
      <c r="O92" s="1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2"/>
      <c r="AB92" s="12"/>
      <c r="AC92" s="12"/>
      <c r="AD92" s="2"/>
      <c r="AE92" s="2"/>
      <c r="AF92" s="2"/>
      <c r="AG92" s="2"/>
      <c r="AH92" s="2"/>
    </row>
    <row r="93" ht="15.75" hidden="1" customHeight="1">
      <c r="A93" s="43"/>
      <c r="B93" s="43"/>
      <c r="C93" s="43"/>
      <c r="D93" s="43"/>
      <c r="E93" s="43"/>
      <c r="F93" s="43"/>
      <c r="G93" s="43"/>
      <c r="L93" s="2"/>
      <c r="M93" s="1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2"/>
      <c r="AB93" s="2"/>
      <c r="AC93" s="2"/>
      <c r="AD93" s="2"/>
      <c r="AE93" s="2"/>
      <c r="AF93" s="2"/>
      <c r="AG93" s="2"/>
      <c r="AH93" s="2"/>
    </row>
    <row r="94" ht="15.75" hidden="1" customHeight="1">
      <c r="A94" s="43"/>
      <c r="B94" s="43"/>
      <c r="C94" s="43"/>
      <c r="D94" s="43"/>
      <c r="E94" s="43"/>
      <c r="F94" s="43"/>
      <c r="G94" s="43"/>
      <c r="L94" s="2"/>
      <c r="M94" s="1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2"/>
      <c r="AB94" s="2"/>
      <c r="AC94" s="2"/>
      <c r="AD94" s="2"/>
      <c r="AE94" s="2"/>
      <c r="AF94" s="2"/>
      <c r="AG94" s="2"/>
      <c r="AH94" s="2"/>
    </row>
    <row r="95" ht="15.75" hidden="1" customHeight="1">
      <c r="A95" s="43"/>
      <c r="B95" s="43"/>
      <c r="C95" s="43"/>
      <c r="D95" s="43"/>
      <c r="E95" s="43"/>
      <c r="F95" s="43"/>
      <c r="G95" s="43"/>
      <c r="L95" s="2"/>
      <c r="M95" s="1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2"/>
      <c r="AB95" s="2"/>
      <c r="AC95" s="2"/>
      <c r="AD95" s="2"/>
      <c r="AE95" s="2"/>
      <c r="AF95" s="2"/>
      <c r="AG95" s="2"/>
      <c r="AH95" s="2"/>
    </row>
    <row r="96" ht="15.75" hidden="1" customHeight="1">
      <c r="A96" s="43"/>
      <c r="B96" s="43"/>
      <c r="C96" s="43"/>
      <c r="D96" s="43"/>
      <c r="E96" s="43"/>
      <c r="F96" s="43"/>
      <c r="G96" s="43"/>
      <c r="L96" s="2"/>
      <c r="M96" s="1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2"/>
      <c r="AB96" s="2"/>
      <c r="AC96" s="2"/>
      <c r="AD96" s="2"/>
      <c r="AE96" s="2"/>
      <c r="AF96" s="2"/>
      <c r="AG96" s="2"/>
      <c r="AH96" s="2"/>
    </row>
    <row r="97" ht="15.75" hidden="1" customHeight="1">
      <c r="A97" s="43"/>
      <c r="B97" s="43"/>
      <c r="C97" s="43"/>
      <c r="D97" s="43"/>
      <c r="E97" s="43"/>
      <c r="F97" s="43"/>
      <c r="G97" s="43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</row>
    <row r="98" ht="15.75" hidden="1" customHeight="1">
      <c r="A98" s="43"/>
      <c r="B98" s="43"/>
      <c r="C98" s="43"/>
      <c r="D98" s="43"/>
      <c r="E98" s="43"/>
      <c r="F98" s="43"/>
      <c r="G98" s="43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</row>
    <row r="99" ht="15.75" hidden="1" customHeight="1">
      <c r="A99" s="43"/>
      <c r="B99" s="43"/>
      <c r="C99" s="43"/>
      <c r="D99" s="43"/>
      <c r="E99" s="43"/>
      <c r="F99" s="43"/>
      <c r="G99" s="43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</row>
    <row r="100" ht="15.75" hidden="1" customHeight="1">
      <c r="A100" s="43"/>
      <c r="B100" s="43"/>
      <c r="C100" s="43"/>
      <c r="D100" s="43"/>
      <c r="E100" s="43"/>
      <c r="F100" s="43"/>
      <c r="G100" s="43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</row>
    <row r="101" ht="15.75" hidden="1" customHeight="1">
      <c r="A101" s="43"/>
      <c r="B101" s="43"/>
      <c r="C101" s="43"/>
      <c r="D101" s="43"/>
      <c r="E101" s="43"/>
      <c r="F101" s="43"/>
      <c r="G101" s="43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</row>
    <row r="102" ht="15.75" hidden="1" customHeight="1">
      <c r="A102" s="43"/>
      <c r="B102" s="43"/>
      <c r="C102" s="43"/>
      <c r="D102" s="43"/>
      <c r="E102" s="43"/>
      <c r="F102" s="43"/>
      <c r="G102" s="43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</row>
    <row r="103" ht="15.75" hidden="1" customHeight="1">
      <c r="A103" s="43"/>
      <c r="B103" s="43"/>
      <c r="C103" s="43"/>
      <c r="D103" s="43"/>
      <c r="E103" s="43"/>
      <c r="F103" s="43"/>
      <c r="G103" s="43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</row>
    <row r="104" ht="15.75" hidden="1" customHeight="1">
      <c r="A104" s="43"/>
      <c r="B104" s="43"/>
      <c r="C104" s="43"/>
      <c r="D104" s="43"/>
      <c r="E104" s="43"/>
      <c r="F104" s="43"/>
      <c r="G104" s="43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</row>
    <row r="105" ht="15.75" hidden="1" customHeight="1">
      <c r="A105" s="43"/>
      <c r="B105" s="43"/>
      <c r="C105" s="43"/>
      <c r="D105" s="43"/>
      <c r="E105" s="43"/>
      <c r="F105" s="43"/>
      <c r="G105" s="43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</row>
    <row r="106" ht="15.75" hidden="1" customHeight="1">
      <c r="A106" s="43"/>
      <c r="B106" s="43"/>
      <c r="C106" s="43"/>
      <c r="D106" s="43"/>
      <c r="E106" s="43"/>
      <c r="F106" s="43"/>
      <c r="G106" s="43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</row>
    <row r="107" ht="15.75" hidden="1" customHeight="1">
      <c r="A107" s="43"/>
      <c r="B107" s="43"/>
      <c r="C107" s="43"/>
      <c r="D107" s="43"/>
      <c r="E107" s="43"/>
      <c r="F107" s="43"/>
      <c r="G107" s="43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</row>
    <row r="108" ht="15.75" hidden="1" customHeight="1">
      <c r="A108" s="43"/>
      <c r="B108" s="43"/>
      <c r="C108" s="43"/>
      <c r="D108" s="43"/>
      <c r="E108" s="43"/>
      <c r="F108" s="43"/>
      <c r="G108" s="43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</row>
    <row r="109" ht="15.75" hidden="1" customHeight="1">
      <c r="A109" s="43"/>
      <c r="B109" s="43"/>
      <c r="C109" s="43"/>
      <c r="D109" s="43"/>
      <c r="E109" s="43"/>
      <c r="F109" s="43"/>
      <c r="G109" s="43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</row>
    <row r="110" ht="15.75" hidden="1" customHeight="1">
      <c r="A110" s="43"/>
      <c r="B110" s="43"/>
      <c r="C110" s="43"/>
      <c r="D110" s="43"/>
      <c r="E110" s="43"/>
      <c r="F110" s="43"/>
      <c r="G110" s="43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</row>
    <row r="111" ht="15.75" hidden="1" customHeight="1">
      <c r="A111" s="43"/>
      <c r="B111" s="43"/>
      <c r="C111" s="43"/>
      <c r="D111" s="43"/>
      <c r="E111" s="43"/>
      <c r="F111" s="43"/>
      <c r="G111" s="43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</row>
    <row r="112" ht="15.75" hidden="1" customHeight="1">
      <c r="A112" s="43"/>
      <c r="B112" s="43"/>
      <c r="C112" s="43"/>
      <c r="D112" s="43"/>
      <c r="E112" s="43"/>
      <c r="F112" s="43"/>
      <c r="G112" s="43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</row>
    <row r="113" ht="15.75" hidden="1" customHeight="1">
      <c r="A113" s="43"/>
      <c r="B113" s="43"/>
      <c r="C113" s="43"/>
      <c r="D113" s="43"/>
      <c r="E113" s="43"/>
      <c r="F113" s="43"/>
      <c r="G113" s="43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</row>
    <row r="114" ht="15.75" hidden="1" customHeight="1">
      <c r="A114" s="43"/>
      <c r="B114" s="43"/>
      <c r="C114" s="43"/>
      <c r="D114" s="43"/>
      <c r="E114" s="43"/>
      <c r="F114" s="43"/>
      <c r="G114" s="43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</row>
    <row r="115" ht="15.75" hidden="1" customHeight="1">
      <c r="A115" s="43"/>
      <c r="B115" s="43"/>
      <c r="C115" s="43"/>
      <c r="D115" s="43"/>
      <c r="E115" s="43"/>
      <c r="F115" s="43"/>
      <c r="G115" s="43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</row>
    <row r="116" ht="15.75" hidden="1" customHeight="1">
      <c r="A116" s="43"/>
      <c r="B116" s="43"/>
      <c r="C116" s="43"/>
      <c r="D116" s="43"/>
      <c r="E116" s="43"/>
      <c r="F116" s="43"/>
      <c r="G116" s="43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</row>
    <row r="117" ht="15.75" hidden="1" customHeight="1">
      <c r="A117" s="43"/>
      <c r="B117" s="43"/>
      <c r="C117" s="43"/>
      <c r="D117" s="43"/>
      <c r="E117" s="43"/>
      <c r="F117" s="43"/>
      <c r="G117" s="43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</row>
    <row r="118" ht="15.75" hidden="1" customHeight="1">
      <c r="A118" s="43"/>
      <c r="B118" s="43"/>
      <c r="C118" s="43"/>
      <c r="D118" s="43"/>
      <c r="E118" s="43"/>
      <c r="F118" s="43"/>
      <c r="G118" s="43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</row>
    <row r="119" ht="15.75" hidden="1" customHeight="1">
      <c r="A119" s="43"/>
      <c r="B119" s="43"/>
      <c r="C119" s="43"/>
      <c r="D119" s="43"/>
      <c r="E119" s="43"/>
      <c r="F119" s="43"/>
      <c r="G119" s="43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</row>
    <row r="120" ht="15.75" hidden="1" customHeight="1">
      <c r="A120" s="43"/>
      <c r="B120" s="43"/>
      <c r="C120" s="43"/>
      <c r="D120" s="43"/>
      <c r="E120" s="43"/>
      <c r="F120" s="43"/>
      <c r="G120" s="43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</row>
    <row r="121" ht="15.75" hidden="1" customHeight="1">
      <c r="A121" s="43"/>
      <c r="B121" s="43"/>
      <c r="C121" s="43"/>
      <c r="D121" s="43"/>
      <c r="E121" s="43"/>
      <c r="F121" s="43"/>
      <c r="G121" s="43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</row>
    <row r="122" ht="15.75" hidden="1" customHeight="1">
      <c r="A122" s="43"/>
      <c r="B122" s="43"/>
      <c r="C122" s="43"/>
      <c r="D122" s="43"/>
      <c r="E122" s="43"/>
      <c r="F122" s="43"/>
      <c r="G122" s="43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</row>
    <row r="123" ht="15.75" hidden="1" customHeight="1">
      <c r="A123" s="43"/>
      <c r="B123" s="43"/>
      <c r="C123" s="43"/>
      <c r="D123" s="43"/>
      <c r="E123" s="43"/>
      <c r="F123" s="43"/>
      <c r="G123" s="43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</row>
    <row r="124" ht="15.75" hidden="1" customHeight="1">
      <c r="A124" s="43"/>
      <c r="B124" s="43"/>
      <c r="C124" s="43"/>
      <c r="D124" s="43"/>
      <c r="E124" s="43"/>
      <c r="F124" s="43"/>
      <c r="G124" s="43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</row>
    <row r="125" ht="15.75" hidden="1" customHeight="1">
      <c r="A125" s="43"/>
      <c r="B125" s="43"/>
      <c r="C125" s="43"/>
      <c r="D125" s="43"/>
      <c r="E125" s="43"/>
      <c r="F125" s="43"/>
      <c r="G125" s="43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</row>
    <row r="126" ht="15.75" hidden="1" customHeight="1">
      <c r="A126" s="43"/>
      <c r="B126" s="43"/>
      <c r="C126" s="43"/>
      <c r="D126" s="43"/>
      <c r="E126" s="43"/>
      <c r="F126" s="43"/>
      <c r="G126" s="43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</row>
    <row r="127" ht="15.75" hidden="1" customHeight="1">
      <c r="A127" s="43"/>
      <c r="B127" s="43"/>
      <c r="C127" s="43"/>
      <c r="D127" s="43"/>
      <c r="E127" s="43"/>
      <c r="F127" s="43"/>
      <c r="G127" s="43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</row>
    <row r="128" ht="15.75" hidden="1" customHeight="1">
      <c r="A128" s="43"/>
      <c r="B128" s="43"/>
      <c r="C128" s="43"/>
      <c r="D128" s="43"/>
      <c r="E128" s="43"/>
      <c r="F128" s="43"/>
      <c r="G128" s="43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</row>
    <row r="129" ht="15.75" hidden="1" customHeight="1">
      <c r="A129" s="43"/>
      <c r="B129" s="43"/>
      <c r="C129" s="43"/>
      <c r="D129" s="43"/>
      <c r="E129" s="43"/>
      <c r="F129" s="43"/>
      <c r="G129" s="43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</row>
    <row r="130" ht="15.75" hidden="1" customHeight="1">
      <c r="A130" s="43"/>
      <c r="B130" s="43"/>
      <c r="C130" s="43"/>
      <c r="D130" s="43"/>
      <c r="E130" s="43"/>
      <c r="F130" s="43"/>
      <c r="G130" s="43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</row>
    <row r="131" ht="15.75" hidden="1" customHeight="1">
      <c r="A131" s="43"/>
      <c r="B131" s="43"/>
      <c r="C131" s="43"/>
      <c r="D131" s="43"/>
      <c r="E131" s="43"/>
      <c r="F131" s="43"/>
      <c r="G131" s="43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</row>
    <row r="132" ht="15.75" hidden="1" customHeight="1">
      <c r="A132" s="43"/>
      <c r="B132" s="43"/>
      <c r="C132" s="43"/>
      <c r="D132" s="43"/>
      <c r="E132" s="43"/>
      <c r="F132" s="43"/>
      <c r="G132" s="43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</row>
    <row r="133" ht="15.75" hidden="1" customHeight="1">
      <c r="A133" s="43"/>
      <c r="B133" s="43"/>
      <c r="C133" s="43"/>
      <c r="D133" s="43"/>
      <c r="E133" s="43"/>
      <c r="F133" s="43"/>
      <c r="G133" s="43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</row>
    <row r="134" ht="15.75" hidden="1" customHeight="1">
      <c r="A134" s="43"/>
      <c r="B134" s="43"/>
      <c r="C134" s="43"/>
      <c r="D134" s="43"/>
      <c r="E134" s="43"/>
      <c r="F134" s="43"/>
      <c r="G134" s="43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</row>
    <row r="135" ht="15.75" hidden="1" customHeight="1">
      <c r="A135" s="43"/>
      <c r="B135" s="43"/>
      <c r="C135" s="43"/>
      <c r="D135" s="43"/>
      <c r="E135" s="43"/>
      <c r="F135" s="43"/>
      <c r="G135" s="43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</row>
    <row r="136" ht="15.75" hidden="1" customHeight="1">
      <c r="A136" s="43"/>
      <c r="B136" s="43"/>
      <c r="C136" s="43"/>
      <c r="D136" s="43"/>
      <c r="E136" s="43"/>
      <c r="F136" s="43"/>
      <c r="G136" s="43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</row>
    <row r="137" ht="15.75" hidden="1" customHeight="1">
      <c r="A137" s="43"/>
      <c r="B137" s="43"/>
      <c r="C137" s="43"/>
      <c r="D137" s="43"/>
      <c r="E137" s="43"/>
      <c r="F137" s="43"/>
      <c r="G137" s="43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</row>
    <row r="138" ht="15.75" hidden="1" customHeight="1">
      <c r="A138" s="43"/>
      <c r="B138" s="43"/>
      <c r="C138" s="43"/>
      <c r="D138" s="43"/>
      <c r="E138" s="43"/>
      <c r="F138" s="43"/>
      <c r="G138" s="43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</row>
    <row r="139" ht="15.75" hidden="1" customHeight="1">
      <c r="A139" s="43"/>
      <c r="B139" s="43"/>
      <c r="C139" s="43"/>
      <c r="D139" s="43"/>
      <c r="E139" s="43"/>
      <c r="F139" s="43"/>
      <c r="G139" s="43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</row>
    <row r="140" ht="15.75" hidden="1" customHeight="1">
      <c r="A140" s="43"/>
      <c r="B140" s="43"/>
      <c r="C140" s="43"/>
      <c r="D140" s="43"/>
      <c r="E140" s="43"/>
      <c r="F140" s="43"/>
      <c r="G140" s="43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</row>
    <row r="141" ht="15.75" hidden="1" customHeight="1">
      <c r="A141" s="43"/>
      <c r="B141" s="43"/>
      <c r="C141" s="43"/>
      <c r="D141" s="43"/>
      <c r="E141" s="43"/>
      <c r="F141" s="43"/>
      <c r="G141" s="43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</row>
    <row r="142" ht="15.75" hidden="1" customHeight="1">
      <c r="A142" s="43"/>
      <c r="B142" s="43"/>
      <c r="C142" s="43"/>
      <c r="D142" s="43"/>
      <c r="E142" s="43"/>
      <c r="F142" s="43"/>
      <c r="G142" s="43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</row>
    <row r="143" ht="15.75" hidden="1" customHeight="1">
      <c r="A143" s="43"/>
      <c r="B143" s="43"/>
      <c r="C143" s="43"/>
      <c r="D143" s="43"/>
      <c r="E143" s="43"/>
      <c r="F143" s="43"/>
      <c r="G143" s="43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</row>
    <row r="144" ht="15.75" hidden="1" customHeight="1">
      <c r="A144" s="43"/>
      <c r="B144" s="43"/>
      <c r="C144" s="43"/>
      <c r="D144" s="43"/>
      <c r="E144" s="43"/>
      <c r="F144" s="43"/>
      <c r="G144" s="43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</row>
    <row r="145" ht="15.75" hidden="1" customHeight="1">
      <c r="A145" s="43"/>
      <c r="B145" s="43"/>
      <c r="C145" s="43"/>
      <c r="D145" s="43"/>
      <c r="E145" s="43"/>
      <c r="F145" s="43"/>
      <c r="G145" s="43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</row>
    <row r="146" ht="15.75" hidden="1" customHeight="1">
      <c r="A146" s="43"/>
      <c r="B146" s="43"/>
      <c r="C146" s="43"/>
      <c r="D146" s="43"/>
      <c r="E146" s="43"/>
      <c r="F146" s="43"/>
      <c r="G146" s="43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</row>
    <row r="147" ht="15.75" hidden="1" customHeight="1">
      <c r="A147" s="43"/>
      <c r="B147" s="43"/>
      <c r="C147" s="43"/>
      <c r="D147" s="43"/>
      <c r="E147" s="43"/>
      <c r="F147" s="43"/>
      <c r="G147" s="43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</row>
    <row r="148" ht="15.75" hidden="1" customHeight="1">
      <c r="A148" s="43"/>
      <c r="B148" s="43"/>
      <c r="C148" s="43"/>
      <c r="D148" s="43"/>
      <c r="E148" s="43"/>
      <c r="F148" s="43"/>
      <c r="G148" s="43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</row>
    <row r="149" ht="15.75" hidden="1" customHeight="1">
      <c r="A149" s="43"/>
      <c r="B149" s="43"/>
      <c r="C149" s="43"/>
      <c r="D149" s="43"/>
      <c r="E149" s="43"/>
      <c r="F149" s="43"/>
      <c r="G149" s="43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</row>
    <row r="150" ht="15.75" hidden="1" customHeight="1">
      <c r="A150" s="43"/>
      <c r="B150" s="43"/>
      <c r="C150" s="43"/>
      <c r="D150" s="43"/>
      <c r="E150" s="43"/>
      <c r="F150" s="43"/>
      <c r="G150" s="43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</row>
    <row r="151" ht="15.75" hidden="1" customHeight="1">
      <c r="A151" s="43"/>
      <c r="B151" s="43"/>
      <c r="C151" s="43"/>
      <c r="D151" s="43"/>
      <c r="E151" s="43"/>
      <c r="F151" s="43"/>
      <c r="G151" s="43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</row>
    <row r="152" ht="15.75" hidden="1" customHeight="1">
      <c r="A152" s="43"/>
      <c r="B152" s="43"/>
      <c r="C152" s="43"/>
      <c r="D152" s="43"/>
      <c r="E152" s="43"/>
      <c r="F152" s="43"/>
      <c r="G152" s="43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</row>
    <row r="153" ht="15.75" hidden="1" customHeight="1">
      <c r="A153" s="43"/>
      <c r="B153" s="43"/>
      <c r="C153" s="43"/>
      <c r="D153" s="43"/>
      <c r="E153" s="43"/>
      <c r="F153" s="43"/>
      <c r="G153" s="43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</row>
    <row r="154" ht="15.75" hidden="1" customHeight="1">
      <c r="A154" s="43"/>
      <c r="B154" s="43"/>
      <c r="C154" s="43"/>
      <c r="D154" s="43"/>
      <c r="E154" s="43"/>
      <c r="F154" s="43"/>
      <c r="G154" s="43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</row>
    <row r="155" ht="15.75" hidden="1" customHeight="1">
      <c r="A155" s="43"/>
      <c r="B155" s="43"/>
      <c r="C155" s="43"/>
      <c r="D155" s="43"/>
      <c r="E155" s="43"/>
      <c r="F155" s="43"/>
      <c r="G155" s="43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</row>
    <row r="156" ht="15.75" hidden="1" customHeight="1">
      <c r="A156" s="43"/>
      <c r="B156" s="43"/>
      <c r="C156" s="43"/>
      <c r="D156" s="43"/>
      <c r="E156" s="43"/>
      <c r="F156" s="43"/>
      <c r="G156" s="43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</row>
    <row r="157" ht="15.75" hidden="1" customHeight="1">
      <c r="A157" s="43"/>
      <c r="B157" s="43"/>
      <c r="C157" s="43"/>
      <c r="D157" s="43"/>
      <c r="E157" s="43"/>
      <c r="F157" s="43"/>
      <c r="G157" s="43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</row>
    <row r="158" ht="15.75" hidden="1" customHeight="1">
      <c r="A158" s="43"/>
      <c r="B158" s="43"/>
      <c r="C158" s="43"/>
      <c r="D158" s="43"/>
      <c r="E158" s="43"/>
      <c r="F158" s="43"/>
      <c r="G158" s="43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</row>
    <row r="159" ht="15.75" hidden="1" customHeight="1">
      <c r="A159" s="43"/>
      <c r="B159" s="43"/>
      <c r="C159" s="43"/>
      <c r="D159" s="43"/>
      <c r="E159" s="43"/>
      <c r="F159" s="43"/>
      <c r="G159" s="43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</row>
    <row r="160" ht="15.75" hidden="1" customHeight="1">
      <c r="A160" s="43"/>
      <c r="B160" s="43"/>
      <c r="C160" s="43"/>
      <c r="D160" s="43"/>
      <c r="E160" s="43"/>
      <c r="F160" s="43"/>
      <c r="G160" s="43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</row>
    <row r="161" ht="15.75" hidden="1" customHeight="1">
      <c r="A161" s="43"/>
      <c r="B161" s="43"/>
      <c r="C161" s="43"/>
      <c r="D161" s="43"/>
      <c r="E161" s="43"/>
      <c r="F161" s="43"/>
      <c r="G161" s="43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</row>
    <row r="162" ht="15.75" hidden="1" customHeight="1">
      <c r="A162" s="43"/>
      <c r="B162" s="43"/>
      <c r="C162" s="43"/>
      <c r="D162" s="43"/>
      <c r="E162" s="43"/>
      <c r="F162" s="43"/>
      <c r="G162" s="43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</row>
    <row r="163" ht="15.75" hidden="1" customHeight="1">
      <c r="A163" s="43"/>
      <c r="B163" s="43"/>
      <c r="C163" s="43"/>
      <c r="D163" s="43"/>
      <c r="E163" s="43"/>
      <c r="F163" s="43"/>
      <c r="G163" s="43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</row>
    <row r="164" ht="15.75" hidden="1" customHeight="1">
      <c r="A164" s="43"/>
      <c r="B164" s="43"/>
      <c r="C164" s="43"/>
      <c r="D164" s="43"/>
      <c r="E164" s="43"/>
      <c r="F164" s="43"/>
      <c r="G164" s="43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</row>
    <row r="165" ht="15.75" hidden="1" customHeight="1">
      <c r="A165" s="43"/>
      <c r="B165" s="43"/>
      <c r="C165" s="43"/>
      <c r="D165" s="43"/>
      <c r="E165" s="43"/>
      <c r="F165" s="43"/>
      <c r="G165" s="43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</row>
    <row r="166" ht="15.75" hidden="1" customHeight="1">
      <c r="A166" s="43"/>
      <c r="B166" s="43"/>
      <c r="C166" s="43"/>
      <c r="D166" s="43"/>
      <c r="E166" s="43"/>
      <c r="F166" s="43"/>
      <c r="G166" s="43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</row>
    <row r="167" ht="15.75" hidden="1" customHeight="1">
      <c r="A167" s="43"/>
      <c r="B167" s="43"/>
      <c r="C167" s="43"/>
      <c r="D167" s="43"/>
      <c r="E167" s="43"/>
      <c r="F167" s="43"/>
      <c r="G167" s="43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</row>
    <row r="168" ht="15.75" hidden="1" customHeight="1">
      <c r="A168" s="43"/>
      <c r="B168" s="43"/>
      <c r="C168" s="43"/>
      <c r="D168" s="43"/>
      <c r="E168" s="43"/>
      <c r="F168" s="43"/>
      <c r="G168" s="43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</row>
    <row r="169" ht="15.75" hidden="1" customHeight="1">
      <c r="A169" s="43"/>
      <c r="B169" s="43"/>
      <c r="C169" s="43"/>
      <c r="D169" s="43"/>
      <c r="E169" s="43"/>
      <c r="F169" s="43"/>
      <c r="G169" s="43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</row>
    <row r="170" ht="15.75" hidden="1" customHeight="1">
      <c r="A170" s="43"/>
      <c r="B170" s="43"/>
      <c r="C170" s="43"/>
      <c r="D170" s="43"/>
      <c r="E170" s="43"/>
      <c r="F170" s="43"/>
      <c r="G170" s="43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</row>
    <row r="171" ht="15.75" hidden="1" customHeight="1">
      <c r="A171" s="43"/>
      <c r="B171" s="43"/>
      <c r="C171" s="43"/>
      <c r="D171" s="43"/>
      <c r="E171" s="43"/>
      <c r="F171" s="43"/>
      <c r="G171" s="43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</row>
    <row r="172" ht="15.75" hidden="1" customHeight="1">
      <c r="A172" s="43"/>
      <c r="B172" s="43"/>
      <c r="C172" s="43"/>
      <c r="D172" s="43"/>
      <c r="E172" s="43"/>
      <c r="F172" s="43"/>
      <c r="G172" s="43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</row>
    <row r="173" ht="15.75" hidden="1" customHeight="1">
      <c r="A173" s="43"/>
      <c r="B173" s="43"/>
      <c r="C173" s="43"/>
      <c r="D173" s="43"/>
      <c r="E173" s="43"/>
      <c r="F173" s="43"/>
      <c r="G173" s="43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</row>
    <row r="174" ht="15.75" hidden="1" customHeight="1">
      <c r="A174" s="43"/>
      <c r="B174" s="43"/>
      <c r="C174" s="43"/>
      <c r="D174" s="43"/>
      <c r="E174" s="43"/>
      <c r="F174" s="43"/>
      <c r="G174" s="43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</row>
    <row r="175" ht="15.75" hidden="1" customHeight="1">
      <c r="A175" s="43"/>
      <c r="B175" s="43"/>
      <c r="C175" s="43"/>
      <c r="D175" s="43"/>
      <c r="E175" s="43"/>
      <c r="F175" s="43"/>
      <c r="G175" s="43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</row>
    <row r="176" ht="15.75" hidden="1" customHeight="1">
      <c r="A176" s="43"/>
      <c r="B176" s="43"/>
      <c r="C176" s="43"/>
      <c r="D176" s="43"/>
      <c r="E176" s="43"/>
      <c r="F176" s="43"/>
      <c r="G176" s="43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</row>
    <row r="177" ht="15.75" hidden="1" customHeight="1">
      <c r="A177" s="43"/>
      <c r="B177" s="43"/>
      <c r="C177" s="43"/>
      <c r="D177" s="43"/>
      <c r="E177" s="43"/>
      <c r="F177" s="43"/>
      <c r="G177" s="43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</row>
    <row r="178" ht="15.75" hidden="1" customHeight="1">
      <c r="A178" s="43"/>
      <c r="B178" s="43"/>
      <c r="C178" s="43"/>
      <c r="D178" s="43"/>
      <c r="E178" s="43"/>
      <c r="F178" s="43"/>
      <c r="G178" s="43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</row>
    <row r="179" ht="15.75" hidden="1" customHeight="1">
      <c r="A179" s="43"/>
      <c r="B179" s="43"/>
      <c r="C179" s="43"/>
      <c r="D179" s="43"/>
      <c r="E179" s="43"/>
      <c r="F179" s="43"/>
      <c r="G179" s="43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</row>
    <row r="180" ht="15.75" hidden="1" customHeight="1">
      <c r="A180" s="43"/>
      <c r="B180" s="43"/>
      <c r="C180" s="43"/>
      <c r="D180" s="43"/>
      <c r="E180" s="43"/>
      <c r="F180" s="43"/>
      <c r="G180" s="43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</row>
    <row r="181" ht="15.75" hidden="1" customHeight="1">
      <c r="A181" s="43"/>
      <c r="B181" s="43"/>
      <c r="C181" s="43"/>
      <c r="D181" s="43"/>
      <c r="E181" s="43"/>
      <c r="F181" s="43"/>
      <c r="G181" s="43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</row>
    <row r="182" ht="15.75" hidden="1" customHeight="1">
      <c r="A182" s="43"/>
      <c r="B182" s="43"/>
      <c r="C182" s="43"/>
      <c r="D182" s="43"/>
      <c r="E182" s="43"/>
      <c r="F182" s="43"/>
      <c r="G182" s="43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</row>
    <row r="183" ht="15.75" hidden="1" customHeight="1">
      <c r="A183" s="43"/>
      <c r="B183" s="43"/>
      <c r="C183" s="43"/>
      <c r="D183" s="43"/>
      <c r="E183" s="43"/>
      <c r="F183" s="43"/>
      <c r="G183" s="43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</row>
    <row r="184" ht="15.75" hidden="1" customHeight="1">
      <c r="A184" s="43"/>
      <c r="B184" s="43"/>
      <c r="C184" s="43"/>
      <c r="D184" s="43"/>
      <c r="E184" s="43"/>
      <c r="F184" s="43"/>
      <c r="G184" s="43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</row>
    <row r="185" ht="15.75" hidden="1" customHeight="1">
      <c r="A185" s="43"/>
      <c r="B185" s="43"/>
      <c r="C185" s="43"/>
      <c r="D185" s="43"/>
      <c r="E185" s="43"/>
      <c r="F185" s="43"/>
      <c r="G185" s="43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</row>
    <row r="186" ht="15.75" hidden="1" customHeight="1">
      <c r="A186" s="43"/>
      <c r="B186" s="43"/>
      <c r="C186" s="43"/>
      <c r="D186" s="43"/>
      <c r="E186" s="43"/>
      <c r="F186" s="43"/>
      <c r="G186" s="43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</row>
    <row r="187" ht="15.75" hidden="1" customHeight="1">
      <c r="A187" s="43"/>
      <c r="B187" s="43"/>
      <c r="C187" s="43"/>
      <c r="D187" s="43"/>
      <c r="E187" s="43"/>
      <c r="F187" s="43"/>
      <c r="G187" s="43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</row>
    <row r="188" ht="15.75" hidden="1" customHeight="1">
      <c r="A188" s="43"/>
      <c r="B188" s="43"/>
      <c r="C188" s="43"/>
      <c r="D188" s="43"/>
      <c r="E188" s="43"/>
      <c r="F188" s="43"/>
      <c r="G188" s="43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</row>
    <row r="189" ht="15.75" hidden="1" customHeight="1">
      <c r="A189" s="43"/>
      <c r="B189" s="43"/>
      <c r="C189" s="43"/>
      <c r="D189" s="43"/>
      <c r="E189" s="43"/>
      <c r="F189" s="43"/>
      <c r="G189" s="43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</row>
    <row r="190" ht="15.75" hidden="1" customHeight="1">
      <c r="A190" s="43"/>
      <c r="B190" s="43"/>
      <c r="C190" s="43"/>
      <c r="D190" s="43"/>
      <c r="E190" s="43"/>
      <c r="F190" s="43"/>
      <c r="G190" s="43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</row>
    <row r="191" ht="15.75" hidden="1" customHeight="1">
      <c r="A191" s="43"/>
      <c r="B191" s="43"/>
      <c r="C191" s="43"/>
      <c r="D191" s="43"/>
      <c r="E191" s="43"/>
      <c r="F191" s="43"/>
      <c r="G191" s="43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</row>
    <row r="192" ht="15.75" hidden="1" customHeight="1">
      <c r="A192" s="43"/>
      <c r="B192" s="43"/>
      <c r="C192" s="43"/>
      <c r="D192" s="43"/>
      <c r="E192" s="43"/>
      <c r="F192" s="43"/>
      <c r="G192" s="43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</row>
    <row r="193" ht="15.75" hidden="1" customHeight="1">
      <c r="A193" s="43"/>
      <c r="B193" s="43"/>
      <c r="C193" s="43"/>
      <c r="D193" s="43"/>
      <c r="E193" s="43"/>
      <c r="F193" s="43"/>
      <c r="G193" s="43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</row>
    <row r="194" ht="15.75" hidden="1" customHeight="1">
      <c r="A194" s="43"/>
      <c r="B194" s="43"/>
      <c r="C194" s="43"/>
      <c r="D194" s="43"/>
      <c r="E194" s="43"/>
      <c r="F194" s="43"/>
      <c r="G194" s="43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</row>
    <row r="195" ht="15.75" hidden="1" customHeight="1">
      <c r="A195" s="43"/>
      <c r="B195" s="43"/>
      <c r="C195" s="43"/>
      <c r="D195" s="43"/>
      <c r="E195" s="43"/>
      <c r="F195" s="43"/>
      <c r="G195" s="43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</row>
    <row r="196" ht="15.75" hidden="1" customHeight="1">
      <c r="A196" s="43"/>
      <c r="B196" s="43"/>
      <c r="C196" s="43"/>
      <c r="D196" s="43"/>
      <c r="E196" s="43"/>
      <c r="F196" s="43"/>
      <c r="G196" s="43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</row>
    <row r="197" ht="15.75" hidden="1" customHeight="1">
      <c r="A197" s="43"/>
      <c r="B197" s="43"/>
      <c r="C197" s="43"/>
      <c r="D197" s="43"/>
      <c r="E197" s="43"/>
      <c r="F197" s="43"/>
      <c r="G197" s="43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</row>
    <row r="198" ht="15.75" hidden="1" customHeight="1">
      <c r="A198" s="43"/>
      <c r="B198" s="43"/>
      <c r="C198" s="43"/>
      <c r="D198" s="43"/>
      <c r="E198" s="43"/>
      <c r="F198" s="43"/>
      <c r="G198" s="43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</row>
    <row r="199" ht="15.75" hidden="1" customHeight="1">
      <c r="A199" s="43"/>
      <c r="B199" s="43"/>
      <c r="C199" s="43"/>
      <c r="D199" s="43"/>
      <c r="E199" s="43"/>
      <c r="F199" s="43"/>
      <c r="G199" s="43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</row>
    <row r="200" ht="15.75" hidden="1" customHeight="1">
      <c r="A200" s="43"/>
      <c r="B200" s="43"/>
      <c r="C200" s="43"/>
      <c r="D200" s="43"/>
      <c r="E200" s="43"/>
      <c r="F200" s="43"/>
      <c r="G200" s="43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</row>
    <row r="201" ht="15.75" hidden="1" customHeight="1">
      <c r="A201" s="43"/>
      <c r="B201" s="43"/>
      <c r="C201" s="43"/>
      <c r="D201" s="43"/>
      <c r="E201" s="43"/>
      <c r="F201" s="43"/>
      <c r="G201" s="43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</row>
    <row r="202" ht="15.75" hidden="1" customHeight="1">
      <c r="A202" s="43"/>
      <c r="B202" s="43"/>
      <c r="C202" s="43"/>
      <c r="D202" s="43"/>
      <c r="E202" s="43"/>
      <c r="F202" s="43"/>
      <c r="G202" s="43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</row>
    <row r="203" ht="15.75" hidden="1" customHeight="1">
      <c r="A203" s="43"/>
      <c r="B203" s="43"/>
      <c r="C203" s="43"/>
      <c r="D203" s="43"/>
      <c r="E203" s="43"/>
      <c r="F203" s="43"/>
      <c r="G203" s="43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</row>
    <row r="204" ht="15.75" hidden="1" customHeight="1">
      <c r="A204" s="43"/>
      <c r="B204" s="43"/>
      <c r="C204" s="43"/>
      <c r="D204" s="43"/>
      <c r="E204" s="43"/>
      <c r="F204" s="43"/>
      <c r="G204" s="43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</row>
    <row r="205" ht="15.75" hidden="1" customHeight="1">
      <c r="A205" s="43"/>
      <c r="B205" s="43"/>
      <c r="C205" s="43"/>
      <c r="D205" s="43"/>
      <c r="E205" s="43"/>
      <c r="F205" s="43"/>
      <c r="G205" s="43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</row>
    <row r="206" ht="15.75" hidden="1" customHeight="1">
      <c r="A206" s="43"/>
      <c r="B206" s="43"/>
      <c r="C206" s="43"/>
      <c r="D206" s="43"/>
      <c r="E206" s="43"/>
      <c r="F206" s="43"/>
      <c r="G206" s="43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</row>
    <row r="207" ht="15.75" hidden="1" customHeight="1">
      <c r="A207" s="43"/>
      <c r="B207" s="43"/>
      <c r="C207" s="43"/>
      <c r="D207" s="43"/>
      <c r="E207" s="43"/>
      <c r="F207" s="43"/>
      <c r="G207" s="43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</row>
    <row r="208" ht="15.75" hidden="1" customHeight="1">
      <c r="A208" s="43"/>
      <c r="B208" s="43"/>
      <c r="C208" s="43"/>
      <c r="D208" s="43"/>
      <c r="E208" s="43"/>
      <c r="F208" s="43"/>
      <c r="G208" s="43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</row>
    <row r="209" ht="15.75" hidden="1" customHeight="1">
      <c r="A209" s="43"/>
      <c r="B209" s="43"/>
      <c r="C209" s="43"/>
      <c r="D209" s="43"/>
      <c r="E209" s="43"/>
      <c r="F209" s="43"/>
      <c r="G209" s="43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</row>
    <row r="210" ht="15.75" hidden="1" customHeight="1">
      <c r="A210" s="43"/>
      <c r="B210" s="43"/>
      <c r="C210" s="43"/>
      <c r="D210" s="43"/>
      <c r="E210" s="43"/>
      <c r="F210" s="43"/>
      <c r="G210" s="43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</row>
    <row r="211" ht="15.75" hidden="1" customHeight="1">
      <c r="A211" s="43"/>
      <c r="B211" s="43"/>
      <c r="C211" s="43"/>
      <c r="D211" s="43"/>
      <c r="E211" s="43"/>
      <c r="F211" s="43"/>
      <c r="G211" s="43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</row>
    <row r="212" ht="15.75" hidden="1" customHeight="1">
      <c r="A212" s="43"/>
      <c r="B212" s="43"/>
      <c r="C212" s="43"/>
      <c r="D212" s="43"/>
      <c r="E212" s="43"/>
      <c r="F212" s="43"/>
      <c r="G212" s="43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</row>
    <row r="213" ht="15.75" hidden="1" customHeight="1">
      <c r="A213" s="43"/>
      <c r="B213" s="43"/>
      <c r="C213" s="43"/>
      <c r="D213" s="43"/>
      <c r="E213" s="43"/>
      <c r="F213" s="43"/>
      <c r="G213" s="43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</row>
    <row r="214" ht="15.75" hidden="1" customHeight="1">
      <c r="A214" s="43"/>
      <c r="B214" s="43"/>
      <c r="C214" s="43"/>
      <c r="D214" s="43"/>
      <c r="E214" s="43"/>
      <c r="F214" s="43"/>
      <c r="G214" s="43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</row>
    <row r="215" ht="15.75" hidden="1" customHeight="1">
      <c r="A215" s="43"/>
      <c r="B215" s="43"/>
      <c r="C215" s="43"/>
      <c r="D215" s="43"/>
      <c r="E215" s="43"/>
      <c r="F215" s="43"/>
      <c r="G215" s="43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</row>
    <row r="216" ht="15.75" hidden="1" customHeight="1">
      <c r="A216" s="43"/>
      <c r="B216" s="43"/>
      <c r="C216" s="43"/>
      <c r="D216" s="43"/>
      <c r="E216" s="43"/>
      <c r="F216" s="43"/>
      <c r="G216" s="43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</row>
    <row r="217" ht="15.75" hidden="1" customHeight="1">
      <c r="A217" s="43"/>
      <c r="B217" s="43"/>
      <c r="C217" s="43"/>
      <c r="D217" s="43"/>
      <c r="E217" s="43"/>
      <c r="F217" s="43"/>
      <c r="G217" s="43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</row>
    <row r="218" ht="15.75" hidden="1" customHeight="1">
      <c r="A218" s="43"/>
      <c r="B218" s="43"/>
      <c r="C218" s="43"/>
      <c r="D218" s="43"/>
      <c r="E218" s="43"/>
      <c r="F218" s="43"/>
      <c r="G218" s="43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</row>
    <row r="219" ht="15.75" hidden="1" customHeight="1">
      <c r="A219" s="43"/>
      <c r="B219" s="43"/>
      <c r="C219" s="43"/>
      <c r="D219" s="43"/>
      <c r="E219" s="43"/>
      <c r="F219" s="43"/>
      <c r="G219" s="43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</row>
    <row r="220" ht="15.75" hidden="1" customHeight="1">
      <c r="A220" s="43"/>
      <c r="B220" s="43"/>
      <c r="C220" s="43"/>
      <c r="D220" s="43"/>
      <c r="E220" s="43"/>
      <c r="F220" s="43"/>
      <c r="G220" s="43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</row>
    <row r="221" ht="15.75" hidden="1" customHeight="1">
      <c r="A221" s="43"/>
      <c r="B221" s="43"/>
      <c r="C221" s="43"/>
      <c r="D221" s="43"/>
      <c r="E221" s="43"/>
      <c r="F221" s="43"/>
      <c r="G221" s="43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</row>
    <row r="222" ht="15.75" hidden="1" customHeight="1">
      <c r="A222" s="43"/>
      <c r="B222" s="43"/>
      <c r="C222" s="43"/>
      <c r="D222" s="43"/>
      <c r="E222" s="43"/>
      <c r="F222" s="43"/>
      <c r="G222" s="43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</row>
    <row r="223" ht="15.75" hidden="1" customHeight="1">
      <c r="A223" s="43"/>
      <c r="B223" s="43"/>
      <c r="C223" s="43"/>
      <c r="D223" s="43"/>
      <c r="E223" s="43"/>
      <c r="F223" s="43"/>
      <c r="G223" s="43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</row>
    <row r="224" ht="15.75" hidden="1" customHeight="1">
      <c r="A224" s="43"/>
      <c r="B224" s="43"/>
      <c r="C224" s="43"/>
      <c r="D224" s="43"/>
      <c r="E224" s="43"/>
      <c r="F224" s="43"/>
      <c r="G224" s="43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</row>
    <row r="225" ht="15.75" hidden="1" customHeight="1">
      <c r="A225" s="43"/>
      <c r="B225" s="43"/>
      <c r="C225" s="43"/>
      <c r="D225" s="43"/>
      <c r="E225" s="43"/>
      <c r="F225" s="43"/>
      <c r="G225" s="43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511811024" footer="0.0" header="0.0" left="0.787401575" right="0.787401575" top="0.511811024"/>
  <pageSetup orientation="portrait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0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8" t="s">
        <v>46</v>
      </c>
      <c r="B1" s="9" t="s">
        <v>66</v>
      </c>
      <c r="C1" s="10"/>
      <c r="D1" s="10"/>
      <c r="E1" s="10"/>
      <c r="F1" s="10"/>
      <c r="G1" s="10"/>
      <c r="H1" s="10"/>
      <c r="I1" s="10"/>
      <c r="J1" s="10"/>
      <c r="K1" s="11"/>
      <c r="L1" s="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2"/>
      <c r="AA1" s="12"/>
      <c r="AB1" s="12"/>
      <c r="AC1" s="12"/>
      <c r="AD1" s="12"/>
      <c r="AE1" s="12"/>
      <c r="AF1" s="12"/>
      <c r="AG1" s="12"/>
    </row>
    <row r="2">
      <c r="A2" s="14"/>
      <c r="B2" s="15"/>
      <c r="C2" s="16"/>
      <c r="D2" s="16"/>
      <c r="E2" s="16"/>
      <c r="F2" s="16"/>
      <c r="G2" s="16"/>
      <c r="H2" s="16"/>
      <c r="I2" s="16"/>
      <c r="J2" s="16"/>
      <c r="K2" s="17"/>
      <c r="L2" s="2"/>
      <c r="M2" s="18" t="s">
        <v>48</v>
      </c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2"/>
      <c r="AA2" s="12"/>
      <c r="AB2" s="12"/>
      <c r="AC2" s="12"/>
      <c r="AD2" s="12"/>
      <c r="AE2" s="12"/>
      <c r="AF2" s="12"/>
      <c r="AG2" s="12"/>
    </row>
    <row r="3">
      <c r="A3" s="19"/>
      <c r="B3" s="20" t="s">
        <v>49</v>
      </c>
      <c r="C3" s="20" t="s">
        <v>50</v>
      </c>
      <c r="D3" s="20" t="s">
        <v>51</v>
      </c>
      <c r="E3" s="20" t="s">
        <v>52</v>
      </c>
      <c r="F3" s="21" t="s">
        <v>53</v>
      </c>
      <c r="G3" s="21" t="s">
        <v>54</v>
      </c>
      <c r="H3" s="21" t="s">
        <v>55</v>
      </c>
      <c r="I3" s="21" t="s">
        <v>56</v>
      </c>
      <c r="J3" s="20" t="s">
        <v>57</v>
      </c>
      <c r="K3" s="20" t="s">
        <v>58</v>
      </c>
      <c r="L3" s="2"/>
      <c r="M3" s="22" t="s">
        <v>59</v>
      </c>
      <c r="N3" s="12"/>
      <c r="O3" s="12"/>
      <c r="P3" s="12"/>
      <c r="Q3" s="12"/>
      <c r="R3" s="12"/>
      <c r="S3" s="12"/>
      <c r="T3" s="12"/>
      <c r="U3" s="12"/>
      <c r="V3" s="12"/>
      <c r="W3" s="12"/>
      <c r="X3" s="2"/>
      <c r="Y3" s="12"/>
      <c r="Z3" s="12"/>
      <c r="AA3" s="12"/>
      <c r="AB3" s="12"/>
      <c r="AC3" s="12"/>
      <c r="AD3" s="12"/>
      <c r="AE3" s="12"/>
      <c r="AF3" s="12"/>
      <c r="AG3" s="12"/>
    </row>
    <row r="4">
      <c r="A4" s="23" t="str">
        <f>ALNS!A4</f>
        <v>Alex Ranyê Guilherme Cristino</v>
      </c>
      <c r="B4" s="24"/>
      <c r="C4" s="24"/>
      <c r="D4" s="24"/>
      <c r="E4" s="24"/>
      <c r="F4" s="25">
        <f t="shared" ref="F4:F47" si="1">IF(A4&lt;&gt;"",SUM(B4:E4),)</f>
        <v>0</v>
      </c>
      <c r="G4" s="26" t="str">
        <f t="shared" ref="G4:G47" si="2">IFERROR(IF(F4&gt;=0,AVERAGE(B4:E4),""),"")</f>
        <v/>
      </c>
      <c r="H4" s="25" t="str">
        <f t="shared" ref="H4:H47" si="3">IF(AND(F4&gt;=10,F4&lt;28,G4&lt;7),ROUND((50-G4*6)/4,1),"")</f>
        <v/>
      </c>
      <c r="I4" s="27"/>
      <c r="J4" s="28" t="str">
        <f t="shared" ref="J4:J47" si="4">IF(AND(B4&lt;&gt;"",C4&lt;&gt;"",D4&lt;&gt;"",E4&lt;&gt;""),IF(OR(F4&gt;=28,F4&lt;10),G4,IF(I4=H4,5,((G4*6)+(I4*4))/10)),)</f>
        <v/>
      </c>
      <c r="K4" s="29" t="str">
        <f t="shared" ref="K4:K47" si="5">IF(AND(B4&lt;&gt;"",C4&lt;&gt;"",D4&lt;&gt;"",E4&lt;&gt;""),IF(J4&gt;=5,"A","R"),)</f>
        <v/>
      </c>
      <c r="L4" s="2"/>
      <c r="M4" s="18" t="s">
        <v>60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</row>
    <row r="5">
      <c r="A5" s="30" t="str">
        <f>ALNS!A5</f>
        <v>Ana beatriz Araújo Salvino</v>
      </c>
      <c r="B5" s="31"/>
      <c r="C5" s="31"/>
      <c r="D5" s="31"/>
      <c r="E5" s="31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5" t="str">
        <f t="shared" si="4"/>
        <v/>
      </c>
      <c r="K5" s="36" t="str">
        <f t="shared" si="5"/>
        <v/>
      </c>
      <c r="L5" s="2"/>
      <c r="M5" s="37" t="s">
        <v>61</v>
      </c>
      <c r="N5" s="12"/>
      <c r="O5" s="12"/>
      <c r="P5" s="12"/>
      <c r="Q5" s="12"/>
      <c r="R5" s="12"/>
      <c r="S5" s="12"/>
      <c r="T5" s="12"/>
      <c r="U5" s="12"/>
      <c r="V5" s="12"/>
      <c r="W5" s="12"/>
      <c r="X5" s="2"/>
      <c r="Y5" s="12"/>
      <c r="Z5" s="2"/>
      <c r="AA5" s="12"/>
      <c r="AB5" s="12"/>
      <c r="AC5" s="12"/>
      <c r="AD5" s="12"/>
      <c r="AE5" s="12"/>
      <c r="AF5" s="12"/>
      <c r="AG5" s="12"/>
    </row>
    <row r="6">
      <c r="A6" s="23" t="str">
        <f>ALNS!A6</f>
        <v>Ana Beatriz Farias Brito</v>
      </c>
      <c r="B6" s="24"/>
      <c r="C6" s="24"/>
      <c r="D6" s="24"/>
      <c r="E6" s="24"/>
      <c r="F6" s="25">
        <f t="shared" si="1"/>
        <v>0</v>
      </c>
      <c r="G6" s="26" t="str">
        <f t="shared" si="2"/>
        <v/>
      </c>
      <c r="H6" s="25" t="str">
        <f t="shared" si="3"/>
        <v/>
      </c>
      <c r="I6" s="27"/>
      <c r="J6" s="28" t="str">
        <f t="shared" si="4"/>
        <v/>
      </c>
      <c r="K6" s="29" t="str">
        <f t="shared" si="5"/>
        <v/>
      </c>
      <c r="L6" s="2"/>
      <c r="M6" s="22" t="s">
        <v>62</v>
      </c>
      <c r="N6" s="12"/>
      <c r="O6" s="12"/>
      <c r="P6" s="12"/>
      <c r="Q6" s="12"/>
      <c r="R6" s="12"/>
      <c r="S6" s="12"/>
      <c r="T6" s="12"/>
      <c r="U6" s="12"/>
      <c r="V6" s="12"/>
      <c r="W6" s="12"/>
      <c r="X6" s="2"/>
      <c r="Y6" s="12"/>
      <c r="Z6" s="2"/>
      <c r="AA6" s="12"/>
      <c r="AB6" s="12"/>
      <c r="AC6" s="12"/>
      <c r="AD6" s="12"/>
      <c r="AE6" s="12"/>
      <c r="AF6" s="12"/>
      <c r="AG6" s="12"/>
    </row>
    <row r="7">
      <c r="A7" s="30" t="str">
        <f>ALNS!A7</f>
        <v>Ana Clara Oliveira das Chagas</v>
      </c>
      <c r="B7" s="31"/>
      <c r="C7" s="31"/>
      <c r="D7" s="31"/>
      <c r="E7" s="31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5" t="str">
        <f t="shared" si="4"/>
        <v/>
      </c>
      <c r="K7" s="36" t="str">
        <f t="shared" si="5"/>
        <v/>
      </c>
      <c r="L7" s="2"/>
      <c r="M7" s="22" t="s">
        <v>63</v>
      </c>
      <c r="N7" s="12"/>
      <c r="O7" s="12"/>
      <c r="P7" s="12"/>
      <c r="Q7" s="12"/>
      <c r="R7" s="12"/>
      <c r="S7" s="12"/>
      <c r="T7" s="12"/>
      <c r="U7" s="12"/>
      <c r="V7" s="12"/>
      <c r="W7" s="12"/>
      <c r="X7" s="2"/>
      <c r="Y7" s="12"/>
      <c r="Z7" s="2"/>
      <c r="AA7" s="12"/>
      <c r="AB7" s="12"/>
      <c r="AC7" s="12"/>
      <c r="AD7" s="12"/>
      <c r="AE7" s="12"/>
      <c r="AF7" s="12"/>
      <c r="AG7" s="12"/>
    </row>
    <row r="8">
      <c r="A8" s="23" t="str">
        <f>ALNS!A8</f>
        <v>Ana Flávia Ribeiro Gomes Nascimento</v>
      </c>
      <c r="B8" s="24"/>
      <c r="C8" s="24"/>
      <c r="D8" s="24"/>
      <c r="E8" s="24"/>
      <c r="F8" s="25">
        <f t="shared" si="1"/>
        <v>0</v>
      </c>
      <c r="G8" s="26" t="str">
        <f t="shared" si="2"/>
        <v/>
      </c>
      <c r="H8" s="25" t="str">
        <f t="shared" si="3"/>
        <v/>
      </c>
      <c r="I8" s="27"/>
      <c r="J8" s="28" t="str">
        <f t="shared" si="4"/>
        <v/>
      </c>
      <c r="K8" s="29" t="str">
        <f t="shared" si="5"/>
        <v/>
      </c>
      <c r="L8" s="2"/>
      <c r="M8" s="22" t="s">
        <v>64</v>
      </c>
      <c r="N8" s="12"/>
      <c r="O8" s="12"/>
      <c r="P8" s="12"/>
      <c r="Q8" s="12"/>
      <c r="R8" s="12"/>
      <c r="S8" s="12"/>
      <c r="T8" s="12"/>
      <c r="U8" s="12"/>
      <c r="V8" s="12"/>
      <c r="W8" s="12"/>
      <c r="X8" s="2"/>
      <c r="Y8" s="12"/>
      <c r="Z8" s="2"/>
      <c r="AA8" s="12"/>
      <c r="AB8" s="12"/>
      <c r="AC8" s="12"/>
      <c r="AD8" s="12"/>
      <c r="AE8" s="12"/>
      <c r="AF8" s="12"/>
      <c r="AG8" s="12"/>
    </row>
    <row r="9">
      <c r="A9" s="30" t="str">
        <f>ALNS!A9</f>
        <v>Ana Luiza Almeida Maia</v>
      </c>
      <c r="B9" s="31"/>
      <c r="C9" s="31"/>
      <c r="D9" s="31"/>
      <c r="E9" s="31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5" t="str">
        <f t="shared" si="4"/>
        <v/>
      </c>
      <c r="K9" s="36" t="str">
        <f t="shared" si="5"/>
        <v/>
      </c>
      <c r="L9" s="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2"/>
      <c r="Y9" s="12"/>
      <c r="Z9" s="2"/>
      <c r="AA9" s="12"/>
      <c r="AB9" s="12"/>
      <c r="AC9" s="12"/>
      <c r="AD9" s="12"/>
      <c r="AE9" s="12"/>
      <c r="AF9" s="12"/>
      <c r="AG9" s="12"/>
    </row>
    <row r="10">
      <c r="A10" s="23" t="str">
        <f>ALNS!A10</f>
        <v>Andrei Bernado Nascimento da Silva</v>
      </c>
      <c r="B10" s="24"/>
      <c r="C10" s="24"/>
      <c r="D10" s="24"/>
      <c r="E10" s="24"/>
      <c r="F10" s="25">
        <f t="shared" si="1"/>
        <v>0</v>
      </c>
      <c r="G10" s="26" t="str">
        <f t="shared" si="2"/>
        <v/>
      </c>
      <c r="H10" s="25" t="str">
        <f t="shared" si="3"/>
        <v/>
      </c>
      <c r="I10" s="27"/>
      <c r="J10" s="28" t="str">
        <f t="shared" si="4"/>
        <v/>
      </c>
      <c r="K10" s="29" t="str">
        <f t="shared" si="5"/>
        <v/>
      </c>
      <c r="L10" s="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2"/>
      <c r="Y10" s="12"/>
      <c r="Z10" s="2"/>
      <c r="AA10" s="12"/>
      <c r="AB10" s="12"/>
      <c r="AC10" s="12"/>
      <c r="AD10" s="12"/>
      <c r="AE10" s="12"/>
      <c r="AF10" s="12"/>
      <c r="AG10" s="12"/>
    </row>
    <row r="11">
      <c r="A11" s="30" t="str">
        <f>ALNS!A11</f>
        <v>Arthur Juan Costa Araújo</v>
      </c>
      <c r="B11" s="31"/>
      <c r="C11" s="31"/>
      <c r="D11" s="31"/>
      <c r="E11" s="31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5" t="str">
        <f t="shared" si="4"/>
        <v/>
      </c>
      <c r="K11" s="36" t="str">
        <f t="shared" si="5"/>
        <v/>
      </c>
      <c r="L11" s="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2"/>
      <c r="Y11" s="12"/>
      <c r="Z11" s="2"/>
      <c r="AA11" s="12"/>
      <c r="AB11" s="12"/>
      <c r="AC11" s="12"/>
      <c r="AD11" s="12"/>
      <c r="AE11" s="12"/>
      <c r="AF11" s="12"/>
      <c r="AG11" s="12"/>
    </row>
    <row r="12">
      <c r="A12" s="23" t="str">
        <f>ALNS!A12</f>
        <v>Brenda Angel Sousa de Medeiros</v>
      </c>
      <c r="B12" s="24"/>
      <c r="C12" s="24"/>
      <c r="D12" s="24"/>
      <c r="E12" s="24"/>
      <c r="F12" s="25">
        <f t="shared" si="1"/>
        <v>0</v>
      </c>
      <c r="G12" s="26" t="str">
        <f t="shared" si="2"/>
        <v/>
      </c>
      <c r="H12" s="25" t="str">
        <f t="shared" si="3"/>
        <v/>
      </c>
      <c r="I12" s="27"/>
      <c r="J12" s="28" t="str">
        <f t="shared" si="4"/>
        <v/>
      </c>
      <c r="K12" s="29" t="str">
        <f t="shared" si="5"/>
        <v/>
      </c>
      <c r="L12" s="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2"/>
      <c r="Y12" s="12"/>
      <c r="Z12" s="2"/>
      <c r="AA12" s="12"/>
      <c r="AB12" s="12"/>
      <c r="AC12" s="12"/>
      <c r="AD12" s="12"/>
      <c r="AE12" s="12"/>
      <c r="AF12" s="12"/>
      <c r="AG12" s="12"/>
    </row>
    <row r="13">
      <c r="A13" s="30" t="str">
        <f>ALNS!A13</f>
        <v>Bruna Ellen Andrade Abrantes</v>
      </c>
      <c r="B13" s="31"/>
      <c r="C13" s="31"/>
      <c r="D13" s="31"/>
      <c r="E13" s="31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5" t="str">
        <f t="shared" si="4"/>
        <v/>
      </c>
      <c r="K13" s="36" t="str">
        <f t="shared" si="5"/>
        <v/>
      </c>
      <c r="L13" s="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2"/>
      <c r="Y13" s="12"/>
      <c r="Z13" s="2"/>
      <c r="AA13" s="12"/>
      <c r="AB13" s="12"/>
      <c r="AC13" s="12"/>
      <c r="AD13" s="12"/>
      <c r="AE13" s="12"/>
      <c r="AF13" s="12"/>
      <c r="AG13" s="12"/>
    </row>
    <row r="14">
      <c r="A14" s="23" t="str">
        <f>ALNS!A14</f>
        <v>Daniel Dantas da Silva</v>
      </c>
      <c r="B14" s="24"/>
      <c r="C14" s="24"/>
      <c r="D14" s="24"/>
      <c r="E14" s="24"/>
      <c r="F14" s="25">
        <f t="shared" si="1"/>
        <v>0</v>
      </c>
      <c r="G14" s="26" t="str">
        <f t="shared" si="2"/>
        <v/>
      </c>
      <c r="H14" s="25" t="str">
        <f t="shared" si="3"/>
        <v/>
      </c>
      <c r="I14" s="27"/>
      <c r="J14" s="28" t="str">
        <f t="shared" si="4"/>
        <v/>
      </c>
      <c r="K14" s="29" t="str">
        <f t="shared" si="5"/>
        <v/>
      </c>
      <c r="L14" s="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2"/>
      <c r="Y14" s="12"/>
      <c r="Z14" s="2"/>
      <c r="AA14" s="12"/>
      <c r="AB14" s="12"/>
      <c r="AC14" s="12"/>
      <c r="AD14" s="12"/>
      <c r="AE14" s="12"/>
      <c r="AF14" s="12"/>
      <c r="AG14" s="12"/>
    </row>
    <row r="15">
      <c r="A15" s="30" t="str">
        <f>ALNS!A15</f>
        <v>Erick Gabriel Araújo Leandro</v>
      </c>
      <c r="B15" s="31"/>
      <c r="C15" s="31"/>
      <c r="D15" s="31"/>
      <c r="E15" s="31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5" t="str">
        <f t="shared" si="4"/>
        <v/>
      </c>
      <c r="K15" s="36" t="str">
        <f t="shared" si="5"/>
        <v/>
      </c>
      <c r="L15" s="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2"/>
      <c r="Y15" s="12"/>
      <c r="Z15" s="2"/>
      <c r="AA15" s="12"/>
      <c r="AB15" s="12"/>
      <c r="AC15" s="12"/>
      <c r="AD15" s="12"/>
      <c r="AE15" s="12"/>
      <c r="AF15" s="12"/>
      <c r="AG15" s="12"/>
    </row>
    <row r="16">
      <c r="A16" s="23" t="str">
        <f>ALNS!A16</f>
        <v>Eugênio Genuíno Mota</v>
      </c>
      <c r="B16" s="24"/>
      <c r="C16" s="24"/>
      <c r="D16" s="24"/>
      <c r="E16" s="24"/>
      <c r="F16" s="25">
        <f t="shared" si="1"/>
        <v>0</v>
      </c>
      <c r="G16" s="33" t="str">
        <f t="shared" si="2"/>
        <v/>
      </c>
      <c r="H16" s="25" t="str">
        <f t="shared" si="3"/>
        <v/>
      </c>
      <c r="I16" s="27"/>
      <c r="J16" s="28" t="str">
        <f t="shared" si="4"/>
        <v/>
      </c>
      <c r="K16" s="29" t="str">
        <f t="shared" si="5"/>
        <v/>
      </c>
      <c r="L16" s="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2"/>
      <c r="Y16" s="12"/>
      <c r="Z16" s="2"/>
      <c r="AA16" s="12"/>
      <c r="AB16" s="12"/>
      <c r="AC16" s="12"/>
      <c r="AD16" s="12"/>
      <c r="AE16" s="12"/>
      <c r="AF16" s="12"/>
      <c r="AG16" s="12"/>
    </row>
    <row r="17">
      <c r="A17" s="30" t="str">
        <f>ALNS!A17</f>
        <v>Evellyn Fernandes de Almeida</v>
      </c>
      <c r="B17" s="31"/>
      <c r="C17" s="31"/>
      <c r="D17" s="31"/>
      <c r="E17" s="31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5" t="str">
        <f t="shared" si="4"/>
        <v/>
      </c>
      <c r="K17" s="36" t="str">
        <f t="shared" si="5"/>
        <v/>
      </c>
      <c r="L17" s="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2"/>
      <c r="Y17" s="12"/>
      <c r="Z17" s="2"/>
      <c r="AA17" s="12"/>
      <c r="AB17" s="12"/>
      <c r="AC17" s="12"/>
      <c r="AD17" s="12"/>
      <c r="AE17" s="12"/>
      <c r="AF17" s="12"/>
      <c r="AG17" s="12"/>
    </row>
    <row r="18">
      <c r="A18" s="23" t="str">
        <f>ALNS!A18</f>
        <v>Gabriel de Sousa Gonzaga</v>
      </c>
      <c r="B18" s="24"/>
      <c r="C18" s="24"/>
      <c r="D18" s="24"/>
      <c r="E18" s="24"/>
      <c r="F18" s="25">
        <f t="shared" si="1"/>
        <v>0</v>
      </c>
      <c r="G18" s="26" t="str">
        <f t="shared" si="2"/>
        <v/>
      </c>
      <c r="H18" s="25" t="str">
        <f t="shared" si="3"/>
        <v/>
      </c>
      <c r="I18" s="27"/>
      <c r="J18" s="28" t="str">
        <f t="shared" si="4"/>
        <v/>
      </c>
      <c r="K18" s="29" t="str">
        <f t="shared" si="5"/>
        <v/>
      </c>
      <c r="L18" s="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2"/>
      <c r="Y18" s="12"/>
      <c r="Z18" s="2"/>
      <c r="AA18" s="12"/>
      <c r="AB18" s="12"/>
      <c r="AC18" s="12"/>
      <c r="AD18" s="12"/>
      <c r="AE18" s="12"/>
      <c r="AF18" s="12"/>
      <c r="AG18" s="12"/>
    </row>
    <row r="19">
      <c r="A19" s="30" t="str">
        <f>ALNS!A19</f>
        <v>Giullia Barros Pietoso Camara</v>
      </c>
      <c r="B19" s="31"/>
      <c r="C19" s="31"/>
      <c r="D19" s="31"/>
      <c r="E19" s="31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5" t="str">
        <f t="shared" si="4"/>
        <v/>
      </c>
      <c r="K19" s="36" t="str">
        <f t="shared" si="5"/>
        <v/>
      </c>
      <c r="L19" s="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2"/>
      <c r="Y19" s="12"/>
      <c r="Z19" s="2"/>
      <c r="AA19" s="12"/>
      <c r="AB19" s="12"/>
      <c r="AC19" s="12"/>
      <c r="AD19" s="12"/>
      <c r="AE19" s="12"/>
      <c r="AF19" s="12"/>
      <c r="AG19" s="12"/>
    </row>
    <row r="20" ht="15.75" customHeight="1">
      <c r="A20" s="38" t="str">
        <f>ALNS!A20</f>
        <v>Gleiciane Almeida de Lima</v>
      </c>
      <c r="B20" s="24"/>
      <c r="C20" s="24"/>
      <c r="D20" s="24"/>
      <c r="E20" s="24"/>
      <c r="F20" s="25">
        <f t="shared" si="1"/>
        <v>0</v>
      </c>
      <c r="G20" s="26" t="str">
        <f t="shared" si="2"/>
        <v/>
      </c>
      <c r="H20" s="25" t="str">
        <f t="shared" si="3"/>
        <v/>
      </c>
      <c r="I20" s="27"/>
      <c r="J20" s="28" t="str">
        <f t="shared" si="4"/>
        <v/>
      </c>
      <c r="K20" s="29" t="str">
        <f t="shared" si="5"/>
        <v/>
      </c>
      <c r="L20" s="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2"/>
      <c r="Y20" s="12"/>
      <c r="Z20" s="2"/>
      <c r="AA20" s="12"/>
      <c r="AB20" s="12"/>
      <c r="AC20" s="12"/>
      <c r="AD20" s="12"/>
      <c r="AE20" s="12"/>
      <c r="AF20" s="12"/>
      <c r="AG20" s="12"/>
    </row>
    <row r="21" ht="15.75" customHeight="1">
      <c r="A21" s="30" t="str">
        <f>ALNS!A21</f>
        <v>Gustavo Oliviera de Menezes</v>
      </c>
      <c r="B21" s="31"/>
      <c r="C21" s="31"/>
      <c r="D21" s="31"/>
      <c r="E21" s="31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5" t="str">
        <f t="shared" si="4"/>
        <v/>
      </c>
      <c r="K21" s="36" t="str">
        <f t="shared" si="5"/>
        <v/>
      </c>
      <c r="L21" s="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2"/>
      <c r="Y21" s="12"/>
      <c r="Z21" s="2"/>
      <c r="AA21" s="12"/>
      <c r="AB21" s="12"/>
      <c r="AC21" s="12"/>
      <c r="AD21" s="12"/>
      <c r="AE21" s="12"/>
      <c r="AF21" s="12"/>
      <c r="AG21" s="12"/>
    </row>
    <row r="22" ht="15.75" customHeight="1">
      <c r="A22" s="23" t="str">
        <f>ALNS!A22</f>
        <v>Heitor Gênuíno Mota</v>
      </c>
      <c r="B22" s="24"/>
      <c r="C22" s="24"/>
      <c r="D22" s="24"/>
      <c r="E22" s="24"/>
      <c r="F22" s="25">
        <f t="shared" si="1"/>
        <v>0</v>
      </c>
      <c r="G22" s="26" t="str">
        <f t="shared" si="2"/>
        <v/>
      </c>
      <c r="H22" s="25" t="str">
        <f t="shared" si="3"/>
        <v/>
      </c>
      <c r="I22" s="27"/>
      <c r="J22" s="28" t="str">
        <f t="shared" si="4"/>
        <v/>
      </c>
      <c r="K22" s="29" t="str">
        <f t="shared" si="5"/>
        <v/>
      </c>
      <c r="L22" s="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2"/>
      <c r="Y22" s="12"/>
      <c r="Z22" s="2"/>
      <c r="AA22" s="12"/>
      <c r="AB22" s="12"/>
      <c r="AC22" s="12"/>
      <c r="AD22" s="12"/>
      <c r="AE22" s="12"/>
      <c r="AF22" s="12"/>
      <c r="AG22" s="12"/>
    </row>
    <row r="23" ht="15.75" customHeight="1">
      <c r="A23" s="30" t="str">
        <f>ALNS!A23</f>
        <v>Heloisa dos Reis Nascimento</v>
      </c>
      <c r="B23" s="31"/>
      <c r="C23" s="31"/>
      <c r="D23" s="31"/>
      <c r="E23" s="31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5" t="str">
        <f t="shared" si="4"/>
        <v/>
      </c>
      <c r="K23" s="36" t="str">
        <f t="shared" si="5"/>
        <v/>
      </c>
      <c r="L23" s="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2"/>
      <c r="Y23" s="12"/>
      <c r="Z23" s="2"/>
      <c r="AA23" s="12"/>
      <c r="AB23" s="12"/>
      <c r="AC23" s="12"/>
      <c r="AD23" s="12"/>
      <c r="AE23" s="12"/>
      <c r="AF23" s="12"/>
      <c r="AG23" s="12"/>
    </row>
    <row r="24" ht="15.75" customHeight="1">
      <c r="A24" s="23" t="str">
        <f>ALNS!A24</f>
        <v>José Júlio César de Lima Silva Soares</v>
      </c>
      <c r="B24" s="24"/>
      <c r="C24" s="24"/>
      <c r="D24" s="24"/>
      <c r="E24" s="24"/>
      <c r="F24" s="25">
        <f t="shared" si="1"/>
        <v>0</v>
      </c>
      <c r="G24" s="26" t="str">
        <f t="shared" si="2"/>
        <v/>
      </c>
      <c r="H24" s="25" t="str">
        <f t="shared" si="3"/>
        <v/>
      </c>
      <c r="I24" s="27"/>
      <c r="J24" s="28" t="str">
        <f t="shared" si="4"/>
        <v/>
      </c>
      <c r="K24" s="29" t="str">
        <f t="shared" si="5"/>
        <v/>
      </c>
      <c r="L24" s="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2"/>
      <c r="Y24" s="12"/>
      <c r="Z24" s="2"/>
      <c r="AA24" s="12"/>
      <c r="AB24" s="12"/>
      <c r="AC24" s="12"/>
      <c r="AD24" s="12"/>
      <c r="AE24" s="12"/>
      <c r="AF24" s="12"/>
      <c r="AG24" s="12"/>
    </row>
    <row r="25" ht="15.75" customHeight="1">
      <c r="A25" s="30" t="str">
        <f>ALNS!A25</f>
        <v>Júlia da Costa Silva Cruz</v>
      </c>
      <c r="B25" s="31"/>
      <c r="C25" s="31"/>
      <c r="D25" s="31"/>
      <c r="E25" s="31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5" t="str">
        <f t="shared" si="4"/>
        <v/>
      </c>
      <c r="K25" s="36" t="str">
        <f t="shared" si="5"/>
        <v/>
      </c>
      <c r="L25" s="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2"/>
      <c r="Y25" s="12"/>
      <c r="Z25" s="2"/>
      <c r="AA25" s="12"/>
      <c r="AB25" s="12"/>
      <c r="AC25" s="12"/>
      <c r="AD25" s="12"/>
      <c r="AE25" s="12"/>
      <c r="AF25" s="12"/>
      <c r="AG25" s="12"/>
    </row>
    <row r="26" ht="15.75" customHeight="1">
      <c r="A26" s="39" t="str">
        <f>ALNS!A26</f>
        <v>Kelven Fernando Basilio de Farias</v>
      </c>
      <c r="B26" s="24"/>
      <c r="C26" s="24"/>
      <c r="D26" s="24"/>
      <c r="E26" s="24"/>
      <c r="F26" s="25">
        <f t="shared" si="1"/>
        <v>0</v>
      </c>
      <c r="G26" s="26" t="str">
        <f t="shared" si="2"/>
        <v/>
      </c>
      <c r="H26" s="25" t="str">
        <f t="shared" si="3"/>
        <v/>
      </c>
      <c r="I26" s="38"/>
      <c r="J26" s="28" t="str">
        <f t="shared" si="4"/>
        <v/>
      </c>
      <c r="K26" s="29" t="str">
        <f t="shared" si="5"/>
        <v/>
      </c>
      <c r="L26" s="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2"/>
      <c r="Y26" s="12"/>
      <c r="Z26" s="2"/>
      <c r="AA26" s="12"/>
      <c r="AB26" s="12"/>
      <c r="AC26" s="12"/>
      <c r="AD26" s="12"/>
      <c r="AE26" s="12"/>
      <c r="AF26" s="12"/>
      <c r="AG26" s="12"/>
    </row>
    <row r="27" ht="15.75" customHeight="1">
      <c r="A27" s="40" t="str">
        <f>ALNS!A27</f>
        <v>Laura Lima Pires</v>
      </c>
      <c r="B27" s="31"/>
      <c r="C27" s="31"/>
      <c r="D27" s="31"/>
      <c r="E27" s="31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41"/>
      <c r="J27" s="35" t="str">
        <f t="shared" si="4"/>
        <v/>
      </c>
      <c r="K27" s="36" t="str">
        <f t="shared" si="5"/>
        <v/>
      </c>
      <c r="L27" s="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2"/>
      <c r="X27" s="2"/>
      <c r="Y27" s="12"/>
      <c r="Z27" s="2"/>
      <c r="AA27" s="12"/>
      <c r="AB27" s="12"/>
      <c r="AC27" s="12"/>
      <c r="AD27" s="12"/>
      <c r="AE27" s="12"/>
      <c r="AF27" s="12"/>
      <c r="AG27" s="12"/>
    </row>
    <row r="28" ht="15.75" customHeight="1">
      <c r="A28" s="42" t="str">
        <f>ALNS!A28</f>
        <v>Lucas Abrante Rêgo</v>
      </c>
      <c r="B28" s="24"/>
      <c r="C28" s="24"/>
      <c r="D28" s="24"/>
      <c r="E28" s="24"/>
      <c r="F28" s="25">
        <f t="shared" si="1"/>
        <v>0</v>
      </c>
      <c r="G28" s="26" t="str">
        <f t="shared" si="2"/>
        <v/>
      </c>
      <c r="H28" s="25" t="str">
        <f t="shared" si="3"/>
        <v/>
      </c>
      <c r="I28" s="38"/>
      <c r="J28" s="28" t="str">
        <f t="shared" si="4"/>
        <v/>
      </c>
      <c r="K28" s="29" t="str">
        <f t="shared" si="5"/>
        <v/>
      </c>
      <c r="L28" s="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2"/>
      <c r="X28" s="2"/>
      <c r="Y28" s="12"/>
      <c r="Z28" s="2"/>
      <c r="AA28" s="12"/>
      <c r="AB28" s="12"/>
      <c r="AC28" s="12"/>
      <c r="AD28" s="12"/>
      <c r="AE28" s="12"/>
      <c r="AF28" s="12"/>
      <c r="AG28" s="12"/>
    </row>
    <row r="29" ht="15.75" customHeight="1">
      <c r="A29" s="41" t="str">
        <f>ALNS!A29</f>
        <v>Luiz Alberto Medeiros Soares</v>
      </c>
      <c r="B29" s="31"/>
      <c r="C29" s="31"/>
      <c r="D29" s="31"/>
      <c r="E29" s="31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41"/>
      <c r="J29" s="35" t="str">
        <f t="shared" si="4"/>
        <v/>
      </c>
      <c r="K29" s="36" t="str">
        <f t="shared" si="5"/>
        <v/>
      </c>
      <c r="L29" s="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2"/>
      <c r="X29" s="2"/>
      <c r="Y29" s="2"/>
      <c r="Z29" s="2"/>
      <c r="AA29" s="12"/>
      <c r="AB29" s="12"/>
      <c r="AC29" s="12"/>
      <c r="AD29" s="12"/>
      <c r="AE29" s="12"/>
      <c r="AF29" s="12"/>
      <c r="AG29" s="12"/>
    </row>
    <row r="30" ht="15.75" customHeight="1">
      <c r="A30" s="38" t="str">
        <f>ALNS!A30</f>
        <v>Maria Alice Borba Agra</v>
      </c>
      <c r="B30" s="24"/>
      <c r="C30" s="24"/>
      <c r="D30" s="24"/>
      <c r="E30" s="24"/>
      <c r="F30" s="25">
        <f t="shared" si="1"/>
        <v>0</v>
      </c>
      <c r="G30" s="26" t="str">
        <f t="shared" si="2"/>
        <v/>
      </c>
      <c r="H30" s="25" t="str">
        <f t="shared" si="3"/>
        <v/>
      </c>
      <c r="I30" s="38"/>
      <c r="J30" s="28" t="str">
        <f t="shared" si="4"/>
        <v/>
      </c>
      <c r="K30" s="29" t="str">
        <f t="shared" si="5"/>
        <v/>
      </c>
      <c r="L30" s="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2"/>
      <c r="X30" s="2"/>
      <c r="Y30" s="2"/>
      <c r="Z30" s="2"/>
      <c r="AA30" s="12"/>
      <c r="AB30" s="12"/>
      <c r="AC30" s="12"/>
      <c r="AD30" s="12"/>
      <c r="AE30" s="12"/>
      <c r="AF30" s="12"/>
      <c r="AG30" s="12"/>
    </row>
    <row r="31" ht="15.75" customHeight="1">
      <c r="A31" s="41" t="str">
        <f>ALNS!A31</f>
        <v>Maria Clara Alves de Lima</v>
      </c>
      <c r="B31" s="31"/>
      <c r="C31" s="31"/>
      <c r="D31" s="31"/>
      <c r="E31" s="31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41"/>
      <c r="J31" s="35" t="str">
        <f t="shared" si="4"/>
        <v/>
      </c>
      <c r="K31" s="36" t="str">
        <f t="shared" si="5"/>
        <v/>
      </c>
      <c r="L31" s="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2"/>
      <c r="X31" s="2"/>
      <c r="Y31" s="2"/>
      <c r="Z31" s="2"/>
      <c r="AA31" s="12"/>
      <c r="AB31" s="12"/>
      <c r="AC31" s="12"/>
      <c r="AD31" s="12"/>
      <c r="AE31" s="12"/>
      <c r="AF31" s="12"/>
      <c r="AG31" s="12"/>
    </row>
    <row r="32" ht="15.75" customHeight="1">
      <c r="A32" s="38" t="str">
        <f>ALNS!A32</f>
        <v>Maria Clara dos  Reis Silva</v>
      </c>
      <c r="B32" s="24"/>
      <c r="C32" s="24"/>
      <c r="D32" s="24"/>
      <c r="E32" s="24"/>
      <c r="F32" s="25">
        <f t="shared" si="1"/>
        <v>0</v>
      </c>
      <c r="G32" s="26" t="str">
        <f t="shared" si="2"/>
        <v/>
      </c>
      <c r="H32" s="25" t="str">
        <f t="shared" si="3"/>
        <v/>
      </c>
      <c r="I32" s="38"/>
      <c r="J32" s="28" t="str">
        <f t="shared" si="4"/>
        <v/>
      </c>
      <c r="K32" s="29" t="str">
        <f t="shared" si="5"/>
        <v/>
      </c>
      <c r="L32" s="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2"/>
      <c r="X32" s="2"/>
      <c r="Y32" s="2"/>
      <c r="Z32" s="2"/>
      <c r="AA32" s="12"/>
      <c r="AB32" s="12"/>
      <c r="AC32" s="12"/>
      <c r="AD32" s="12"/>
      <c r="AE32" s="12"/>
      <c r="AF32" s="12"/>
      <c r="AG32" s="12"/>
    </row>
    <row r="33" ht="15.75" customHeight="1">
      <c r="A33" s="41" t="str">
        <f>ALNS!A33</f>
        <v>Maria Evelyn da Silva Almeida</v>
      </c>
      <c r="B33" s="31"/>
      <c r="C33" s="31"/>
      <c r="D33" s="31"/>
      <c r="E33" s="31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41"/>
      <c r="J33" s="35" t="str">
        <f t="shared" si="4"/>
        <v/>
      </c>
      <c r="K33" s="36" t="str">
        <f t="shared" si="5"/>
        <v/>
      </c>
      <c r="L33" s="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2"/>
      <c r="X33" s="2"/>
      <c r="Y33" s="2"/>
      <c r="Z33" s="2"/>
      <c r="AA33" s="12"/>
      <c r="AB33" s="12"/>
      <c r="AC33" s="12"/>
      <c r="AD33" s="12"/>
      <c r="AE33" s="12"/>
      <c r="AF33" s="12"/>
      <c r="AG33" s="12"/>
    </row>
    <row r="34" ht="15.75" customHeight="1">
      <c r="A34" s="38" t="str">
        <f>ALNS!A34</f>
        <v>Marina Venâncio Oliveira</v>
      </c>
      <c r="B34" s="24"/>
      <c r="C34" s="24"/>
      <c r="D34" s="24"/>
      <c r="E34" s="24"/>
      <c r="F34" s="25">
        <f t="shared" si="1"/>
        <v>0</v>
      </c>
      <c r="G34" s="26" t="str">
        <f t="shared" si="2"/>
        <v/>
      </c>
      <c r="H34" s="25" t="str">
        <f t="shared" si="3"/>
        <v/>
      </c>
      <c r="I34" s="38"/>
      <c r="J34" s="28" t="str">
        <f t="shared" si="4"/>
        <v/>
      </c>
      <c r="K34" s="29" t="str">
        <f t="shared" si="5"/>
        <v/>
      </c>
      <c r="L34" s="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2"/>
      <c r="X34" s="2"/>
      <c r="Y34" s="2"/>
      <c r="Z34" s="2"/>
      <c r="AA34" s="12"/>
      <c r="AB34" s="12"/>
      <c r="AC34" s="12"/>
      <c r="AD34" s="12"/>
      <c r="AE34" s="12"/>
      <c r="AF34" s="12"/>
      <c r="AG34" s="12"/>
    </row>
    <row r="35" ht="15.75" customHeight="1">
      <c r="A35" s="41" t="str">
        <f>ALNS!A35</f>
        <v>Mário Samuel Oliveira Conceição</v>
      </c>
      <c r="B35" s="31"/>
      <c r="C35" s="31"/>
      <c r="D35" s="31"/>
      <c r="E35" s="31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41"/>
      <c r="J35" s="35" t="str">
        <f t="shared" si="4"/>
        <v/>
      </c>
      <c r="K35" s="36" t="str">
        <f t="shared" si="5"/>
        <v/>
      </c>
      <c r="L35" s="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2"/>
      <c r="X35" s="2"/>
      <c r="Y35" s="2"/>
      <c r="Z35" s="2"/>
      <c r="AA35" s="12"/>
      <c r="AB35" s="12"/>
      <c r="AC35" s="12"/>
      <c r="AD35" s="12"/>
      <c r="AE35" s="12"/>
      <c r="AF35" s="12"/>
      <c r="AG35" s="12"/>
    </row>
    <row r="36" ht="15.75" customHeight="1">
      <c r="A36" s="42" t="str">
        <f>ALNS!A36</f>
        <v>Pedro Elias barbosa de Sousa</v>
      </c>
      <c r="B36" s="24"/>
      <c r="C36" s="24"/>
      <c r="D36" s="24"/>
      <c r="E36" s="24"/>
      <c r="F36" s="25">
        <f t="shared" si="1"/>
        <v>0</v>
      </c>
      <c r="G36" s="26" t="str">
        <f t="shared" si="2"/>
        <v/>
      </c>
      <c r="H36" s="25" t="str">
        <f t="shared" si="3"/>
        <v/>
      </c>
      <c r="I36" s="38"/>
      <c r="J36" s="28" t="str">
        <f t="shared" si="4"/>
        <v/>
      </c>
      <c r="K36" s="29" t="str">
        <f t="shared" si="5"/>
        <v/>
      </c>
      <c r="L36" s="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2"/>
      <c r="X36" s="2"/>
      <c r="Y36" s="2"/>
      <c r="Z36" s="2"/>
      <c r="AA36" s="12"/>
      <c r="AB36" s="12"/>
      <c r="AC36" s="12"/>
      <c r="AD36" s="12"/>
      <c r="AE36" s="12"/>
      <c r="AF36" s="12"/>
      <c r="AG36" s="12"/>
    </row>
    <row r="37" ht="15.75" customHeight="1">
      <c r="A37" s="40" t="str">
        <f>ALNS!A37</f>
        <v>Pedro Henrique dos Santos Sousa</v>
      </c>
      <c r="B37" s="31"/>
      <c r="C37" s="31"/>
      <c r="D37" s="31"/>
      <c r="E37" s="31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41"/>
      <c r="J37" s="35" t="str">
        <f t="shared" si="4"/>
        <v/>
      </c>
      <c r="K37" s="36" t="str">
        <f t="shared" si="5"/>
        <v/>
      </c>
      <c r="L37" s="2"/>
      <c r="M37" s="12"/>
      <c r="N37" s="12"/>
      <c r="O37" s="12"/>
      <c r="P37" s="12"/>
      <c r="Q37" s="2"/>
      <c r="R37" s="2"/>
      <c r="S37" s="2"/>
      <c r="T37" s="2"/>
      <c r="U37" s="2"/>
      <c r="V37" s="2"/>
      <c r="W37" s="2"/>
      <c r="X37" s="2"/>
      <c r="Y37" s="2"/>
      <c r="Z37" s="2"/>
      <c r="AA37" s="12"/>
      <c r="AB37" s="12"/>
      <c r="AC37" s="12"/>
      <c r="AD37" s="12"/>
      <c r="AE37" s="12"/>
      <c r="AF37" s="12"/>
      <c r="AG37" s="12"/>
    </row>
    <row r="38" ht="15.75" customHeight="1">
      <c r="A38" s="42" t="str">
        <f>ALNS!A38</f>
        <v>Pedro Víctor de Farias Almeida</v>
      </c>
      <c r="B38" s="24"/>
      <c r="C38" s="24"/>
      <c r="D38" s="24"/>
      <c r="E38" s="24"/>
      <c r="F38" s="25">
        <f t="shared" si="1"/>
        <v>0</v>
      </c>
      <c r="G38" s="26" t="str">
        <f t="shared" si="2"/>
        <v/>
      </c>
      <c r="H38" s="25" t="str">
        <f t="shared" si="3"/>
        <v/>
      </c>
      <c r="I38" s="38"/>
      <c r="J38" s="28" t="str">
        <f t="shared" si="4"/>
        <v/>
      </c>
      <c r="K38" s="29" t="str">
        <f t="shared" si="5"/>
        <v/>
      </c>
      <c r="L38" s="2"/>
      <c r="M38" s="12"/>
      <c r="N38" s="12"/>
      <c r="O38" s="12"/>
      <c r="P38" s="12"/>
      <c r="Q38" s="2"/>
      <c r="R38" s="2"/>
      <c r="S38" s="2"/>
      <c r="T38" s="2"/>
      <c r="U38" s="2"/>
      <c r="V38" s="2"/>
      <c r="W38" s="2"/>
      <c r="X38" s="2"/>
      <c r="Y38" s="2"/>
      <c r="Z38" s="2"/>
      <c r="AA38" s="12"/>
      <c r="AB38" s="12"/>
      <c r="AC38" s="12"/>
      <c r="AD38" s="12"/>
      <c r="AE38" s="2"/>
      <c r="AF38" s="2"/>
      <c r="AG38" s="2"/>
    </row>
    <row r="39" ht="15.75" customHeight="1">
      <c r="A39" s="40" t="str">
        <f>ALNS!A39</f>
        <v>Pedro Welisson de Lima Araújo</v>
      </c>
      <c r="B39" s="31"/>
      <c r="C39" s="31"/>
      <c r="D39" s="31"/>
      <c r="E39" s="31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41"/>
      <c r="J39" s="35" t="str">
        <f t="shared" si="4"/>
        <v/>
      </c>
      <c r="K39" s="36" t="str">
        <f t="shared" si="5"/>
        <v/>
      </c>
      <c r="L39" s="2"/>
      <c r="M39" s="12"/>
      <c r="N39" s="12"/>
      <c r="O39" s="12"/>
      <c r="P39" s="12"/>
      <c r="Q39" s="2"/>
      <c r="R39" s="2"/>
      <c r="S39" s="2"/>
      <c r="T39" s="2"/>
      <c r="U39" s="2"/>
      <c r="V39" s="2"/>
      <c r="W39" s="2"/>
      <c r="X39" s="2"/>
      <c r="Y39" s="2"/>
      <c r="Z39" s="2"/>
      <c r="AA39" s="12"/>
      <c r="AB39" s="12"/>
      <c r="AC39" s="12"/>
      <c r="AD39" s="12"/>
      <c r="AE39" s="2"/>
      <c r="AF39" s="2"/>
      <c r="AG39" s="2"/>
    </row>
    <row r="40" ht="15.75" customHeight="1">
      <c r="A40" s="42" t="str">
        <f>ALNS!A40</f>
        <v>Rebeca Kemylly Vasquez Mendes</v>
      </c>
      <c r="B40" s="24"/>
      <c r="C40" s="24"/>
      <c r="D40" s="24"/>
      <c r="E40" s="24"/>
      <c r="F40" s="25">
        <f t="shared" si="1"/>
        <v>0</v>
      </c>
      <c r="G40" s="26" t="str">
        <f t="shared" si="2"/>
        <v/>
      </c>
      <c r="H40" s="25" t="str">
        <f t="shared" si="3"/>
        <v/>
      </c>
      <c r="I40" s="38"/>
      <c r="J40" s="28" t="str">
        <f t="shared" si="4"/>
        <v/>
      </c>
      <c r="K40" s="29" t="str">
        <f t="shared" si="5"/>
        <v/>
      </c>
      <c r="L40" s="2"/>
      <c r="M40" s="12"/>
      <c r="N40" s="12"/>
      <c r="O40" s="1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2"/>
      <c r="AB40" s="12"/>
      <c r="AC40" s="12"/>
      <c r="AD40" s="2"/>
      <c r="AE40" s="2"/>
      <c r="AF40" s="2"/>
      <c r="AG40" s="2"/>
    </row>
    <row r="41" ht="15.75" customHeight="1">
      <c r="A41" s="40" t="str">
        <f>ALNS!A41</f>
        <v>Renan Victor Rocha Pessoa</v>
      </c>
      <c r="B41" s="31"/>
      <c r="C41" s="31"/>
      <c r="D41" s="31"/>
      <c r="E41" s="31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41"/>
      <c r="J41" s="35" t="str">
        <f t="shared" si="4"/>
        <v/>
      </c>
      <c r="K41" s="36" t="str">
        <f t="shared" si="5"/>
        <v/>
      </c>
      <c r="L41" s="2"/>
      <c r="M41" s="1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2"/>
      <c r="AB41" s="2"/>
      <c r="AC41" s="2"/>
      <c r="AD41" s="2"/>
      <c r="AE41" s="2"/>
      <c r="AF41" s="2"/>
      <c r="AG41" s="2"/>
    </row>
    <row r="42" ht="15.75" customHeight="1">
      <c r="A42" s="42" t="str">
        <f>ALNS!A42</f>
        <v>Reuel Rodrigues Ferreira</v>
      </c>
      <c r="B42" s="24"/>
      <c r="C42" s="24"/>
      <c r="D42" s="24"/>
      <c r="E42" s="24"/>
      <c r="F42" s="25">
        <f t="shared" si="1"/>
        <v>0</v>
      </c>
      <c r="G42" s="26" t="str">
        <f t="shared" si="2"/>
        <v/>
      </c>
      <c r="H42" s="25" t="str">
        <f t="shared" si="3"/>
        <v/>
      </c>
      <c r="I42" s="38"/>
      <c r="J42" s="28" t="str">
        <f t="shared" si="4"/>
        <v/>
      </c>
      <c r="K42" s="29" t="str">
        <f t="shared" si="5"/>
        <v/>
      </c>
      <c r="L42" s="2"/>
      <c r="M42" s="1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2"/>
      <c r="AB42" s="2"/>
      <c r="AC42" s="2"/>
      <c r="AD42" s="2"/>
      <c r="AE42" s="2"/>
      <c r="AF42" s="2"/>
      <c r="AG42" s="2"/>
    </row>
    <row r="43" ht="15.75" customHeight="1">
      <c r="A43" s="40" t="str">
        <f>ALNS!A43</f>
        <v>Samara Rafaelly Brandão Rocha</v>
      </c>
      <c r="B43" s="31"/>
      <c r="C43" s="31"/>
      <c r="D43" s="31"/>
      <c r="E43" s="31"/>
      <c r="F43" s="32">
        <f t="shared" si="1"/>
        <v>0</v>
      </c>
      <c r="G43" s="33" t="str">
        <f t="shared" si="2"/>
        <v/>
      </c>
      <c r="H43" s="32" t="str">
        <f t="shared" si="3"/>
        <v/>
      </c>
      <c r="I43" s="41"/>
      <c r="J43" s="35" t="str">
        <f t="shared" si="4"/>
        <v/>
      </c>
      <c r="K43" s="36" t="str">
        <f t="shared" si="5"/>
        <v/>
      </c>
      <c r="L43" s="2"/>
      <c r="M43" s="1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2"/>
      <c r="AB43" s="2"/>
      <c r="AC43" s="2"/>
      <c r="AD43" s="2"/>
      <c r="AE43" s="2"/>
      <c r="AF43" s="2"/>
      <c r="AG43" s="2"/>
    </row>
    <row r="44" ht="15.75" customHeight="1">
      <c r="A44" s="42" t="str">
        <f>ALNS!A44</f>
        <v>Samuel Fontes Lima</v>
      </c>
      <c r="B44" s="24"/>
      <c r="C44" s="24"/>
      <c r="D44" s="24"/>
      <c r="E44" s="24"/>
      <c r="F44" s="25">
        <f t="shared" si="1"/>
        <v>0</v>
      </c>
      <c r="G44" s="26" t="str">
        <f t="shared" si="2"/>
        <v/>
      </c>
      <c r="H44" s="25" t="str">
        <f t="shared" si="3"/>
        <v/>
      </c>
      <c r="I44" s="38"/>
      <c r="J44" s="28" t="str">
        <f t="shared" si="4"/>
        <v/>
      </c>
      <c r="K44" s="29" t="str">
        <f t="shared" si="5"/>
        <v/>
      </c>
      <c r="L44" s="2"/>
      <c r="M44" s="1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2"/>
      <c r="AB44" s="2"/>
      <c r="AC44" s="2"/>
      <c r="AD44" s="2"/>
      <c r="AE44" s="2"/>
      <c r="AF44" s="2"/>
      <c r="AG44" s="2"/>
    </row>
    <row r="45" ht="15.75" customHeight="1">
      <c r="A45" s="40" t="str">
        <f>ALNS!A45</f>
        <v>Thifany Tayane Pereira Galdino</v>
      </c>
      <c r="B45" s="31"/>
      <c r="C45" s="31"/>
      <c r="D45" s="31"/>
      <c r="E45" s="31"/>
      <c r="F45" s="32">
        <f t="shared" si="1"/>
        <v>0</v>
      </c>
      <c r="G45" s="33" t="str">
        <f t="shared" si="2"/>
        <v/>
      </c>
      <c r="H45" s="32" t="str">
        <f t="shared" si="3"/>
        <v/>
      </c>
      <c r="I45" s="41"/>
      <c r="J45" s="35" t="str">
        <f t="shared" si="4"/>
        <v/>
      </c>
      <c r="K45" s="36" t="str">
        <f t="shared" si="5"/>
        <v/>
      </c>
      <c r="L45" s="2"/>
      <c r="M45" s="12"/>
      <c r="N45" s="1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2" t="str">
        <f>ALNS!A46</f>
        <v>Victor Gabriel Clementino Lima</v>
      </c>
      <c r="B46" s="24"/>
      <c r="C46" s="24"/>
      <c r="D46" s="24"/>
      <c r="E46" s="24"/>
      <c r="F46" s="25">
        <f t="shared" si="1"/>
        <v>0</v>
      </c>
      <c r="G46" s="26" t="str">
        <f t="shared" si="2"/>
        <v/>
      </c>
      <c r="H46" s="25" t="str">
        <f t="shared" si="3"/>
        <v/>
      </c>
      <c r="I46" s="38"/>
      <c r="J46" s="28" t="str">
        <f t="shared" si="4"/>
        <v/>
      </c>
      <c r="K46" s="29" t="str">
        <f t="shared" si="5"/>
        <v/>
      </c>
      <c r="L46" s="2"/>
      <c r="M46" s="12"/>
      <c r="N46" s="1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0" t="str">
        <f>ALNS!A47</f>
        <v>Vitória Cristina Rodrigues Amancio Vieira</v>
      </c>
      <c r="B47" s="31"/>
      <c r="C47" s="31"/>
      <c r="D47" s="31"/>
      <c r="E47" s="31"/>
      <c r="F47" s="32">
        <f t="shared" si="1"/>
        <v>0</v>
      </c>
      <c r="G47" s="33" t="str">
        <f t="shared" si="2"/>
        <v/>
      </c>
      <c r="H47" s="32" t="str">
        <f t="shared" si="3"/>
        <v/>
      </c>
      <c r="I47" s="41"/>
      <c r="J47" s="35" t="str">
        <f t="shared" si="4"/>
        <v/>
      </c>
      <c r="K47" s="36" t="str">
        <f t="shared" si="5"/>
        <v/>
      </c>
      <c r="L47" s="2"/>
      <c r="M47" s="12"/>
      <c r="N47" s="1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L48" s="2"/>
      <c r="M48" s="12"/>
      <c r="N48" s="1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B49" s="43"/>
      <c r="C49" s="43"/>
      <c r="D49" s="43"/>
      <c r="E49" s="43"/>
      <c r="F49" s="43"/>
      <c r="G49" s="43"/>
      <c r="L49" s="2"/>
      <c r="M49" s="12"/>
      <c r="N49" s="1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B50" s="43"/>
      <c r="C50" s="43"/>
      <c r="D50" s="43"/>
      <c r="E50" s="43"/>
      <c r="F50" s="43"/>
      <c r="G50" s="43"/>
      <c r="L50" s="2"/>
      <c r="M50" s="12"/>
      <c r="N50" s="1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B51" s="43"/>
      <c r="C51" s="43"/>
      <c r="D51" s="43"/>
      <c r="E51" s="43"/>
      <c r="F51" s="43"/>
      <c r="G51" s="43"/>
      <c r="L51" s="2"/>
      <c r="M51" s="12"/>
      <c r="N51" s="1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3"/>
      <c r="B52" s="43"/>
      <c r="C52" s="43"/>
      <c r="D52" s="43"/>
      <c r="E52" s="43"/>
      <c r="F52" s="43"/>
      <c r="G52" s="43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3"/>
      <c r="B53" s="43"/>
      <c r="C53" s="43"/>
      <c r="D53" s="43"/>
      <c r="E53" s="43"/>
      <c r="F53" s="43"/>
      <c r="G53" s="43"/>
      <c r="L53" s="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2"/>
      <c r="AA53" s="12"/>
      <c r="AB53" s="12"/>
      <c r="AC53" s="12"/>
      <c r="AD53" s="12"/>
      <c r="AE53" s="12"/>
      <c r="AF53" s="12"/>
      <c r="AG53" s="12"/>
    </row>
    <row r="54" ht="15.75" hidden="1" customHeight="1">
      <c r="A54" s="43"/>
      <c r="B54" s="43"/>
      <c r="C54" s="43"/>
      <c r="D54" s="43"/>
      <c r="E54" s="43"/>
      <c r="F54" s="43"/>
      <c r="G54" s="43"/>
      <c r="L54" s="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2"/>
      <c r="AA54" s="12"/>
      <c r="AB54" s="12"/>
      <c r="AC54" s="12"/>
      <c r="AD54" s="12"/>
      <c r="AE54" s="12"/>
      <c r="AF54" s="12"/>
      <c r="AG54" s="12"/>
    </row>
    <row r="55" ht="15.75" hidden="1" customHeight="1">
      <c r="A55" s="43"/>
      <c r="B55" s="43"/>
      <c r="C55" s="43"/>
      <c r="D55" s="43"/>
      <c r="E55" s="43"/>
      <c r="F55" s="43"/>
      <c r="G55" s="43"/>
      <c r="L55" s="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2"/>
      <c r="Y55" s="12"/>
      <c r="Z55" s="2"/>
      <c r="AA55" s="12"/>
      <c r="AB55" s="12"/>
      <c r="AC55" s="12"/>
      <c r="AD55" s="12"/>
      <c r="AE55" s="12"/>
      <c r="AF55" s="12"/>
      <c r="AG55" s="12"/>
    </row>
    <row r="56" ht="15.75" hidden="1" customHeight="1">
      <c r="A56" s="43"/>
      <c r="B56" s="43"/>
      <c r="C56" s="43"/>
      <c r="D56" s="43"/>
      <c r="E56" s="43"/>
      <c r="F56" s="43"/>
      <c r="G56" s="43"/>
      <c r="L56" s="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2"/>
      <c r="AA56" s="12"/>
      <c r="AB56" s="12"/>
      <c r="AC56" s="12"/>
      <c r="AD56" s="12"/>
      <c r="AE56" s="12"/>
      <c r="AF56" s="12"/>
      <c r="AG56" s="12"/>
    </row>
    <row r="57" ht="15.75" hidden="1" customHeight="1">
      <c r="A57" s="43"/>
      <c r="B57" s="43"/>
      <c r="C57" s="43"/>
      <c r="D57" s="43"/>
      <c r="E57" s="43"/>
      <c r="F57" s="43"/>
      <c r="G57" s="43"/>
      <c r="L57" s="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2"/>
      <c r="Y57" s="12"/>
      <c r="Z57" s="2"/>
      <c r="AA57" s="12"/>
      <c r="AB57" s="12"/>
      <c r="AC57" s="12"/>
      <c r="AD57" s="12"/>
      <c r="AE57" s="12"/>
      <c r="AF57" s="12"/>
      <c r="AG57" s="12"/>
    </row>
    <row r="58" ht="15.75" hidden="1" customHeight="1">
      <c r="A58" s="43"/>
      <c r="B58" s="43"/>
      <c r="C58" s="43"/>
      <c r="D58" s="43"/>
      <c r="E58" s="43"/>
      <c r="F58" s="43"/>
      <c r="G58" s="43"/>
      <c r="L58" s="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2"/>
      <c r="Y58" s="12"/>
      <c r="Z58" s="2"/>
      <c r="AA58" s="12"/>
      <c r="AB58" s="12"/>
      <c r="AC58" s="12"/>
      <c r="AD58" s="12"/>
      <c r="AE58" s="12"/>
      <c r="AF58" s="12"/>
      <c r="AG58" s="12"/>
    </row>
    <row r="59" ht="15.75" hidden="1" customHeight="1">
      <c r="A59" s="43"/>
      <c r="B59" s="43"/>
      <c r="C59" s="43"/>
      <c r="D59" s="43"/>
      <c r="E59" s="43"/>
      <c r="F59" s="43"/>
      <c r="G59" s="43"/>
      <c r="L59" s="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2"/>
      <c r="Y59" s="12"/>
      <c r="Z59" s="2"/>
      <c r="AA59" s="12"/>
      <c r="AB59" s="12"/>
      <c r="AC59" s="12"/>
      <c r="AD59" s="12"/>
      <c r="AE59" s="12"/>
      <c r="AF59" s="12"/>
      <c r="AG59" s="12"/>
    </row>
    <row r="60" ht="15.75" hidden="1" customHeight="1">
      <c r="A60" s="43"/>
      <c r="B60" s="43"/>
      <c r="C60" s="43"/>
      <c r="D60" s="43"/>
      <c r="E60" s="43"/>
      <c r="F60" s="43"/>
      <c r="G60" s="43"/>
      <c r="L60" s="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2"/>
      <c r="Y60" s="12"/>
      <c r="Z60" s="2"/>
      <c r="AA60" s="12"/>
      <c r="AB60" s="12"/>
      <c r="AC60" s="12"/>
      <c r="AD60" s="12"/>
      <c r="AE60" s="12"/>
      <c r="AF60" s="12"/>
      <c r="AG60" s="12"/>
    </row>
    <row r="61" ht="15.75" hidden="1" customHeight="1">
      <c r="A61" s="43"/>
      <c r="B61" s="43"/>
      <c r="C61" s="43"/>
      <c r="D61" s="43"/>
      <c r="E61" s="43"/>
      <c r="F61" s="43"/>
      <c r="G61" s="43"/>
      <c r="L61" s="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2"/>
      <c r="Y61" s="12"/>
      <c r="Z61" s="2"/>
      <c r="AA61" s="12"/>
      <c r="AB61" s="12"/>
      <c r="AC61" s="12"/>
      <c r="AD61" s="12"/>
      <c r="AE61" s="12"/>
      <c r="AF61" s="12"/>
      <c r="AG61" s="12"/>
    </row>
    <row r="62" ht="15.75" hidden="1" customHeight="1">
      <c r="A62" s="43"/>
      <c r="B62" s="43"/>
      <c r="C62" s="43"/>
      <c r="D62" s="43"/>
      <c r="E62" s="43"/>
      <c r="F62" s="43"/>
      <c r="G62" s="43"/>
      <c r="L62" s="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2"/>
      <c r="Y62" s="12"/>
      <c r="Z62" s="2"/>
      <c r="AA62" s="12"/>
      <c r="AB62" s="12"/>
      <c r="AC62" s="12"/>
      <c r="AD62" s="12"/>
      <c r="AE62" s="12"/>
      <c r="AF62" s="12"/>
      <c r="AG62" s="12"/>
    </row>
    <row r="63" ht="15.75" hidden="1" customHeight="1">
      <c r="A63" s="43"/>
      <c r="B63" s="43"/>
      <c r="C63" s="43"/>
      <c r="D63" s="43"/>
      <c r="E63" s="43"/>
      <c r="F63" s="43"/>
      <c r="G63" s="43"/>
      <c r="L63" s="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2"/>
      <c r="Y63" s="12"/>
      <c r="Z63" s="2"/>
      <c r="AA63" s="12"/>
      <c r="AB63" s="12"/>
      <c r="AC63" s="12"/>
      <c r="AD63" s="12"/>
      <c r="AE63" s="12"/>
      <c r="AF63" s="12"/>
      <c r="AG63" s="12"/>
    </row>
    <row r="64" ht="15.75" hidden="1" customHeight="1">
      <c r="A64" s="43"/>
      <c r="B64" s="43"/>
      <c r="C64" s="43"/>
      <c r="D64" s="43"/>
      <c r="E64" s="43"/>
      <c r="F64" s="43"/>
      <c r="G64" s="43"/>
      <c r="L64" s="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2"/>
      <c r="Y64" s="12"/>
      <c r="Z64" s="2"/>
      <c r="AA64" s="12"/>
      <c r="AB64" s="12"/>
      <c r="AC64" s="12"/>
      <c r="AD64" s="12"/>
      <c r="AE64" s="12"/>
      <c r="AF64" s="12"/>
      <c r="AG64" s="12"/>
    </row>
    <row r="65" ht="15.75" hidden="1" customHeight="1">
      <c r="A65" s="43"/>
      <c r="B65" s="43"/>
      <c r="C65" s="43"/>
      <c r="D65" s="43"/>
      <c r="E65" s="43"/>
      <c r="F65" s="43"/>
      <c r="G65" s="43"/>
      <c r="L65" s="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2"/>
      <c r="Y65" s="12"/>
      <c r="Z65" s="2"/>
      <c r="AA65" s="12"/>
      <c r="AB65" s="12"/>
      <c r="AC65" s="12"/>
      <c r="AD65" s="12"/>
      <c r="AE65" s="12"/>
      <c r="AF65" s="12"/>
      <c r="AG65" s="12"/>
    </row>
    <row r="66" ht="15.75" hidden="1" customHeight="1">
      <c r="A66" s="43"/>
      <c r="B66" s="43"/>
      <c r="C66" s="43"/>
      <c r="D66" s="43"/>
      <c r="E66" s="43"/>
      <c r="F66" s="43"/>
      <c r="G66" s="43"/>
      <c r="L66" s="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2"/>
      <c r="Y66" s="12"/>
      <c r="Z66" s="2"/>
      <c r="AA66" s="12"/>
      <c r="AB66" s="12"/>
      <c r="AC66" s="12"/>
      <c r="AD66" s="12"/>
      <c r="AE66" s="12"/>
      <c r="AF66" s="12"/>
      <c r="AG66" s="12"/>
    </row>
    <row r="67" ht="15.75" hidden="1" customHeight="1">
      <c r="A67" s="43"/>
      <c r="B67" s="43"/>
      <c r="C67" s="43"/>
      <c r="D67" s="43"/>
      <c r="E67" s="43"/>
      <c r="F67" s="43"/>
      <c r="G67" s="43"/>
      <c r="L67" s="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2"/>
      <c r="Y67" s="12"/>
      <c r="Z67" s="2"/>
      <c r="AA67" s="12"/>
      <c r="AB67" s="12"/>
      <c r="AC67" s="12"/>
      <c r="AD67" s="12"/>
      <c r="AE67" s="12"/>
      <c r="AF67" s="12"/>
      <c r="AG67" s="12"/>
    </row>
    <row r="68" ht="15.75" hidden="1" customHeight="1">
      <c r="A68" s="43"/>
      <c r="B68" s="43"/>
      <c r="C68" s="43"/>
      <c r="D68" s="43"/>
      <c r="E68" s="43"/>
      <c r="F68" s="43"/>
      <c r="G68" s="43"/>
      <c r="L68" s="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2"/>
      <c r="Y68" s="12"/>
      <c r="Z68" s="2"/>
      <c r="AA68" s="12"/>
      <c r="AB68" s="12"/>
      <c r="AC68" s="12"/>
      <c r="AD68" s="12"/>
      <c r="AE68" s="12"/>
      <c r="AF68" s="12"/>
      <c r="AG68" s="12"/>
    </row>
    <row r="69" ht="15.75" hidden="1" customHeight="1">
      <c r="A69" s="43"/>
      <c r="B69" s="43"/>
      <c r="C69" s="43"/>
      <c r="D69" s="43"/>
      <c r="E69" s="43"/>
      <c r="F69" s="43"/>
      <c r="G69" s="43"/>
      <c r="L69" s="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2"/>
      <c r="Y69" s="12"/>
      <c r="Z69" s="2"/>
      <c r="AA69" s="12"/>
      <c r="AB69" s="12"/>
      <c r="AC69" s="12"/>
      <c r="AD69" s="12"/>
      <c r="AE69" s="12"/>
      <c r="AF69" s="12"/>
      <c r="AG69" s="12"/>
    </row>
    <row r="70" ht="15.75" hidden="1" customHeight="1">
      <c r="A70" s="43"/>
      <c r="B70" s="43"/>
      <c r="C70" s="43"/>
      <c r="D70" s="43"/>
      <c r="E70" s="43"/>
      <c r="F70" s="43"/>
      <c r="G70" s="43"/>
      <c r="L70" s="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2"/>
      <c r="Y70" s="12"/>
      <c r="Z70" s="2"/>
      <c r="AA70" s="12"/>
      <c r="AB70" s="12"/>
      <c r="AC70" s="12"/>
      <c r="AD70" s="12"/>
      <c r="AE70" s="12"/>
      <c r="AF70" s="12"/>
      <c r="AG70" s="12"/>
    </row>
    <row r="71" ht="15.75" hidden="1" customHeight="1">
      <c r="A71" s="43"/>
      <c r="B71" s="43"/>
      <c r="C71" s="43"/>
      <c r="D71" s="43"/>
      <c r="E71" s="43"/>
      <c r="F71" s="43"/>
      <c r="G71" s="43"/>
      <c r="L71" s="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2"/>
      <c r="Y71" s="12"/>
      <c r="Z71" s="2"/>
      <c r="AA71" s="12"/>
      <c r="AB71" s="12"/>
      <c r="AC71" s="12"/>
      <c r="AD71" s="12"/>
      <c r="AE71" s="12"/>
      <c r="AF71" s="12"/>
      <c r="AG71" s="12"/>
    </row>
    <row r="72" ht="15.75" hidden="1" customHeight="1">
      <c r="A72" s="43"/>
      <c r="B72" s="43"/>
      <c r="C72" s="43"/>
      <c r="D72" s="43"/>
      <c r="E72" s="43"/>
      <c r="F72" s="43"/>
      <c r="G72" s="43"/>
      <c r="L72" s="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2"/>
      <c r="Y72" s="12"/>
      <c r="Z72" s="2"/>
      <c r="AA72" s="12"/>
      <c r="AB72" s="12"/>
      <c r="AC72" s="12"/>
      <c r="AD72" s="12"/>
      <c r="AE72" s="12"/>
      <c r="AF72" s="12"/>
      <c r="AG72" s="12"/>
    </row>
    <row r="73" ht="15.75" hidden="1" customHeight="1">
      <c r="A73" s="43"/>
      <c r="B73" s="43"/>
      <c r="C73" s="43"/>
      <c r="D73" s="43"/>
      <c r="E73" s="43"/>
      <c r="F73" s="43"/>
      <c r="G73" s="43"/>
      <c r="L73" s="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2"/>
      <c r="Y73" s="12"/>
      <c r="Z73" s="2"/>
      <c r="AA73" s="12"/>
      <c r="AB73" s="12"/>
      <c r="AC73" s="12"/>
      <c r="AD73" s="12"/>
      <c r="AE73" s="12"/>
      <c r="AF73" s="12"/>
      <c r="AG73" s="12"/>
    </row>
    <row r="74" ht="15.75" hidden="1" customHeight="1">
      <c r="A74" s="43"/>
      <c r="B74" s="43"/>
      <c r="C74" s="43"/>
      <c r="D74" s="43"/>
      <c r="E74" s="43"/>
      <c r="F74" s="43"/>
      <c r="G74" s="43"/>
      <c r="L74" s="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2"/>
      <c r="Y74" s="12"/>
      <c r="Z74" s="2"/>
      <c r="AA74" s="12"/>
      <c r="AB74" s="12"/>
      <c r="AC74" s="12"/>
      <c r="AD74" s="12"/>
      <c r="AE74" s="12"/>
      <c r="AF74" s="12"/>
      <c r="AG74" s="12"/>
    </row>
    <row r="75" ht="15.75" hidden="1" customHeight="1">
      <c r="A75" s="43"/>
      <c r="B75" s="43"/>
      <c r="C75" s="43"/>
      <c r="D75" s="43"/>
      <c r="E75" s="43"/>
      <c r="F75" s="43"/>
      <c r="G75" s="43"/>
      <c r="L75" s="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2"/>
      <c r="Y75" s="12"/>
      <c r="Z75" s="2"/>
      <c r="AA75" s="12"/>
      <c r="AB75" s="12"/>
      <c r="AC75" s="12"/>
      <c r="AD75" s="12"/>
      <c r="AE75" s="12"/>
      <c r="AF75" s="12"/>
      <c r="AG75" s="12"/>
    </row>
    <row r="76" ht="15.75" hidden="1" customHeight="1">
      <c r="A76" s="43"/>
      <c r="B76" s="43"/>
      <c r="C76" s="43"/>
      <c r="D76" s="43"/>
      <c r="E76" s="43"/>
      <c r="F76" s="43"/>
      <c r="G76" s="43"/>
      <c r="L76" s="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2"/>
      <c r="Y76" s="12"/>
      <c r="Z76" s="2"/>
      <c r="AA76" s="12"/>
      <c r="AB76" s="12"/>
      <c r="AC76" s="12"/>
      <c r="AD76" s="12"/>
      <c r="AE76" s="12"/>
      <c r="AF76" s="12"/>
      <c r="AG76" s="12"/>
    </row>
    <row r="77" ht="15.75" hidden="1" customHeight="1">
      <c r="A77" s="43"/>
      <c r="B77" s="43"/>
      <c r="C77" s="43"/>
      <c r="D77" s="43"/>
      <c r="E77" s="43"/>
      <c r="F77" s="43"/>
      <c r="G77" s="43"/>
      <c r="L77" s="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2"/>
      <c r="Y77" s="12"/>
      <c r="Z77" s="2"/>
      <c r="AA77" s="12"/>
      <c r="AB77" s="12"/>
      <c r="AC77" s="12"/>
      <c r="AD77" s="12"/>
      <c r="AE77" s="12"/>
      <c r="AF77" s="12"/>
      <c r="AG77" s="12"/>
    </row>
    <row r="78" ht="15.75" hidden="1" customHeight="1">
      <c r="A78" s="43"/>
      <c r="B78" s="43"/>
      <c r="C78" s="43"/>
      <c r="D78" s="43"/>
      <c r="E78" s="43"/>
      <c r="F78" s="43"/>
      <c r="G78" s="43"/>
      <c r="L78" s="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2"/>
      <c r="Y78" s="12"/>
      <c r="Z78" s="2"/>
      <c r="AA78" s="12"/>
      <c r="AB78" s="12"/>
      <c r="AC78" s="12"/>
      <c r="AD78" s="12"/>
      <c r="AE78" s="12"/>
      <c r="AF78" s="12"/>
      <c r="AG78" s="12"/>
    </row>
    <row r="79" ht="15.75" hidden="1" customHeight="1">
      <c r="A79" s="43"/>
      <c r="B79" s="43"/>
      <c r="C79" s="43"/>
      <c r="D79" s="43"/>
      <c r="E79" s="43"/>
      <c r="F79" s="43"/>
      <c r="G79" s="43"/>
      <c r="L79" s="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2"/>
      <c r="Y79" s="12"/>
      <c r="Z79" s="2"/>
      <c r="AA79" s="12"/>
      <c r="AB79" s="12"/>
      <c r="AC79" s="12"/>
      <c r="AD79" s="12"/>
      <c r="AE79" s="12"/>
      <c r="AF79" s="12"/>
      <c r="AG79" s="12"/>
    </row>
    <row r="80" ht="15.75" hidden="1" customHeight="1">
      <c r="A80" s="43"/>
      <c r="B80" s="43"/>
      <c r="C80" s="43"/>
      <c r="D80" s="43"/>
      <c r="E80" s="43"/>
      <c r="F80" s="43"/>
      <c r="G80" s="43"/>
      <c r="L80" s="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2"/>
      <c r="Y80" s="12"/>
      <c r="Z80" s="2"/>
      <c r="AA80" s="12"/>
      <c r="AB80" s="12"/>
      <c r="AC80" s="12"/>
      <c r="AD80" s="12"/>
      <c r="AE80" s="12"/>
      <c r="AF80" s="12"/>
      <c r="AG80" s="12"/>
    </row>
    <row r="81" ht="15.75" hidden="1" customHeight="1">
      <c r="A81" s="43"/>
      <c r="B81" s="43"/>
      <c r="C81" s="43"/>
      <c r="D81" s="43"/>
      <c r="E81" s="43"/>
      <c r="F81" s="43"/>
      <c r="G81" s="43"/>
      <c r="L81" s="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2"/>
      <c r="Y81" s="2"/>
      <c r="Z81" s="2"/>
      <c r="AA81" s="12"/>
      <c r="AB81" s="12"/>
      <c r="AC81" s="12"/>
      <c r="AD81" s="12"/>
      <c r="AE81" s="12"/>
      <c r="AF81" s="12"/>
      <c r="AG81" s="12"/>
    </row>
    <row r="82" ht="15.75" hidden="1" customHeight="1">
      <c r="A82" s="43"/>
      <c r="B82" s="43"/>
      <c r="C82" s="43"/>
      <c r="D82" s="43"/>
      <c r="E82" s="43"/>
      <c r="F82" s="43"/>
      <c r="G82" s="43"/>
      <c r="L82" s="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2"/>
      <c r="Y82" s="2"/>
      <c r="Z82" s="2"/>
      <c r="AA82" s="12"/>
      <c r="AB82" s="12"/>
      <c r="AC82" s="12"/>
      <c r="AD82" s="12"/>
      <c r="AE82" s="12"/>
      <c r="AF82" s="12"/>
      <c r="AG82" s="12"/>
    </row>
    <row r="83" ht="15.75" hidden="1" customHeight="1">
      <c r="A83" s="43"/>
      <c r="B83" s="43"/>
      <c r="C83" s="43"/>
      <c r="D83" s="43"/>
      <c r="E83" s="43"/>
      <c r="F83" s="43"/>
      <c r="G83" s="43"/>
      <c r="L83" s="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2"/>
      <c r="Y83" s="2"/>
      <c r="Z83" s="2"/>
      <c r="AA83" s="12"/>
      <c r="AB83" s="12"/>
      <c r="AC83" s="12"/>
      <c r="AD83" s="12"/>
      <c r="AE83" s="12"/>
      <c r="AF83" s="12"/>
      <c r="AG83" s="12"/>
    </row>
    <row r="84" ht="15.75" hidden="1" customHeight="1">
      <c r="A84" s="43"/>
      <c r="B84" s="43"/>
      <c r="C84" s="43"/>
      <c r="D84" s="43"/>
      <c r="E84" s="43"/>
      <c r="F84" s="43"/>
      <c r="G84" s="43"/>
      <c r="L84" s="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2"/>
      <c r="Y84" s="2"/>
      <c r="Z84" s="2"/>
      <c r="AA84" s="12"/>
      <c r="AB84" s="12"/>
      <c r="AC84" s="12"/>
      <c r="AD84" s="12"/>
      <c r="AE84" s="12"/>
      <c r="AF84" s="12"/>
      <c r="AG84" s="12"/>
    </row>
    <row r="85" ht="15.75" hidden="1" customHeight="1">
      <c r="A85" s="43"/>
      <c r="B85" s="43"/>
      <c r="C85" s="43"/>
      <c r="D85" s="43"/>
      <c r="E85" s="43"/>
      <c r="F85" s="43"/>
      <c r="G85" s="43"/>
      <c r="L85" s="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2"/>
      <c r="Y85" s="2"/>
      <c r="Z85" s="2"/>
      <c r="AA85" s="12"/>
      <c r="AB85" s="12"/>
      <c r="AC85" s="12"/>
      <c r="AD85" s="12"/>
      <c r="AE85" s="12"/>
      <c r="AF85" s="12"/>
      <c r="AG85" s="12"/>
    </row>
    <row r="86" ht="15.75" hidden="1" customHeight="1">
      <c r="A86" s="43"/>
      <c r="B86" s="43"/>
      <c r="C86" s="43"/>
      <c r="D86" s="43"/>
      <c r="E86" s="43"/>
      <c r="F86" s="43"/>
      <c r="G86" s="43"/>
      <c r="L86" s="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2"/>
      <c r="Y86" s="2"/>
      <c r="Z86" s="2"/>
      <c r="AA86" s="12"/>
      <c r="AB86" s="12"/>
      <c r="AC86" s="12"/>
      <c r="AD86" s="12"/>
      <c r="AE86" s="12"/>
      <c r="AF86" s="12"/>
      <c r="AG86" s="12"/>
    </row>
    <row r="87" ht="15.75" hidden="1" customHeight="1">
      <c r="A87" s="43"/>
      <c r="B87" s="43"/>
      <c r="C87" s="43"/>
      <c r="D87" s="43"/>
      <c r="E87" s="43"/>
      <c r="F87" s="43"/>
      <c r="G87" s="43"/>
      <c r="L87" s="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2"/>
      <c r="Y87" s="2"/>
      <c r="Z87" s="2"/>
      <c r="AA87" s="12"/>
      <c r="AB87" s="12"/>
      <c r="AC87" s="12"/>
      <c r="AD87" s="12"/>
      <c r="AE87" s="12"/>
      <c r="AF87" s="12"/>
      <c r="AG87" s="12"/>
    </row>
    <row r="88" ht="15.75" hidden="1" customHeight="1">
      <c r="A88" s="43"/>
      <c r="B88" s="43"/>
      <c r="C88" s="43"/>
      <c r="D88" s="43"/>
      <c r="E88" s="43"/>
      <c r="F88" s="43"/>
      <c r="G88" s="43"/>
      <c r="L88" s="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2"/>
      <c r="Y88" s="2"/>
      <c r="Z88" s="2"/>
      <c r="AA88" s="12"/>
      <c r="AB88" s="12"/>
      <c r="AC88" s="12"/>
      <c r="AD88" s="12"/>
      <c r="AE88" s="12"/>
      <c r="AF88" s="12"/>
      <c r="AG88" s="12"/>
    </row>
    <row r="89" ht="15.75" hidden="1" customHeight="1">
      <c r="A89" s="43"/>
      <c r="B89" s="43"/>
      <c r="C89" s="43"/>
      <c r="D89" s="43"/>
      <c r="E89" s="43"/>
      <c r="F89" s="43"/>
      <c r="G89" s="43"/>
      <c r="L89" s="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2"/>
      <c r="Y89" s="2"/>
      <c r="Z89" s="2"/>
      <c r="AA89" s="12"/>
      <c r="AB89" s="12"/>
      <c r="AC89" s="12"/>
      <c r="AD89" s="12"/>
      <c r="AE89" s="12"/>
      <c r="AF89" s="12"/>
      <c r="AG89" s="12"/>
    </row>
    <row r="90" ht="15.75" hidden="1" customHeight="1">
      <c r="A90" s="43"/>
      <c r="B90" s="43"/>
      <c r="C90" s="43"/>
      <c r="D90" s="43"/>
      <c r="E90" s="43"/>
      <c r="F90" s="43"/>
      <c r="G90" s="43"/>
      <c r="L90" s="2"/>
      <c r="M90" s="12"/>
      <c r="N90" s="12"/>
      <c r="O90" s="12"/>
      <c r="P90" s="12"/>
      <c r="Q90" s="2"/>
      <c r="R90" s="2"/>
      <c r="S90" s="2"/>
      <c r="T90" s="2"/>
      <c r="U90" s="2"/>
      <c r="V90" s="2"/>
      <c r="W90" s="2"/>
      <c r="X90" s="2"/>
      <c r="Y90" s="2"/>
      <c r="Z90" s="2"/>
      <c r="AA90" s="12"/>
      <c r="AB90" s="12"/>
      <c r="AC90" s="12"/>
      <c r="AD90" s="12"/>
      <c r="AE90" s="2"/>
      <c r="AF90" s="2"/>
      <c r="AG90" s="2"/>
    </row>
    <row r="91" ht="15.75" hidden="1" customHeight="1">
      <c r="A91" s="43"/>
      <c r="B91" s="43"/>
      <c r="C91" s="43"/>
      <c r="D91" s="43"/>
      <c r="E91" s="43"/>
      <c r="F91" s="43"/>
      <c r="G91" s="43"/>
      <c r="L91" s="2"/>
      <c r="M91" s="12"/>
      <c r="N91" s="12"/>
      <c r="O91" s="12"/>
      <c r="P91" s="12"/>
      <c r="Q91" s="2"/>
      <c r="R91" s="2"/>
      <c r="S91" s="2"/>
      <c r="T91" s="2"/>
      <c r="U91" s="2"/>
      <c r="V91" s="2"/>
      <c r="W91" s="2"/>
      <c r="X91" s="2"/>
      <c r="Y91" s="2"/>
      <c r="Z91" s="2"/>
      <c r="AA91" s="12"/>
      <c r="AB91" s="12"/>
      <c r="AC91" s="12"/>
      <c r="AD91" s="12"/>
      <c r="AE91" s="2"/>
      <c r="AF91" s="2"/>
      <c r="AG91" s="2"/>
    </row>
    <row r="92" ht="15.75" hidden="1" customHeight="1">
      <c r="A92" s="43"/>
      <c r="B92" s="43"/>
      <c r="C92" s="43"/>
      <c r="D92" s="43"/>
      <c r="E92" s="43"/>
      <c r="F92" s="43"/>
      <c r="G92" s="43"/>
      <c r="L92" s="2"/>
      <c r="M92" s="12"/>
      <c r="N92" s="12"/>
      <c r="O92" s="1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2"/>
      <c r="AB92" s="12"/>
      <c r="AC92" s="12"/>
      <c r="AD92" s="2"/>
      <c r="AE92" s="2"/>
      <c r="AF92" s="2"/>
      <c r="AG92" s="2"/>
    </row>
    <row r="93" ht="15.75" hidden="1" customHeight="1">
      <c r="A93" s="43"/>
      <c r="B93" s="43"/>
      <c r="C93" s="43"/>
      <c r="D93" s="43"/>
      <c r="E93" s="43"/>
      <c r="F93" s="43"/>
      <c r="G93" s="43"/>
      <c r="L93" s="2"/>
      <c r="M93" s="1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2"/>
      <c r="AB93" s="2"/>
      <c r="AC93" s="2"/>
      <c r="AD93" s="2"/>
      <c r="AE93" s="2"/>
      <c r="AF93" s="2"/>
      <c r="AG93" s="2"/>
    </row>
    <row r="94" ht="15.75" hidden="1" customHeight="1">
      <c r="A94" s="43"/>
      <c r="B94" s="43"/>
      <c r="C94" s="43"/>
      <c r="D94" s="43"/>
      <c r="E94" s="43"/>
      <c r="F94" s="43"/>
      <c r="G94" s="43"/>
      <c r="L94" s="2"/>
      <c r="M94" s="1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2"/>
      <c r="AB94" s="2"/>
      <c r="AC94" s="2"/>
      <c r="AD94" s="2"/>
      <c r="AE94" s="2"/>
      <c r="AF94" s="2"/>
      <c r="AG94" s="2"/>
    </row>
    <row r="95" ht="15.75" hidden="1" customHeight="1">
      <c r="A95" s="43"/>
      <c r="B95" s="43"/>
      <c r="C95" s="43"/>
      <c r="D95" s="43"/>
      <c r="E95" s="43"/>
      <c r="F95" s="43"/>
      <c r="G95" s="43"/>
      <c r="L95" s="2"/>
      <c r="M95" s="1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2"/>
      <c r="AB95" s="2"/>
      <c r="AC95" s="2"/>
      <c r="AD95" s="2"/>
      <c r="AE95" s="2"/>
      <c r="AF95" s="2"/>
      <c r="AG95" s="2"/>
    </row>
    <row r="96" ht="15.75" hidden="1" customHeight="1">
      <c r="A96" s="43"/>
      <c r="B96" s="43"/>
      <c r="C96" s="43"/>
      <c r="D96" s="43"/>
      <c r="E96" s="43"/>
      <c r="F96" s="43"/>
      <c r="G96" s="43"/>
      <c r="L96" s="2"/>
      <c r="M96" s="1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2"/>
      <c r="AB96" s="2"/>
      <c r="AC96" s="2"/>
      <c r="AD96" s="2"/>
      <c r="AE96" s="2"/>
      <c r="AF96" s="2"/>
      <c r="AG96" s="2"/>
    </row>
    <row r="97" ht="15.75" hidden="1" customHeight="1">
      <c r="A97" s="43"/>
      <c r="B97" s="43"/>
      <c r="C97" s="43"/>
      <c r="D97" s="43"/>
      <c r="E97" s="43"/>
      <c r="F97" s="43"/>
      <c r="G97" s="43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3"/>
      <c r="B98" s="43"/>
      <c r="C98" s="43"/>
      <c r="D98" s="43"/>
      <c r="E98" s="43"/>
      <c r="F98" s="43"/>
      <c r="G98" s="43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3"/>
      <c r="B99" s="43"/>
      <c r="C99" s="43"/>
      <c r="D99" s="43"/>
      <c r="E99" s="43"/>
      <c r="F99" s="43"/>
      <c r="G99" s="43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3"/>
      <c r="B100" s="43"/>
      <c r="C100" s="43"/>
      <c r="D100" s="43"/>
      <c r="E100" s="43"/>
      <c r="F100" s="43"/>
      <c r="G100" s="43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3"/>
      <c r="B101" s="43"/>
      <c r="C101" s="43"/>
      <c r="D101" s="43"/>
      <c r="E101" s="43"/>
      <c r="F101" s="43"/>
      <c r="G101" s="43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3"/>
      <c r="B102" s="43"/>
      <c r="C102" s="43"/>
      <c r="D102" s="43"/>
      <c r="E102" s="43"/>
      <c r="F102" s="43"/>
      <c r="G102" s="43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3"/>
      <c r="B103" s="43"/>
      <c r="C103" s="43"/>
      <c r="D103" s="43"/>
      <c r="E103" s="43"/>
      <c r="F103" s="43"/>
      <c r="G103" s="43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3"/>
      <c r="B104" s="43"/>
      <c r="C104" s="43"/>
      <c r="D104" s="43"/>
      <c r="E104" s="43"/>
      <c r="F104" s="43"/>
      <c r="G104" s="43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3"/>
      <c r="B105" s="43"/>
      <c r="C105" s="43"/>
      <c r="D105" s="43"/>
      <c r="E105" s="43"/>
      <c r="F105" s="43"/>
      <c r="G105" s="43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3"/>
      <c r="B106" s="43"/>
      <c r="C106" s="43"/>
      <c r="D106" s="43"/>
      <c r="E106" s="43"/>
      <c r="F106" s="43"/>
      <c r="G106" s="43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3"/>
      <c r="B107" s="43"/>
      <c r="C107" s="43"/>
      <c r="D107" s="43"/>
      <c r="E107" s="43"/>
      <c r="F107" s="43"/>
      <c r="G107" s="43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3"/>
      <c r="B108" s="43"/>
      <c r="C108" s="43"/>
      <c r="D108" s="43"/>
      <c r="E108" s="43"/>
      <c r="F108" s="43"/>
      <c r="G108" s="43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3"/>
      <c r="B109" s="43"/>
      <c r="C109" s="43"/>
      <c r="D109" s="43"/>
      <c r="E109" s="43"/>
      <c r="F109" s="43"/>
      <c r="G109" s="43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3"/>
      <c r="B110" s="43"/>
      <c r="C110" s="43"/>
      <c r="D110" s="43"/>
      <c r="E110" s="43"/>
      <c r="F110" s="43"/>
      <c r="G110" s="43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3"/>
      <c r="B111" s="43"/>
      <c r="C111" s="43"/>
      <c r="D111" s="43"/>
      <c r="E111" s="43"/>
      <c r="F111" s="43"/>
      <c r="G111" s="43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3"/>
      <c r="B112" s="43"/>
      <c r="C112" s="43"/>
      <c r="D112" s="43"/>
      <c r="E112" s="43"/>
      <c r="F112" s="43"/>
      <c r="G112" s="43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3"/>
      <c r="B113" s="43"/>
      <c r="C113" s="43"/>
      <c r="D113" s="43"/>
      <c r="E113" s="43"/>
      <c r="F113" s="43"/>
      <c r="G113" s="43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3"/>
      <c r="B114" s="43"/>
      <c r="C114" s="43"/>
      <c r="D114" s="43"/>
      <c r="E114" s="43"/>
      <c r="F114" s="43"/>
      <c r="G114" s="43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3"/>
      <c r="B115" s="43"/>
      <c r="C115" s="43"/>
      <c r="D115" s="43"/>
      <c r="E115" s="43"/>
      <c r="F115" s="43"/>
      <c r="G115" s="43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3"/>
      <c r="B116" s="43"/>
      <c r="C116" s="43"/>
      <c r="D116" s="43"/>
      <c r="E116" s="43"/>
      <c r="F116" s="43"/>
      <c r="G116" s="43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3"/>
      <c r="B117" s="43"/>
      <c r="C117" s="43"/>
      <c r="D117" s="43"/>
      <c r="E117" s="43"/>
      <c r="F117" s="43"/>
      <c r="G117" s="43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3"/>
      <c r="B118" s="43"/>
      <c r="C118" s="43"/>
      <c r="D118" s="43"/>
      <c r="E118" s="43"/>
      <c r="F118" s="43"/>
      <c r="G118" s="43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3"/>
      <c r="B119" s="43"/>
      <c r="C119" s="43"/>
      <c r="D119" s="43"/>
      <c r="E119" s="43"/>
      <c r="F119" s="43"/>
      <c r="G119" s="43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3"/>
      <c r="B120" s="43"/>
      <c r="C120" s="43"/>
      <c r="D120" s="43"/>
      <c r="E120" s="43"/>
      <c r="F120" s="43"/>
      <c r="G120" s="43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3"/>
      <c r="B121" s="43"/>
      <c r="C121" s="43"/>
      <c r="D121" s="43"/>
      <c r="E121" s="43"/>
      <c r="F121" s="43"/>
      <c r="G121" s="43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3"/>
      <c r="B122" s="43"/>
      <c r="C122" s="43"/>
      <c r="D122" s="43"/>
      <c r="E122" s="43"/>
      <c r="F122" s="43"/>
      <c r="G122" s="43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3"/>
      <c r="B123" s="43"/>
      <c r="C123" s="43"/>
      <c r="D123" s="43"/>
      <c r="E123" s="43"/>
      <c r="F123" s="43"/>
      <c r="G123" s="43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3"/>
      <c r="B124" s="43"/>
      <c r="C124" s="43"/>
      <c r="D124" s="43"/>
      <c r="E124" s="43"/>
      <c r="F124" s="43"/>
      <c r="G124" s="43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3"/>
      <c r="B125" s="43"/>
      <c r="C125" s="43"/>
      <c r="D125" s="43"/>
      <c r="E125" s="43"/>
      <c r="F125" s="43"/>
      <c r="G125" s="43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3"/>
      <c r="B126" s="43"/>
      <c r="C126" s="43"/>
      <c r="D126" s="43"/>
      <c r="E126" s="43"/>
      <c r="F126" s="43"/>
      <c r="G126" s="43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3"/>
      <c r="B127" s="43"/>
      <c r="C127" s="43"/>
      <c r="D127" s="43"/>
      <c r="E127" s="43"/>
      <c r="F127" s="43"/>
      <c r="G127" s="43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3"/>
      <c r="B128" s="43"/>
      <c r="C128" s="43"/>
      <c r="D128" s="43"/>
      <c r="E128" s="43"/>
      <c r="F128" s="43"/>
      <c r="G128" s="43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3"/>
      <c r="B129" s="43"/>
      <c r="C129" s="43"/>
      <c r="D129" s="43"/>
      <c r="E129" s="43"/>
      <c r="F129" s="43"/>
      <c r="G129" s="43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3"/>
      <c r="B130" s="43"/>
      <c r="C130" s="43"/>
      <c r="D130" s="43"/>
      <c r="E130" s="43"/>
      <c r="F130" s="43"/>
      <c r="G130" s="43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3"/>
      <c r="B131" s="43"/>
      <c r="C131" s="43"/>
      <c r="D131" s="43"/>
      <c r="E131" s="43"/>
      <c r="F131" s="43"/>
      <c r="G131" s="43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3"/>
      <c r="B132" s="43"/>
      <c r="C132" s="43"/>
      <c r="D132" s="43"/>
      <c r="E132" s="43"/>
      <c r="F132" s="43"/>
      <c r="G132" s="43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3"/>
      <c r="B133" s="43"/>
      <c r="C133" s="43"/>
      <c r="D133" s="43"/>
      <c r="E133" s="43"/>
      <c r="F133" s="43"/>
      <c r="G133" s="43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3"/>
      <c r="B134" s="43"/>
      <c r="C134" s="43"/>
      <c r="D134" s="43"/>
      <c r="E134" s="43"/>
      <c r="F134" s="43"/>
      <c r="G134" s="43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3"/>
      <c r="B135" s="43"/>
      <c r="C135" s="43"/>
      <c r="D135" s="43"/>
      <c r="E135" s="43"/>
      <c r="F135" s="43"/>
      <c r="G135" s="43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3"/>
      <c r="B136" s="43"/>
      <c r="C136" s="43"/>
      <c r="D136" s="43"/>
      <c r="E136" s="43"/>
      <c r="F136" s="43"/>
      <c r="G136" s="43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3"/>
      <c r="B137" s="43"/>
      <c r="C137" s="43"/>
      <c r="D137" s="43"/>
      <c r="E137" s="43"/>
      <c r="F137" s="43"/>
      <c r="G137" s="43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3"/>
      <c r="B138" s="43"/>
      <c r="C138" s="43"/>
      <c r="D138" s="43"/>
      <c r="E138" s="43"/>
      <c r="F138" s="43"/>
      <c r="G138" s="43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3"/>
      <c r="B139" s="43"/>
      <c r="C139" s="43"/>
      <c r="D139" s="43"/>
      <c r="E139" s="43"/>
      <c r="F139" s="43"/>
      <c r="G139" s="43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3"/>
      <c r="B140" s="43"/>
      <c r="C140" s="43"/>
      <c r="D140" s="43"/>
      <c r="E140" s="43"/>
      <c r="F140" s="43"/>
      <c r="G140" s="43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3"/>
      <c r="B141" s="43"/>
      <c r="C141" s="43"/>
      <c r="D141" s="43"/>
      <c r="E141" s="43"/>
      <c r="F141" s="43"/>
      <c r="G141" s="43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3"/>
      <c r="B142" s="43"/>
      <c r="C142" s="43"/>
      <c r="D142" s="43"/>
      <c r="E142" s="43"/>
      <c r="F142" s="43"/>
      <c r="G142" s="43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3"/>
      <c r="B143" s="43"/>
      <c r="C143" s="43"/>
      <c r="D143" s="43"/>
      <c r="E143" s="43"/>
      <c r="F143" s="43"/>
      <c r="G143" s="43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3"/>
      <c r="B144" s="43"/>
      <c r="C144" s="43"/>
      <c r="D144" s="43"/>
      <c r="E144" s="43"/>
      <c r="F144" s="43"/>
      <c r="G144" s="43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3"/>
      <c r="B145" s="43"/>
      <c r="C145" s="43"/>
      <c r="D145" s="43"/>
      <c r="E145" s="43"/>
      <c r="F145" s="43"/>
      <c r="G145" s="43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3"/>
      <c r="B146" s="43"/>
      <c r="C146" s="43"/>
      <c r="D146" s="43"/>
      <c r="E146" s="43"/>
      <c r="F146" s="43"/>
      <c r="G146" s="43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3"/>
      <c r="B147" s="43"/>
      <c r="C147" s="43"/>
      <c r="D147" s="43"/>
      <c r="E147" s="43"/>
      <c r="F147" s="43"/>
      <c r="G147" s="43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3"/>
      <c r="B148" s="43"/>
      <c r="C148" s="43"/>
      <c r="D148" s="43"/>
      <c r="E148" s="43"/>
      <c r="F148" s="43"/>
      <c r="G148" s="43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3"/>
      <c r="B149" s="43"/>
      <c r="C149" s="43"/>
      <c r="D149" s="43"/>
      <c r="E149" s="43"/>
      <c r="F149" s="43"/>
      <c r="G149" s="43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3"/>
      <c r="B150" s="43"/>
      <c r="C150" s="43"/>
      <c r="D150" s="43"/>
      <c r="E150" s="43"/>
      <c r="F150" s="43"/>
      <c r="G150" s="43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3"/>
      <c r="B151" s="43"/>
      <c r="C151" s="43"/>
      <c r="D151" s="43"/>
      <c r="E151" s="43"/>
      <c r="F151" s="43"/>
      <c r="G151" s="43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3"/>
      <c r="B152" s="43"/>
      <c r="C152" s="43"/>
      <c r="D152" s="43"/>
      <c r="E152" s="43"/>
      <c r="F152" s="43"/>
      <c r="G152" s="43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3"/>
      <c r="B153" s="43"/>
      <c r="C153" s="43"/>
      <c r="D153" s="43"/>
      <c r="E153" s="43"/>
      <c r="F153" s="43"/>
      <c r="G153" s="43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3"/>
      <c r="B154" s="43"/>
      <c r="C154" s="43"/>
      <c r="D154" s="43"/>
      <c r="E154" s="43"/>
      <c r="F154" s="43"/>
      <c r="G154" s="43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3"/>
      <c r="B155" s="43"/>
      <c r="C155" s="43"/>
      <c r="D155" s="43"/>
      <c r="E155" s="43"/>
      <c r="F155" s="43"/>
      <c r="G155" s="43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3"/>
      <c r="B156" s="43"/>
      <c r="C156" s="43"/>
      <c r="D156" s="43"/>
      <c r="E156" s="43"/>
      <c r="F156" s="43"/>
      <c r="G156" s="43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3"/>
      <c r="B157" s="43"/>
      <c r="C157" s="43"/>
      <c r="D157" s="43"/>
      <c r="E157" s="43"/>
      <c r="F157" s="43"/>
      <c r="G157" s="43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3"/>
      <c r="B158" s="43"/>
      <c r="C158" s="43"/>
      <c r="D158" s="43"/>
      <c r="E158" s="43"/>
      <c r="F158" s="43"/>
      <c r="G158" s="43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3"/>
      <c r="B159" s="43"/>
      <c r="C159" s="43"/>
      <c r="D159" s="43"/>
      <c r="E159" s="43"/>
      <c r="F159" s="43"/>
      <c r="G159" s="43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3"/>
      <c r="B160" s="43"/>
      <c r="C160" s="43"/>
      <c r="D160" s="43"/>
      <c r="E160" s="43"/>
      <c r="F160" s="43"/>
      <c r="G160" s="43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3"/>
      <c r="B161" s="43"/>
      <c r="C161" s="43"/>
      <c r="D161" s="43"/>
      <c r="E161" s="43"/>
      <c r="F161" s="43"/>
      <c r="G161" s="43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3"/>
      <c r="B162" s="43"/>
      <c r="C162" s="43"/>
      <c r="D162" s="43"/>
      <c r="E162" s="43"/>
      <c r="F162" s="43"/>
      <c r="G162" s="43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3"/>
      <c r="B163" s="43"/>
      <c r="C163" s="43"/>
      <c r="D163" s="43"/>
      <c r="E163" s="43"/>
      <c r="F163" s="43"/>
      <c r="G163" s="43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3"/>
      <c r="B164" s="43"/>
      <c r="C164" s="43"/>
      <c r="D164" s="43"/>
      <c r="E164" s="43"/>
      <c r="F164" s="43"/>
      <c r="G164" s="43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3"/>
      <c r="B165" s="43"/>
      <c r="C165" s="43"/>
      <c r="D165" s="43"/>
      <c r="E165" s="43"/>
      <c r="F165" s="43"/>
      <c r="G165" s="43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3"/>
      <c r="B166" s="43"/>
      <c r="C166" s="43"/>
      <c r="D166" s="43"/>
      <c r="E166" s="43"/>
      <c r="F166" s="43"/>
      <c r="G166" s="43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3"/>
      <c r="B167" s="43"/>
      <c r="C167" s="43"/>
      <c r="D167" s="43"/>
      <c r="E167" s="43"/>
      <c r="F167" s="43"/>
      <c r="G167" s="43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3"/>
      <c r="B168" s="43"/>
      <c r="C168" s="43"/>
      <c r="D168" s="43"/>
      <c r="E168" s="43"/>
      <c r="F168" s="43"/>
      <c r="G168" s="43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3"/>
      <c r="B169" s="43"/>
      <c r="C169" s="43"/>
      <c r="D169" s="43"/>
      <c r="E169" s="43"/>
      <c r="F169" s="43"/>
      <c r="G169" s="43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3"/>
      <c r="B170" s="43"/>
      <c r="C170" s="43"/>
      <c r="D170" s="43"/>
      <c r="E170" s="43"/>
      <c r="F170" s="43"/>
      <c r="G170" s="43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3"/>
      <c r="B171" s="43"/>
      <c r="C171" s="43"/>
      <c r="D171" s="43"/>
      <c r="E171" s="43"/>
      <c r="F171" s="43"/>
      <c r="G171" s="43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3"/>
      <c r="B172" s="43"/>
      <c r="C172" s="43"/>
      <c r="D172" s="43"/>
      <c r="E172" s="43"/>
      <c r="F172" s="43"/>
      <c r="G172" s="43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3"/>
      <c r="B173" s="43"/>
      <c r="C173" s="43"/>
      <c r="D173" s="43"/>
      <c r="E173" s="43"/>
      <c r="F173" s="43"/>
      <c r="G173" s="43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3"/>
      <c r="B174" s="43"/>
      <c r="C174" s="43"/>
      <c r="D174" s="43"/>
      <c r="E174" s="43"/>
      <c r="F174" s="43"/>
      <c r="G174" s="43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3"/>
      <c r="B175" s="43"/>
      <c r="C175" s="43"/>
      <c r="D175" s="43"/>
      <c r="E175" s="43"/>
      <c r="F175" s="43"/>
      <c r="G175" s="43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3"/>
      <c r="B176" s="43"/>
      <c r="C176" s="43"/>
      <c r="D176" s="43"/>
      <c r="E176" s="43"/>
      <c r="F176" s="43"/>
      <c r="G176" s="43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3"/>
      <c r="B177" s="43"/>
      <c r="C177" s="43"/>
      <c r="D177" s="43"/>
      <c r="E177" s="43"/>
      <c r="F177" s="43"/>
      <c r="G177" s="43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3"/>
      <c r="B178" s="43"/>
      <c r="C178" s="43"/>
      <c r="D178" s="43"/>
      <c r="E178" s="43"/>
      <c r="F178" s="43"/>
      <c r="G178" s="43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3"/>
      <c r="B179" s="43"/>
      <c r="C179" s="43"/>
      <c r="D179" s="43"/>
      <c r="E179" s="43"/>
      <c r="F179" s="43"/>
      <c r="G179" s="43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3"/>
      <c r="B180" s="43"/>
      <c r="C180" s="43"/>
      <c r="D180" s="43"/>
      <c r="E180" s="43"/>
      <c r="F180" s="43"/>
      <c r="G180" s="43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3"/>
      <c r="B181" s="43"/>
      <c r="C181" s="43"/>
      <c r="D181" s="43"/>
      <c r="E181" s="43"/>
      <c r="F181" s="43"/>
      <c r="G181" s="43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3"/>
      <c r="B182" s="43"/>
      <c r="C182" s="43"/>
      <c r="D182" s="43"/>
      <c r="E182" s="43"/>
      <c r="F182" s="43"/>
      <c r="G182" s="43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3"/>
      <c r="B183" s="43"/>
      <c r="C183" s="43"/>
      <c r="D183" s="43"/>
      <c r="E183" s="43"/>
      <c r="F183" s="43"/>
      <c r="G183" s="43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3"/>
      <c r="B184" s="43"/>
      <c r="C184" s="43"/>
      <c r="D184" s="43"/>
      <c r="E184" s="43"/>
      <c r="F184" s="43"/>
      <c r="G184" s="43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3"/>
      <c r="B185" s="43"/>
      <c r="C185" s="43"/>
      <c r="D185" s="43"/>
      <c r="E185" s="43"/>
      <c r="F185" s="43"/>
      <c r="G185" s="43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3"/>
      <c r="B186" s="43"/>
      <c r="C186" s="43"/>
      <c r="D186" s="43"/>
      <c r="E186" s="43"/>
      <c r="F186" s="43"/>
      <c r="G186" s="43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3"/>
      <c r="B187" s="43"/>
      <c r="C187" s="43"/>
      <c r="D187" s="43"/>
      <c r="E187" s="43"/>
      <c r="F187" s="43"/>
      <c r="G187" s="43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3"/>
      <c r="B188" s="43"/>
      <c r="C188" s="43"/>
      <c r="D188" s="43"/>
      <c r="E188" s="43"/>
      <c r="F188" s="43"/>
      <c r="G188" s="43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3"/>
      <c r="B189" s="43"/>
      <c r="C189" s="43"/>
      <c r="D189" s="43"/>
      <c r="E189" s="43"/>
      <c r="F189" s="43"/>
      <c r="G189" s="43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3"/>
      <c r="B190" s="43"/>
      <c r="C190" s="43"/>
      <c r="D190" s="43"/>
      <c r="E190" s="43"/>
      <c r="F190" s="43"/>
      <c r="G190" s="43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3"/>
      <c r="B191" s="43"/>
      <c r="C191" s="43"/>
      <c r="D191" s="43"/>
      <c r="E191" s="43"/>
      <c r="F191" s="43"/>
      <c r="G191" s="43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3"/>
      <c r="B192" s="43"/>
      <c r="C192" s="43"/>
      <c r="D192" s="43"/>
      <c r="E192" s="43"/>
      <c r="F192" s="43"/>
      <c r="G192" s="43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3"/>
      <c r="B193" s="43"/>
      <c r="C193" s="43"/>
      <c r="D193" s="43"/>
      <c r="E193" s="43"/>
      <c r="F193" s="43"/>
      <c r="G193" s="43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3"/>
      <c r="B194" s="43"/>
      <c r="C194" s="43"/>
      <c r="D194" s="43"/>
      <c r="E194" s="43"/>
      <c r="F194" s="43"/>
      <c r="G194" s="43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3"/>
      <c r="B195" s="43"/>
      <c r="C195" s="43"/>
      <c r="D195" s="43"/>
      <c r="E195" s="43"/>
      <c r="F195" s="43"/>
      <c r="G195" s="43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3"/>
      <c r="B196" s="43"/>
      <c r="C196" s="43"/>
      <c r="D196" s="43"/>
      <c r="E196" s="43"/>
      <c r="F196" s="43"/>
      <c r="G196" s="43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3"/>
      <c r="B197" s="43"/>
      <c r="C197" s="43"/>
      <c r="D197" s="43"/>
      <c r="E197" s="43"/>
      <c r="F197" s="43"/>
      <c r="G197" s="43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3"/>
      <c r="B198" s="43"/>
      <c r="C198" s="43"/>
      <c r="D198" s="43"/>
      <c r="E198" s="43"/>
      <c r="F198" s="43"/>
      <c r="G198" s="43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3"/>
      <c r="B199" s="43"/>
      <c r="C199" s="43"/>
      <c r="D199" s="43"/>
      <c r="E199" s="43"/>
      <c r="F199" s="43"/>
      <c r="G199" s="43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3"/>
      <c r="B200" s="43"/>
      <c r="C200" s="43"/>
      <c r="D200" s="43"/>
      <c r="E200" s="43"/>
      <c r="F200" s="43"/>
      <c r="G200" s="43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3"/>
      <c r="B201" s="43"/>
      <c r="C201" s="43"/>
      <c r="D201" s="43"/>
      <c r="E201" s="43"/>
      <c r="F201" s="43"/>
      <c r="G201" s="43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3"/>
      <c r="B202" s="43"/>
      <c r="C202" s="43"/>
      <c r="D202" s="43"/>
      <c r="E202" s="43"/>
      <c r="F202" s="43"/>
      <c r="G202" s="43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3"/>
      <c r="B203" s="43"/>
      <c r="C203" s="43"/>
      <c r="D203" s="43"/>
      <c r="E203" s="43"/>
      <c r="F203" s="43"/>
      <c r="G203" s="43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3"/>
      <c r="B204" s="43"/>
      <c r="C204" s="43"/>
      <c r="D204" s="43"/>
      <c r="E204" s="43"/>
      <c r="F204" s="43"/>
      <c r="G204" s="43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3"/>
      <c r="B205" s="43"/>
      <c r="C205" s="43"/>
      <c r="D205" s="43"/>
      <c r="E205" s="43"/>
      <c r="F205" s="43"/>
      <c r="G205" s="43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3"/>
      <c r="B206" s="43"/>
      <c r="C206" s="43"/>
      <c r="D206" s="43"/>
      <c r="E206" s="43"/>
      <c r="F206" s="43"/>
      <c r="G206" s="43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3"/>
      <c r="B207" s="43"/>
      <c r="C207" s="43"/>
      <c r="D207" s="43"/>
      <c r="E207" s="43"/>
      <c r="F207" s="43"/>
      <c r="G207" s="43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3"/>
      <c r="B208" s="43"/>
      <c r="C208" s="43"/>
      <c r="D208" s="43"/>
      <c r="E208" s="43"/>
      <c r="F208" s="43"/>
      <c r="G208" s="43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3"/>
      <c r="B209" s="43"/>
      <c r="C209" s="43"/>
      <c r="D209" s="43"/>
      <c r="E209" s="43"/>
      <c r="F209" s="43"/>
      <c r="G209" s="43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3"/>
      <c r="B210" s="43"/>
      <c r="C210" s="43"/>
      <c r="D210" s="43"/>
      <c r="E210" s="43"/>
      <c r="F210" s="43"/>
      <c r="G210" s="43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3"/>
      <c r="B211" s="43"/>
      <c r="C211" s="43"/>
      <c r="D211" s="43"/>
      <c r="E211" s="43"/>
      <c r="F211" s="43"/>
      <c r="G211" s="43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3"/>
      <c r="B212" s="43"/>
      <c r="C212" s="43"/>
      <c r="D212" s="43"/>
      <c r="E212" s="43"/>
      <c r="F212" s="43"/>
      <c r="G212" s="43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3"/>
      <c r="B213" s="43"/>
      <c r="C213" s="43"/>
      <c r="D213" s="43"/>
      <c r="E213" s="43"/>
      <c r="F213" s="43"/>
      <c r="G213" s="43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3"/>
      <c r="B214" s="43"/>
      <c r="C214" s="43"/>
      <c r="D214" s="43"/>
      <c r="E214" s="43"/>
      <c r="F214" s="43"/>
      <c r="G214" s="43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3"/>
      <c r="B215" s="43"/>
      <c r="C215" s="43"/>
      <c r="D215" s="43"/>
      <c r="E215" s="43"/>
      <c r="F215" s="43"/>
      <c r="G215" s="43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3"/>
      <c r="B216" s="43"/>
      <c r="C216" s="43"/>
      <c r="D216" s="43"/>
      <c r="E216" s="43"/>
      <c r="F216" s="43"/>
      <c r="G216" s="43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3"/>
      <c r="B217" s="43"/>
      <c r="C217" s="43"/>
      <c r="D217" s="43"/>
      <c r="E217" s="43"/>
      <c r="F217" s="43"/>
      <c r="G217" s="43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3"/>
      <c r="B218" s="43"/>
      <c r="C218" s="43"/>
      <c r="D218" s="43"/>
      <c r="E218" s="43"/>
      <c r="F218" s="43"/>
      <c r="G218" s="43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3"/>
      <c r="B219" s="43"/>
      <c r="C219" s="43"/>
      <c r="D219" s="43"/>
      <c r="E219" s="43"/>
      <c r="F219" s="43"/>
      <c r="G219" s="43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3"/>
      <c r="B220" s="43"/>
      <c r="C220" s="43"/>
      <c r="D220" s="43"/>
      <c r="E220" s="43"/>
      <c r="F220" s="43"/>
      <c r="G220" s="43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3"/>
      <c r="B221" s="43"/>
      <c r="C221" s="43"/>
      <c r="D221" s="43"/>
      <c r="E221" s="43"/>
      <c r="F221" s="43"/>
      <c r="G221" s="43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3"/>
      <c r="B222" s="43"/>
      <c r="C222" s="43"/>
      <c r="D222" s="43"/>
      <c r="E222" s="43"/>
      <c r="F222" s="43"/>
      <c r="G222" s="43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3"/>
      <c r="B223" s="43"/>
      <c r="C223" s="43"/>
      <c r="D223" s="43"/>
      <c r="E223" s="43"/>
      <c r="F223" s="43"/>
      <c r="G223" s="43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3"/>
      <c r="B224" s="43"/>
      <c r="C224" s="43"/>
      <c r="D224" s="43"/>
      <c r="E224" s="43"/>
      <c r="F224" s="43"/>
      <c r="G224" s="43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3"/>
      <c r="B225" s="43"/>
      <c r="C225" s="43"/>
      <c r="D225" s="43"/>
      <c r="E225" s="43"/>
      <c r="F225" s="43"/>
      <c r="G225" s="43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8" t="s">
        <v>46</v>
      </c>
      <c r="B1" s="9" t="s">
        <v>67</v>
      </c>
      <c r="C1" s="10"/>
      <c r="D1" s="10"/>
      <c r="E1" s="10"/>
      <c r="F1" s="10"/>
      <c r="G1" s="10"/>
      <c r="H1" s="10"/>
      <c r="I1" s="10"/>
      <c r="J1" s="10"/>
      <c r="K1" s="11"/>
      <c r="L1" s="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2"/>
      <c r="AA1" s="12"/>
      <c r="AB1" s="12"/>
      <c r="AC1" s="12"/>
      <c r="AD1" s="12"/>
      <c r="AE1" s="12"/>
      <c r="AF1" s="12"/>
      <c r="AG1" s="12"/>
    </row>
    <row r="2">
      <c r="A2" s="14"/>
      <c r="B2" s="15"/>
      <c r="C2" s="16"/>
      <c r="D2" s="16"/>
      <c r="E2" s="16"/>
      <c r="F2" s="16"/>
      <c r="G2" s="16"/>
      <c r="H2" s="16"/>
      <c r="I2" s="16"/>
      <c r="J2" s="16"/>
      <c r="K2" s="17"/>
      <c r="L2" s="2"/>
      <c r="M2" s="18" t="s">
        <v>48</v>
      </c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2"/>
      <c r="AA2" s="12"/>
      <c r="AB2" s="12"/>
      <c r="AC2" s="12"/>
      <c r="AD2" s="12"/>
      <c r="AE2" s="12"/>
      <c r="AF2" s="12"/>
      <c r="AG2" s="12"/>
    </row>
    <row r="3">
      <c r="A3" s="19"/>
      <c r="B3" s="20" t="s">
        <v>49</v>
      </c>
      <c r="C3" s="20" t="s">
        <v>50</v>
      </c>
      <c r="D3" s="20" t="s">
        <v>51</v>
      </c>
      <c r="E3" s="20" t="s">
        <v>52</v>
      </c>
      <c r="F3" s="21" t="s">
        <v>53</v>
      </c>
      <c r="G3" s="21" t="s">
        <v>54</v>
      </c>
      <c r="H3" s="21" t="s">
        <v>55</v>
      </c>
      <c r="I3" s="21" t="s">
        <v>56</v>
      </c>
      <c r="J3" s="20" t="s">
        <v>57</v>
      </c>
      <c r="K3" s="20" t="s">
        <v>58</v>
      </c>
      <c r="L3" s="2"/>
      <c r="M3" s="22" t="s">
        <v>59</v>
      </c>
      <c r="N3" s="12"/>
      <c r="O3" s="12"/>
      <c r="P3" s="12"/>
      <c r="Q3" s="12"/>
      <c r="R3" s="12"/>
      <c r="S3" s="12"/>
      <c r="T3" s="12"/>
      <c r="U3" s="12"/>
      <c r="V3" s="12"/>
      <c r="W3" s="12"/>
      <c r="X3" s="2"/>
      <c r="Y3" s="12"/>
      <c r="Z3" s="12"/>
      <c r="AA3" s="12"/>
      <c r="AB3" s="12"/>
      <c r="AC3" s="12"/>
      <c r="AD3" s="12"/>
      <c r="AE3" s="12"/>
      <c r="AF3" s="12"/>
      <c r="AG3" s="12"/>
    </row>
    <row r="4">
      <c r="A4" s="23" t="str">
        <f>ALNS!A4</f>
        <v>Alex Ranyê Guilherme Cristino</v>
      </c>
      <c r="B4" s="24"/>
      <c r="C4" s="24"/>
      <c r="D4" s="24"/>
      <c r="E4" s="24"/>
      <c r="F4" s="25">
        <f t="shared" ref="F4:F47" si="1">IF(A4&lt;&gt;"",SUM(B4:E4),)</f>
        <v>0</v>
      </c>
      <c r="G4" s="26" t="str">
        <f t="shared" ref="G4:G47" si="2">IFERROR(IF(F4&gt;=0,AVERAGE(B4:E4),""),"")</f>
        <v/>
      </c>
      <c r="H4" s="25" t="str">
        <f t="shared" ref="H4:H47" si="3">IF(AND(F4&gt;=10,F4&lt;28,G4&lt;7),ROUND((50-G4*6)/4,1),"")</f>
        <v/>
      </c>
      <c r="I4" s="27"/>
      <c r="J4" s="28" t="str">
        <f t="shared" ref="J4:J47" si="4">IF(AND(B4&lt;&gt;"",C4&lt;&gt;"",D4&lt;&gt;"",E4&lt;&gt;""),IF(OR(F4&gt;=28,F4&lt;10),G4,IF(I4=H4,5,((G4*6)+(I4*4))/10)),)</f>
        <v/>
      </c>
      <c r="K4" s="29" t="str">
        <f t="shared" ref="K4:K47" si="5">IF(AND(B4&lt;&gt;"",C4&lt;&gt;"",D4&lt;&gt;"",E4&lt;&gt;""),IF(J4&gt;=5,"A","R"),)</f>
        <v/>
      </c>
      <c r="L4" s="2"/>
      <c r="M4" s="18" t="s">
        <v>60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</row>
    <row r="5">
      <c r="A5" s="30" t="str">
        <f>ALNS!A5</f>
        <v>Ana beatriz Araújo Salvino</v>
      </c>
      <c r="B5" s="31"/>
      <c r="C5" s="31"/>
      <c r="D5" s="31"/>
      <c r="E5" s="31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5" t="str">
        <f t="shared" si="4"/>
        <v/>
      </c>
      <c r="K5" s="36" t="str">
        <f t="shared" si="5"/>
        <v/>
      </c>
      <c r="L5" s="2"/>
      <c r="M5" s="37" t="s">
        <v>61</v>
      </c>
      <c r="N5" s="12"/>
      <c r="O5" s="12"/>
      <c r="P5" s="12"/>
      <c r="Q5" s="12"/>
      <c r="R5" s="12"/>
      <c r="S5" s="12"/>
      <c r="T5" s="12"/>
      <c r="U5" s="12"/>
      <c r="V5" s="12"/>
      <c r="W5" s="12"/>
      <c r="X5" s="2"/>
      <c r="Y5" s="12"/>
      <c r="Z5" s="2"/>
      <c r="AA5" s="12"/>
      <c r="AB5" s="12"/>
      <c r="AC5" s="12"/>
      <c r="AD5" s="12"/>
      <c r="AE5" s="12"/>
      <c r="AF5" s="12"/>
      <c r="AG5" s="12"/>
    </row>
    <row r="6">
      <c r="A6" s="23" t="str">
        <f>ALNS!A6</f>
        <v>Ana Beatriz Farias Brito</v>
      </c>
      <c r="B6" s="24"/>
      <c r="C6" s="24"/>
      <c r="D6" s="24"/>
      <c r="E6" s="24"/>
      <c r="F6" s="25">
        <f t="shared" si="1"/>
        <v>0</v>
      </c>
      <c r="G6" s="26" t="str">
        <f t="shared" si="2"/>
        <v/>
      </c>
      <c r="H6" s="25" t="str">
        <f t="shared" si="3"/>
        <v/>
      </c>
      <c r="I6" s="27"/>
      <c r="J6" s="28" t="str">
        <f t="shared" si="4"/>
        <v/>
      </c>
      <c r="K6" s="29" t="str">
        <f t="shared" si="5"/>
        <v/>
      </c>
      <c r="L6" s="2"/>
      <c r="M6" s="22" t="s">
        <v>62</v>
      </c>
      <c r="N6" s="12"/>
      <c r="O6" s="12"/>
      <c r="P6" s="12"/>
      <c r="Q6" s="12"/>
      <c r="R6" s="12"/>
      <c r="S6" s="12"/>
      <c r="T6" s="12"/>
      <c r="U6" s="12"/>
      <c r="V6" s="12"/>
      <c r="W6" s="12"/>
      <c r="X6" s="2"/>
      <c r="Y6" s="12"/>
      <c r="Z6" s="2"/>
      <c r="AA6" s="12"/>
      <c r="AB6" s="12"/>
      <c r="AC6" s="12"/>
      <c r="AD6" s="12"/>
      <c r="AE6" s="12"/>
      <c r="AF6" s="12"/>
      <c r="AG6" s="12"/>
    </row>
    <row r="7">
      <c r="A7" s="30" t="str">
        <f>ALNS!A7</f>
        <v>Ana Clara Oliveira das Chagas</v>
      </c>
      <c r="B7" s="31"/>
      <c r="C7" s="31"/>
      <c r="D7" s="31"/>
      <c r="E7" s="31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5" t="str">
        <f t="shared" si="4"/>
        <v/>
      </c>
      <c r="K7" s="36" t="str">
        <f t="shared" si="5"/>
        <v/>
      </c>
      <c r="L7" s="2"/>
      <c r="M7" s="22" t="s">
        <v>63</v>
      </c>
      <c r="N7" s="12"/>
      <c r="O7" s="12"/>
      <c r="P7" s="12"/>
      <c r="Q7" s="12"/>
      <c r="R7" s="12"/>
      <c r="S7" s="12"/>
      <c r="T7" s="12"/>
      <c r="U7" s="12"/>
      <c r="V7" s="12"/>
      <c r="W7" s="12"/>
      <c r="X7" s="2"/>
      <c r="Y7" s="12"/>
      <c r="Z7" s="2"/>
      <c r="AA7" s="12"/>
      <c r="AB7" s="12"/>
      <c r="AC7" s="12"/>
      <c r="AD7" s="12"/>
      <c r="AE7" s="12"/>
      <c r="AF7" s="12"/>
      <c r="AG7" s="12"/>
    </row>
    <row r="8">
      <c r="A8" s="23" t="str">
        <f>ALNS!A8</f>
        <v>Ana Flávia Ribeiro Gomes Nascimento</v>
      </c>
      <c r="B8" s="24"/>
      <c r="C8" s="24"/>
      <c r="D8" s="24"/>
      <c r="E8" s="24"/>
      <c r="F8" s="25">
        <f t="shared" si="1"/>
        <v>0</v>
      </c>
      <c r="G8" s="26" t="str">
        <f t="shared" si="2"/>
        <v/>
      </c>
      <c r="H8" s="25" t="str">
        <f t="shared" si="3"/>
        <v/>
      </c>
      <c r="I8" s="27"/>
      <c r="J8" s="28" t="str">
        <f t="shared" si="4"/>
        <v/>
      </c>
      <c r="K8" s="29" t="str">
        <f t="shared" si="5"/>
        <v/>
      </c>
      <c r="L8" s="2"/>
      <c r="M8" s="22" t="s">
        <v>64</v>
      </c>
      <c r="N8" s="12"/>
      <c r="O8" s="12"/>
      <c r="P8" s="12"/>
      <c r="Q8" s="12"/>
      <c r="R8" s="12"/>
      <c r="S8" s="12"/>
      <c r="T8" s="12"/>
      <c r="U8" s="12"/>
      <c r="V8" s="12"/>
      <c r="W8" s="12"/>
      <c r="X8" s="2"/>
      <c r="Y8" s="12"/>
      <c r="Z8" s="2"/>
      <c r="AA8" s="12"/>
      <c r="AB8" s="12"/>
      <c r="AC8" s="12"/>
      <c r="AD8" s="12"/>
      <c r="AE8" s="12"/>
      <c r="AF8" s="12"/>
      <c r="AG8" s="12"/>
    </row>
    <row r="9">
      <c r="A9" s="30" t="str">
        <f>ALNS!A9</f>
        <v>Ana Luiza Almeida Maia</v>
      </c>
      <c r="B9" s="31"/>
      <c r="C9" s="31"/>
      <c r="D9" s="31"/>
      <c r="E9" s="31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5" t="str">
        <f t="shared" si="4"/>
        <v/>
      </c>
      <c r="K9" s="36" t="str">
        <f t="shared" si="5"/>
        <v/>
      </c>
      <c r="L9" s="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2"/>
      <c r="Y9" s="12"/>
      <c r="Z9" s="2"/>
      <c r="AA9" s="12"/>
      <c r="AB9" s="12"/>
      <c r="AC9" s="12"/>
      <c r="AD9" s="12"/>
      <c r="AE9" s="12"/>
      <c r="AF9" s="12"/>
      <c r="AG9" s="12"/>
    </row>
    <row r="10">
      <c r="A10" s="23" t="str">
        <f>ALNS!A10</f>
        <v>Andrei Bernado Nascimento da Silva</v>
      </c>
      <c r="B10" s="24"/>
      <c r="C10" s="24"/>
      <c r="D10" s="24"/>
      <c r="E10" s="24"/>
      <c r="F10" s="25">
        <f t="shared" si="1"/>
        <v>0</v>
      </c>
      <c r="G10" s="26" t="str">
        <f t="shared" si="2"/>
        <v/>
      </c>
      <c r="H10" s="25" t="str">
        <f t="shared" si="3"/>
        <v/>
      </c>
      <c r="I10" s="27"/>
      <c r="J10" s="28" t="str">
        <f t="shared" si="4"/>
        <v/>
      </c>
      <c r="K10" s="29" t="str">
        <f t="shared" si="5"/>
        <v/>
      </c>
      <c r="L10" s="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2"/>
      <c r="Y10" s="12"/>
      <c r="Z10" s="2"/>
      <c r="AA10" s="12"/>
      <c r="AB10" s="12"/>
      <c r="AC10" s="12"/>
      <c r="AD10" s="12"/>
      <c r="AE10" s="12"/>
      <c r="AF10" s="12"/>
      <c r="AG10" s="12"/>
    </row>
    <row r="11">
      <c r="A11" s="30" t="str">
        <f>ALNS!A11</f>
        <v>Arthur Juan Costa Araújo</v>
      </c>
      <c r="B11" s="31"/>
      <c r="C11" s="31"/>
      <c r="D11" s="31"/>
      <c r="E11" s="31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5" t="str">
        <f t="shared" si="4"/>
        <v/>
      </c>
      <c r="K11" s="36" t="str">
        <f t="shared" si="5"/>
        <v/>
      </c>
      <c r="L11" s="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2"/>
      <c r="Y11" s="12"/>
      <c r="Z11" s="2"/>
      <c r="AA11" s="12"/>
      <c r="AB11" s="12"/>
      <c r="AC11" s="12"/>
      <c r="AD11" s="12"/>
      <c r="AE11" s="12"/>
      <c r="AF11" s="12"/>
      <c r="AG11" s="12"/>
    </row>
    <row r="12">
      <c r="A12" s="23" t="str">
        <f>ALNS!A12</f>
        <v>Brenda Angel Sousa de Medeiros</v>
      </c>
      <c r="B12" s="24"/>
      <c r="C12" s="24"/>
      <c r="D12" s="24"/>
      <c r="E12" s="24"/>
      <c r="F12" s="25">
        <f t="shared" si="1"/>
        <v>0</v>
      </c>
      <c r="G12" s="26" t="str">
        <f t="shared" si="2"/>
        <v/>
      </c>
      <c r="H12" s="25" t="str">
        <f t="shared" si="3"/>
        <v/>
      </c>
      <c r="I12" s="27"/>
      <c r="J12" s="28" t="str">
        <f t="shared" si="4"/>
        <v/>
      </c>
      <c r="K12" s="29" t="str">
        <f t="shared" si="5"/>
        <v/>
      </c>
      <c r="L12" s="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2"/>
      <c r="Y12" s="12"/>
      <c r="Z12" s="2"/>
      <c r="AA12" s="12"/>
      <c r="AB12" s="12"/>
      <c r="AC12" s="12"/>
      <c r="AD12" s="12"/>
      <c r="AE12" s="12"/>
      <c r="AF12" s="12"/>
      <c r="AG12" s="12"/>
    </row>
    <row r="13">
      <c r="A13" s="30" t="str">
        <f>ALNS!A13</f>
        <v>Bruna Ellen Andrade Abrantes</v>
      </c>
      <c r="B13" s="31"/>
      <c r="C13" s="31"/>
      <c r="D13" s="31"/>
      <c r="E13" s="31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5" t="str">
        <f t="shared" si="4"/>
        <v/>
      </c>
      <c r="K13" s="36" t="str">
        <f t="shared" si="5"/>
        <v/>
      </c>
      <c r="L13" s="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2"/>
      <c r="Y13" s="12"/>
      <c r="Z13" s="2"/>
      <c r="AA13" s="12"/>
      <c r="AB13" s="12"/>
      <c r="AC13" s="12"/>
      <c r="AD13" s="12"/>
      <c r="AE13" s="12"/>
      <c r="AF13" s="12"/>
      <c r="AG13" s="12"/>
    </row>
    <row r="14">
      <c r="A14" s="23" t="str">
        <f>ALNS!A14</f>
        <v>Daniel Dantas da Silva</v>
      </c>
      <c r="B14" s="24"/>
      <c r="C14" s="24"/>
      <c r="D14" s="24"/>
      <c r="E14" s="24"/>
      <c r="F14" s="25">
        <f t="shared" si="1"/>
        <v>0</v>
      </c>
      <c r="G14" s="26" t="str">
        <f t="shared" si="2"/>
        <v/>
      </c>
      <c r="H14" s="25" t="str">
        <f t="shared" si="3"/>
        <v/>
      </c>
      <c r="I14" s="27"/>
      <c r="J14" s="28" t="str">
        <f t="shared" si="4"/>
        <v/>
      </c>
      <c r="K14" s="29" t="str">
        <f t="shared" si="5"/>
        <v/>
      </c>
      <c r="L14" s="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2"/>
      <c r="Y14" s="12"/>
      <c r="Z14" s="2"/>
      <c r="AA14" s="12"/>
      <c r="AB14" s="12"/>
      <c r="AC14" s="12"/>
      <c r="AD14" s="12"/>
      <c r="AE14" s="12"/>
      <c r="AF14" s="12"/>
      <c r="AG14" s="12"/>
    </row>
    <row r="15">
      <c r="A15" s="30" t="str">
        <f>ALNS!A15</f>
        <v>Erick Gabriel Araújo Leandro</v>
      </c>
      <c r="B15" s="31"/>
      <c r="C15" s="31"/>
      <c r="D15" s="31"/>
      <c r="E15" s="31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5" t="str">
        <f t="shared" si="4"/>
        <v/>
      </c>
      <c r="K15" s="36" t="str">
        <f t="shared" si="5"/>
        <v/>
      </c>
      <c r="L15" s="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2"/>
      <c r="Y15" s="12"/>
      <c r="Z15" s="2"/>
      <c r="AA15" s="12"/>
      <c r="AB15" s="12"/>
      <c r="AC15" s="12"/>
      <c r="AD15" s="12"/>
      <c r="AE15" s="12"/>
      <c r="AF15" s="12"/>
      <c r="AG15" s="12"/>
    </row>
    <row r="16">
      <c r="A16" s="23" t="str">
        <f>ALNS!A16</f>
        <v>Eugênio Genuíno Mota</v>
      </c>
      <c r="B16" s="24"/>
      <c r="C16" s="24"/>
      <c r="D16" s="24"/>
      <c r="E16" s="24"/>
      <c r="F16" s="25">
        <f t="shared" si="1"/>
        <v>0</v>
      </c>
      <c r="G16" s="33" t="str">
        <f t="shared" si="2"/>
        <v/>
      </c>
      <c r="H16" s="25" t="str">
        <f t="shared" si="3"/>
        <v/>
      </c>
      <c r="I16" s="27"/>
      <c r="J16" s="28" t="str">
        <f t="shared" si="4"/>
        <v/>
      </c>
      <c r="K16" s="29" t="str">
        <f t="shared" si="5"/>
        <v/>
      </c>
      <c r="L16" s="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2"/>
      <c r="Y16" s="12"/>
      <c r="Z16" s="2"/>
      <c r="AA16" s="12"/>
      <c r="AB16" s="12"/>
      <c r="AC16" s="12"/>
      <c r="AD16" s="12"/>
      <c r="AE16" s="12"/>
      <c r="AF16" s="12"/>
      <c r="AG16" s="12"/>
    </row>
    <row r="17">
      <c r="A17" s="30" t="str">
        <f>ALNS!A17</f>
        <v>Evellyn Fernandes de Almeida</v>
      </c>
      <c r="B17" s="31"/>
      <c r="C17" s="31"/>
      <c r="D17" s="31"/>
      <c r="E17" s="31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5" t="str">
        <f t="shared" si="4"/>
        <v/>
      </c>
      <c r="K17" s="36" t="str">
        <f t="shared" si="5"/>
        <v/>
      </c>
      <c r="L17" s="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2"/>
      <c r="Y17" s="12"/>
      <c r="Z17" s="2"/>
      <c r="AA17" s="12"/>
      <c r="AB17" s="12"/>
      <c r="AC17" s="12"/>
      <c r="AD17" s="12"/>
      <c r="AE17" s="12"/>
      <c r="AF17" s="12"/>
      <c r="AG17" s="12"/>
    </row>
    <row r="18">
      <c r="A18" s="23" t="str">
        <f>ALNS!A18</f>
        <v>Gabriel de Sousa Gonzaga</v>
      </c>
      <c r="B18" s="24"/>
      <c r="C18" s="24"/>
      <c r="D18" s="24"/>
      <c r="E18" s="24"/>
      <c r="F18" s="25">
        <f t="shared" si="1"/>
        <v>0</v>
      </c>
      <c r="G18" s="26" t="str">
        <f t="shared" si="2"/>
        <v/>
      </c>
      <c r="H18" s="25" t="str">
        <f t="shared" si="3"/>
        <v/>
      </c>
      <c r="I18" s="27"/>
      <c r="J18" s="28" t="str">
        <f t="shared" si="4"/>
        <v/>
      </c>
      <c r="K18" s="29" t="str">
        <f t="shared" si="5"/>
        <v/>
      </c>
      <c r="L18" s="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2"/>
      <c r="Y18" s="12"/>
      <c r="Z18" s="2"/>
      <c r="AA18" s="12"/>
      <c r="AB18" s="12"/>
      <c r="AC18" s="12"/>
      <c r="AD18" s="12"/>
      <c r="AE18" s="12"/>
      <c r="AF18" s="12"/>
      <c r="AG18" s="12"/>
    </row>
    <row r="19">
      <c r="A19" s="30" t="str">
        <f>ALNS!A19</f>
        <v>Giullia Barros Pietoso Camara</v>
      </c>
      <c r="B19" s="31"/>
      <c r="C19" s="31"/>
      <c r="D19" s="31"/>
      <c r="E19" s="31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5" t="str">
        <f t="shared" si="4"/>
        <v/>
      </c>
      <c r="K19" s="36" t="str">
        <f t="shared" si="5"/>
        <v/>
      </c>
      <c r="L19" s="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2"/>
      <c r="Y19" s="12"/>
      <c r="Z19" s="2"/>
      <c r="AA19" s="12"/>
      <c r="AB19" s="12"/>
      <c r="AC19" s="12"/>
      <c r="AD19" s="12"/>
      <c r="AE19" s="12"/>
      <c r="AF19" s="12"/>
      <c r="AG19" s="12"/>
    </row>
    <row r="20" ht="15.75" customHeight="1">
      <c r="A20" s="38" t="str">
        <f>ALNS!A20</f>
        <v>Gleiciane Almeida de Lima</v>
      </c>
      <c r="B20" s="24"/>
      <c r="C20" s="24"/>
      <c r="D20" s="24"/>
      <c r="E20" s="24"/>
      <c r="F20" s="25">
        <f t="shared" si="1"/>
        <v>0</v>
      </c>
      <c r="G20" s="26" t="str">
        <f t="shared" si="2"/>
        <v/>
      </c>
      <c r="H20" s="25" t="str">
        <f t="shared" si="3"/>
        <v/>
      </c>
      <c r="I20" s="27"/>
      <c r="J20" s="28" t="str">
        <f t="shared" si="4"/>
        <v/>
      </c>
      <c r="K20" s="29" t="str">
        <f t="shared" si="5"/>
        <v/>
      </c>
      <c r="L20" s="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2"/>
      <c r="Y20" s="12"/>
      <c r="Z20" s="2"/>
      <c r="AA20" s="12"/>
      <c r="AB20" s="12"/>
      <c r="AC20" s="12"/>
      <c r="AD20" s="12"/>
      <c r="AE20" s="12"/>
      <c r="AF20" s="12"/>
      <c r="AG20" s="12"/>
    </row>
    <row r="21" ht="15.75" customHeight="1">
      <c r="A21" s="30" t="str">
        <f>ALNS!A21</f>
        <v>Gustavo Oliviera de Menezes</v>
      </c>
      <c r="B21" s="31"/>
      <c r="C21" s="31"/>
      <c r="D21" s="31"/>
      <c r="E21" s="31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5" t="str">
        <f t="shared" si="4"/>
        <v/>
      </c>
      <c r="K21" s="36" t="str">
        <f t="shared" si="5"/>
        <v/>
      </c>
      <c r="L21" s="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2"/>
      <c r="Y21" s="12"/>
      <c r="Z21" s="2"/>
      <c r="AA21" s="12"/>
      <c r="AB21" s="12"/>
      <c r="AC21" s="12"/>
      <c r="AD21" s="12"/>
      <c r="AE21" s="12"/>
      <c r="AF21" s="12"/>
      <c r="AG21" s="12"/>
    </row>
    <row r="22" ht="15.75" customHeight="1">
      <c r="A22" s="23" t="str">
        <f>ALNS!A22</f>
        <v>Heitor Gênuíno Mota</v>
      </c>
      <c r="B22" s="24"/>
      <c r="C22" s="24"/>
      <c r="D22" s="24"/>
      <c r="E22" s="24"/>
      <c r="F22" s="25">
        <f t="shared" si="1"/>
        <v>0</v>
      </c>
      <c r="G22" s="26" t="str">
        <f t="shared" si="2"/>
        <v/>
      </c>
      <c r="H22" s="25" t="str">
        <f t="shared" si="3"/>
        <v/>
      </c>
      <c r="I22" s="27"/>
      <c r="J22" s="28" t="str">
        <f t="shared" si="4"/>
        <v/>
      </c>
      <c r="K22" s="29" t="str">
        <f t="shared" si="5"/>
        <v/>
      </c>
      <c r="L22" s="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2"/>
      <c r="Y22" s="12"/>
      <c r="Z22" s="2"/>
      <c r="AA22" s="12"/>
      <c r="AB22" s="12"/>
      <c r="AC22" s="12"/>
      <c r="AD22" s="12"/>
      <c r="AE22" s="12"/>
      <c r="AF22" s="12"/>
      <c r="AG22" s="12"/>
    </row>
    <row r="23" ht="15.75" customHeight="1">
      <c r="A23" s="30" t="str">
        <f>ALNS!A23</f>
        <v>Heloisa dos Reis Nascimento</v>
      </c>
      <c r="B23" s="31"/>
      <c r="C23" s="31"/>
      <c r="D23" s="31"/>
      <c r="E23" s="31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5" t="str">
        <f t="shared" si="4"/>
        <v/>
      </c>
      <c r="K23" s="36" t="str">
        <f t="shared" si="5"/>
        <v/>
      </c>
      <c r="L23" s="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2"/>
      <c r="Y23" s="12"/>
      <c r="Z23" s="2"/>
      <c r="AA23" s="12"/>
      <c r="AB23" s="12"/>
      <c r="AC23" s="12"/>
      <c r="AD23" s="12"/>
      <c r="AE23" s="12"/>
      <c r="AF23" s="12"/>
      <c r="AG23" s="12"/>
    </row>
    <row r="24" ht="15.75" customHeight="1">
      <c r="A24" s="23" t="str">
        <f>ALNS!A24</f>
        <v>José Júlio César de Lima Silva Soares</v>
      </c>
      <c r="B24" s="24"/>
      <c r="C24" s="24"/>
      <c r="D24" s="24"/>
      <c r="E24" s="24"/>
      <c r="F24" s="25">
        <f t="shared" si="1"/>
        <v>0</v>
      </c>
      <c r="G24" s="26" t="str">
        <f t="shared" si="2"/>
        <v/>
      </c>
      <c r="H24" s="25" t="str">
        <f t="shared" si="3"/>
        <v/>
      </c>
      <c r="I24" s="27"/>
      <c r="J24" s="28" t="str">
        <f t="shared" si="4"/>
        <v/>
      </c>
      <c r="K24" s="29" t="str">
        <f t="shared" si="5"/>
        <v/>
      </c>
      <c r="L24" s="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2"/>
      <c r="Y24" s="12"/>
      <c r="Z24" s="2"/>
      <c r="AA24" s="12"/>
      <c r="AB24" s="12"/>
      <c r="AC24" s="12"/>
      <c r="AD24" s="12"/>
      <c r="AE24" s="12"/>
      <c r="AF24" s="12"/>
      <c r="AG24" s="12"/>
    </row>
    <row r="25" ht="15.75" customHeight="1">
      <c r="A25" s="30" t="str">
        <f>ALNS!A25</f>
        <v>Júlia da Costa Silva Cruz</v>
      </c>
      <c r="B25" s="31"/>
      <c r="C25" s="31"/>
      <c r="D25" s="31"/>
      <c r="E25" s="31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5" t="str">
        <f t="shared" si="4"/>
        <v/>
      </c>
      <c r="K25" s="36" t="str">
        <f t="shared" si="5"/>
        <v/>
      </c>
      <c r="L25" s="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2"/>
      <c r="Y25" s="12"/>
      <c r="Z25" s="2"/>
      <c r="AA25" s="12"/>
      <c r="AB25" s="12"/>
      <c r="AC25" s="12"/>
      <c r="AD25" s="12"/>
      <c r="AE25" s="12"/>
      <c r="AF25" s="12"/>
      <c r="AG25" s="12"/>
    </row>
    <row r="26" ht="15.75" customHeight="1">
      <c r="A26" s="39" t="str">
        <f>ALNS!A26</f>
        <v>Kelven Fernando Basilio de Farias</v>
      </c>
      <c r="B26" s="24"/>
      <c r="C26" s="24"/>
      <c r="D26" s="24"/>
      <c r="E26" s="24"/>
      <c r="F26" s="25">
        <f t="shared" si="1"/>
        <v>0</v>
      </c>
      <c r="G26" s="26" t="str">
        <f t="shared" si="2"/>
        <v/>
      </c>
      <c r="H26" s="25" t="str">
        <f t="shared" si="3"/>
        <v/>
      </c>
      <c r="I26" s="38"/>
      <c r="J26" s="28" t="str">
        <f t="shared" si="4"/>
        <v/>
      </c>
      <c r="K26" s="29" t="str">
        <f t="shared" si="5"/>
        <v/>
      </c>
      <c r="L26" s="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2"/>
      <c r="Y26" s="12"/>
      <c r="Z26" s="2"/>
      <c r="AA26" s="12"/>
      <c r="AB26" s="12"/>
      <c r="AC26" s="12"/>
      <c r="AD26" s="12"/>
      <c r="AE26" s="12"/>
      <c r="AF26" s="12"/>
      <c r="AG26" s="12"/>
    </row>
    <row r="27" ht="15.75" customHeight="1">
      <c r="A27" s="40" t="str">
        <f>ALNS!A27</f>
        <v>Laura Lima Pires</v>
      </c>
      <c r="B27" s="31"/>
      <c r="C27" s="31"/>
      <c r="D27" s="31"/>
      <c r="E27" s="31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41"/>
      <c r="J27" s="35" t="str">
        <f t="shared" si="4"/>
        <v/>
      </c>
      <c r="K27" s="36" t="str">
        <f t="shared" si="5"/>
        <v/>
      </c>
      <c r="L27" s="2"/>
      <c r="M27" s="12"/>
      <c r="N27" s="12"/>
      <c r="O27" s="12"/>
      <c r="P27" s="12"/>
      <c r="Q27" s="12"/>
      <c r="R27" s="12"/>
      <c r="S27" s="12"/>
      <c r="T27" s="12"/>
      <c r="U27" s="2"/>
      <c r="V27" s="2"/>
      <c r="W27" s="2"/>
      <c r="X27" s="2"/>
      <c r="Y27" s="12"/>
      <c r="Z27" s="2"/>
      <c r="AA27" s="12"/>
      <c r="AB27" s="12"/>
      <c r="AC27" s="12"/>
      <c r="AD27" s="12"/>
      <c r="AE27" s="12"/>
      <c r="AF27" s="12"/>
      <c r="AG27" s="12"/>
    </row>
    <row r="28" ht="15.75" customHeight="1">
      <c r="A28" s="42" t="str">
        <f>ALNS!A28</f>
        <v>Lucas Abrante Rêgo</v>
      </c>
      <c r="B28" s="24"/>
      <c r="C28" s="24"/>
      <c r="D28" s="24"/>
      <c r="E28" s="24"/>
      <c r="F28" s="25">
        <f t="shared" si="1"/>
        <v>0</v>
      </c>
      <c r="G28" s="26" t="str">
        <f t="shared" si="2"/>
        <v/>
      </c>
      <c r="H28" s="25" t="str">
        <f t="shared" si="3"/>
        <v/>
      </c>
      <c r="I28" s="38"/>
      <c r="J28" s="28" t="str">
        <f t="shared" si="4"/>
        <v/>
      </c>
      <c r="K28" s="29" t="str">
        <f t="shared" si="5"/>
        <v/>
      </c>
      <c r="L28" s="2"/>
      <c r="M28" s="12"/>
      <c r="N28" s="12"/>
      <c r="O28" s="12"/>
      <c r="P28" s="12"/>
      <c r="Q28" s="12"/>
      <c r="R28" s="12"/>
      <c r="S28" s="12"/>
      <c r="T28" s="2"/>
      <c r="U28" s="2"/>
      <c r="V28" s="2"/>
      <c r="W28" s="2"/>
      <c r="X28" s="2"/>
      <c r="Y28" s="12"/>
      <c r="Z28" s="2"/>
      <c r="AA28" s="12"/>
      <c r="AB28" s="12"/>
      <c r="AC28" s="12"/>
      <c r="AD28" s="12"/>
      <c r="AE28" s="12"/>
      <c r="AF28" s="12"/>
      <c r="AG28" s="12"/>
    </row>
    <row r="29" ht="15.75" customHeight="1">
      <c r="A29" s="41" t="str">
        <f>ALNS!A29</f>
        <v>Luiz Alberto Medeiros Soares</v>
      </c>
      <c r="B29" s="31"/>
      <c r="C29" s="31"/>
      <c r="D29" s="31"/>
      <c r="E29" s="31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41"/>
      <c r="J29" s="35" t="str">
        <f t="shared" si="4"/>
        <v/>
      </c>
      <c r="K29" s="36" t="str">
        <f t="shared" si="5"/>
        <v/>
      </c>
      <c r="L29" s="2"/>
      <c r="M29" s="12"/>
      <c r="N29" s="12"/>
      <c r="O29" s="12"/>
      <c r="P29" s="12"/>
      <c r="Q29" s="12"/>
      <c r="R29" s="12"/>
      <c r="S29" s="2"/>
      <c r="T29" s="12"/>
      <c r="U29" s="2"/>
      <c r="V29" s="2"/>
      <c r="W29" s="2"/>
      <c r="X29" s="2"/>
      <c r="Y29" s="2"/>
      <c r="Z29" s="2"/>
      <c r="AA29" s="12"/>
      <c r="AB29" s="12"/>
      <c r="AC29" s="12"/>
      <c r="AD29" s="12"/>
      <c r="AE29" s="12"/>
      <c r="AF29" s="12"/>
      <c r="AG29" s="12"/>
    </row>
    <row r="30" ht="15.75" customHeight="1">
      <c r="A30" s="38" t="str">
        <f>ALNS!A30</f>
        <v>Maria Alice Borba Agra</v>
      </c>
      <c r="B30" s="24"/>
      <c r="C30" s="24"/>
      <c r="D30" s="24"/>
      <c r="E30" s="24"/>
      <c r="F30" s="25">
        <f t="shared" si="1"/>
        <v>0</v>
      </c>
      <c r="G30" s="26" t="str">
        <f t="shared" si="2"/>
        <v/>
      </c>
      <c r="H30" s="25" t="str">
        <f t="shared" si="3"/>
        <v/>
      </c>
      <c r="I30" s="38"/>
      <c r="J30" s="28" t="str">
        <f t="shared" si="4"/>
        <v/>
      </c>
      <c r="K30" s="29" t="str">
        <f t="shared" si="5"/>
        <v/>
      </c>
      <c r="L30" s="2"/>
      <c r="M30" s="12"/>
      <c r="N30" s="12"/>
      <c r="O30" s="12"/>
      <c r="P30" s="12"/>
      <c r="Q30" s="12"/>
      <c r="R30" s="12"/>
      <c r="S30" s="12"/>
      <c r="T30" s="12"/>
      <c r="U30" s="2"/>
      <c r="V30" s="2"/>
      <c r="W30" s="2"/>
      <c r="X30" s="2"/>
      <c r="Y30" s="2"/>
      <c r="Z30" s="2"/>
      <c r="AA30" s="12"/>
      <c r="AB30" s="12"/>
      <c r="AC30" s="12"/>
      <c r="AD30" s="12"/>
      <c r="AE30" s="12"/>
      <c r="AF30" s="12"/>
      <c r="AG30" s="12"/>
    </row>
    <row r="31" ht="15.75" customHeight="1">
      <c r="A31" s="41" t="str">
        <f>ALNS!A31</f>
        <v>Maria Clara Alves de Lima</v>
      </c>
      <c r="B31" s="31"/>
      <c r="C31" s="31"/>
      <c r="D31" s="31"/>
      <c r="E31" s="31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41"/>
      <c r="J31" s="35" t="str">
        <f t="shared" si="4"/>
        <v/>
      </c>
      <c r="K31" s="36" t="str">
        <f t="shared" si="5"/>
        <v/>
      </c>
      <c r="L31" s="2"/>
      <c r="M31" s="12"/>
      <c r="N31" s="12"/>
      <c r="O31" s="12"/>
      <c r="P31" s="12"/>
      <c r="Q31" s="12"/>
      <c r="R31" s="12"/>
      <c r="S31" s="12"/>
      <c r="T31" s="12"/>
      <c r="U31" s="2"/>
      <c r="V31" s="2"/>
      <c r="W31" s="2"/>
      <c r="X31" s="2"/>
      <c r="Y31" s="2"/>
      <c r="Z31" s="2"/>
      <c r="AA31" s="12"/>
      <c r="AB31" s="12"/>
      <c r="AC31" s="12"/>
      <c r="AD31" s="12"/>
      <c r="AE31" s="12"/>
      <c r="AF31" s="12"/>
      <c r="AG31" s="12"/>
    </row>
    <row r="32" ht="15.75" customHeight="1">
      <c r="A32" s="38" t="str">
        <f>ALNS!A32</f>
        <v>Maria Clara dos  Reis Silva</v>
      </c>
      <c r="B32" s="24"/>
      <c r="C32" s="24"/>
      <c r="D32" s="24"/>
      <c r="E32" s="24"/>
      <c r="F32" s="25">
        <f t="shared" si="1"/>
        <v>0</v>
      </c>
      <c r="G32" s="26" t="str">
        <f t="shared" si="2"/>
        <v/>
      </c>
      <c r="H32" s="25" t="str">
        <f t="shared" si="3"/>
        <v/>
      </c>
      <c r="I32" s="38"/>
      <c r="J32" s="28" t="str">
        <f t="shared" si="4"/>
        <v/>
      </c>
      <c r="K32" s="29" t="str">
        <f t="shared" si="5"/>
        <v/>
      </c>
      <c r="L32" s="2"/>
      <c r="M32" s="12"/>
      <c r="N32" s="12"/>
      <c r="O32" s="12"/>
      <c r="P32" s="12"/>
      <c r="Q32" s="12"/>
      <c r="R32" s="12"/>
      <c r="S32" s="12"/>
      <c r="T32" s="12"/>
      <c r="U32" s="2"/>
      <c r="V32" s="2"/>
      <c r="W32" s="2"/>
      <c r="X32" s="2"/>
      <c r="Y32" s="2"/>
      <c r="Z32" s="2"/>
      <c r="AA32" s="12"/>
      <c r="AB32" s="12"/>
      <c r="AC32" s="12"/>
      <c r="AD32" s="12"/>
      <c r="AE32" s="12"/>
      <c r="AF32" s="12"/>
      <c r="AG32" s="12"/>
    </row>
    <row r="33" ht="15.75" customHeight="1">
      <c r="A33" s="41" t="str">
        <f>ALNS!A33</f>
        <v>Maria Evelyn da Silva Almeida</v>
      </c>
      <c r="B33" s="31"/>
      <c r="C33" s="31"/>
      <c r="D33" s="31"/>
      <c r="E33" s="31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41"/>
      <c r="J33" s="35" t="str">
        <f t="shared" si="4"/>
        <v/>
      </c>
      <c r="K33" s="36" t="str">
        <f t="shared" si="5"/>
        <v/>
      </c>
      <c r="L33" s="2"/>
      <c r="M33" s="12"/>
      <c r="N33" s="12"/>
      <c r="O33" s="12"/>
      <c r="P33" s="12"/>
      <c r="Q33" s="12"/>
      <c r="R33" s="12"/>
      <c r="S33" s="12"/>
      <c r="T33" s="12"/>
      <c r="U33" s="2"/>
      <c r="V33" s="2"/>
      <c r="W33" s="2"/>
      <c r="X33" s="2"/>
      <c r="Y33" s="2"/>
      <c r="Z33" s="2"/>
      <c r="AA33" s="12"/>
      <c r="AB33" s="12"/>
      <c r="AC33" s="12"/>
      <c r="AD33" s="12"/>
      <c r="AE33" s="12"/>
      <c r="AF33" s="12"/>
      <c r="AG33" s="12"/>
    </row>
    <row r="34" ht="15.75" customHeight="1">
      <c r="A34" s="38" t="str">
        <f>ALNS!A34</f>
        <v>Marina Venâncio Oliveira</v>
      </c>
      <c r="B34" s="24"/>
      <c r="C34" s="24"/>
      <c r="D34" s="24"/>
      <c r="E34" s="24"/>
      <c r="F34" s="25">
        <f t="shared" si="1"/>
        <v>0</v>
      </c>
      <c r="G34" s="26" t="str">
        <f t="shared" si="2"/>
        <v/>
      </c>
      <c r="H34" s="25" t="str">
        <f t="shared" si="3"/>
        <v/>
      </c>
      <c r="I34" s="38"/>
      <c r="J34" s="28" t="str">
        <f t="shared" si="4"/>
        <v/>
      </c>
      <c r="K34" s="29" t="str">
        <f t="shared" si="5"/>
        <v/>
      </c>
      <c r="L34" s="2"/>
      <c r="M34" s="1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2"/>
      <c r="AB34" s="12"/>
      <c r="AC34" s="12"/>
      <c r="AD34" s="12"/>
      <c r="AE34" s="12"/>
      <c r="AF34" s="12"/>
      <c r="AG34" s="12"/>
    </row>
    <row r="35" ht="15.75" customHeight="1">
      <c r="A35" s="41" t="str">
        <f>ALNS!A35</f>
        <v>Mário Samuel Oliveira Conceição</v>
      </c>
      <c r="B35" s="31"/>
      <c r="C35" s="31"/>
      <c r="D35" s="31"/>
      <c r="E35" s="31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41"/>
      <c r="J35" s="35" t="str">
        <f t="shared" si="4"/>
        <v/>
      </c>
      <c r="K35" s="36" t="str">
        <f t="shared" si="5"/>
        <v/>
      </c>
      <c r="L35" s="2"/>
      <c r="M35" s="1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2"/>
      <c r="AB35" s="12"/>
      <c r="AC35" s="12"/>
      <c r="AD35" s="12"/>
      <c r="AE35" s="12"/>
      <c r="AF35" s="12"/>
      <c r="AG35" s="12"/>
    </row>
    <row r="36" ht="15.75" customHeight="1">
      <c r="A36" s="42" t="str">
        <f>ALNS!A36</f>
        <v>Pedro Elias barbosa de Sousa</v>
      </c>
      <c r="B36" s="24"/>
      <c r="C36" s="24"/>
      <c r="D36" s="24"/>
      <c r="E36" s="24"/>
      <c r="F36" s="25">
        <f t="shared" si="1"/>
        <v>0</v>
      </c>
      <c r="G36" s="26" t="str">
        <f t="shared" si="2"/>
        <v/>
      </c>
      <c r="H36" s="25" t="str">
        <f t="shared" si="3"/>
        <v/>
      </c>
      <c r="I36" s="38"/>
      <c r="J36" s="28" t="str">
        <f t="shared" si="4"/>
        <v/>
      </c>
      <c r="K36" s="29" t="str">
        <f t="shared" si="5"/>
        <v/>
      </c>
      <c r="L36" s="2"/>
      <c r="M36" s="1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2"/>
      <c r="AB36" s="12"/>
      <c r="AC36" s="12"/>
      <c r="AD36" s="12"/>
      <c r="AE36" s="12"/>
      <c r="AF36" s="12"/>
      <c r="AG36" s="12"/>
    </row>
    <row r="37" ht="15.75" customHeight="1">
      <c r="A37" s="40" t="str">
        <f>ALNS!A37</f>
        <v>Pedro Henrique dos Santos Sousa</v>
      </c>
      <c r="B37" s="31"/>
      <c r="C37" s="31"/>
      <c r="D37" s="31"/>
      <c r="E37" s="31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41"/>
      <c r="J37" s="35" t="str">
        <f t="shared" si="4"/>
        <v/>
      </c>
      <c r="K37" s="36" t="str">
        <f t="shared" si="5"/>
        <v/>
      </c>
      <c r="L37" s="2"/>
      <c r="M37" s="1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2"/>
      <c r="AB37" s="12"/>
      <c r="AC37" s="12"/>
      <c r="AD37" s="12"/>
      <c r="AE37" s="2"/>
      <c r="AF37" s="2"/>
      <c r="AG37" s="2"/>
    </row>
    <row r="38" ht="15.75" customHeight="1">
      <c r="A38" s="42" t="str">
        <f>ALNS!A38</f>
        <v>Pedro Víctor de Farias Almeida</v>
      </c>
      <c r="B38" s="24"/>
      <c r="C38" s="24"/>
      <c r="D38" s="24"/>
      <c r="E38" s="24"/>
      <c r="F38" s="25">
        <f t="shared" si="1"/>
        <v>0</v>
      </c>
      <c r="G38" s="26" t="str">
        <f t="shared" si="2"/>
        <v/>
      </c>
      <c r="H38" s="25" t="str">
        <f t="shared" si="3"/>
        <v/>
      </c>
      <c r="I38" s="38"/>
      <c r="J38" s="28" t="str">
        <f t="shared" si="4"/>
        <v/>
      </c>
      <c r="K38" s="29" t="str">
        <f t="shared" si="5"/>
        <v/>
      </c>
      <c r="L38" s="2"/>
      <c r="M38" s="1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2"/>
      <c r="AB38" s="12"/>
      <c r="AC38" s="12"/>
      <c r="AD38" s="12"/>
      <c r="AE38" s="2"/>
      <c r="AF38" s="2"/>
      <c r="AG38" s="2"/>
    </row>
    <row r="39" ht="15.75" customHeight="1">
      <c r="A39" s="40" t="str">
        <f>ALNS!A39</f>
        <v>Pedro Welisson de Lima Araújo</v>
      </c>
      <c r="B39" s="31"/>
      <c r="C39" s="31"/>
      <c r="D39" s="31"/>
      <c r="E39" s="31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41"/>
      <c r="J39" s="35" t="str">
        <f t="shared" si="4"/>
        <v/>
      </c>
      <c r="K39" s="36" t="str">
        <f t="shared" si="5"/>
        <v/>
      </c>
      <c r="L39" s="2"/>
      <c r="M39" s="1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2"/>
      <c r="AB39" s="12"/>
      <c r="AC39" s="12"/>
      <c r="AD39" s="12"/>
      <c r="AE39" s="2"/>
      <c r="AF39" s="2"/>
      <c r="AG39" s="2"/>
    </row>
    <row r="40" ht="15.75" customHeight="1">
      <c r="A40" s="42" t="str">
        <f>ALNS!A40</f>
        <v>Rebeca Kemylly Vasquez Mendes</v>
      </c>
      <c r="B40" s="24"/>
      <c r="C40" s="24"/>
      <c r="D40" s="24"/>
      <c r="E40" s="24"/>
      <c r="F40" s="25">
        <f t="shared" si="1"/>
        <v>0</v>
      </c>
      <c r="G40" s="26" t="str">
        <f t="shared" si="2"/>
        <v/>
      </c>
      <c r="H40" s="25" t="str">
        <f t="shared" si="3"/>
        <v/>
      </c>
      <c r="I40" s="38"/>
      <c r="J40" s="28" t="str">
        <f t="shared" si="4"/>
        <v/>
      </c>
      <c r="K40" s="29" t="str">
        <f t="shared" si="5"/>
        <v/>
      </c>
      <c r="L40" s="2"/>
      <c r="M40" s="1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2"/>
      <c r="AB40" s="12"/>
      <c r="AC40" s="12"/>
      <c r="AD40" s="2"/>
      <c r="AE40" s="2"/>
      <c r="AF40" s="2"/>
      <c r="AG40" s="2"/>
    </row>
    <row r="41" ht="15.75" customHeight="1">
      <c r="A41" s="40" t="str">
        <f>ALNS!A41</f>
        <v>Renan Victor Rocha Pessoa</v>
      </c>
      <c r="B41" s="31"/>
      <c r="C41" s="31"/>
      <c r="D41" s="31"/>
      <c r="E41" s="31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41"/>
      <c r="J41" s="35" t="str">
        <f t="shared" si="4"/>
        <v/>
      </c>
      <c r="K41" s="36" t="str">
        <f t="shared" si="5"/>
        <v/>
      </c>
      <c r="L41" s="2"/>
      <c r="M41" s="1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2"/>
      <c r="AB41" s="2"/>
      <c r="AC41" s="2"/>
      <c r="AD41" s="2"/>
      <c r="AE41" s="2"/>
      <c r="AF41" s="2"/>
      <c r="AG41" s="2"/>
    </row>
    <row r="42" ht="15.75" customHeight="1">
      <c r="A42" s="42" t="str">
        <f>ALNS!A42</f>
        <v>Reuel Rodrigues Ferreira</v>
      </c>
      <c r="B42" s="24"/>
      <c r="C42" s="24"/>
      <c r="D42" s="24"/>
      <c r="E42" s="24"/>
      <c r="F42" s="25">
        <f t="shared" si="1"/>
        <v>0</v>
      </c>
      <c r="G42" s="26" t="str">
        <f t="shared" si="2"/>
        <v/>
      </c>
      <c r="H42" s="25" t="str">
        <f t="shared" si="3"/>
        <v/>
      </c>
      <c r="I42" s="38"/>
      <c r="J42" s="28" t="str">
        <f t="shared" si="4"/>
        <v/>
      </c>
      <c r="K42" s="29" t="str">
        <f t="shared" si="5"/>
        <v/>
      </c>
      <c r="L42" s="2"/>
      <c r="M42" s="1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2"/>
      <c r="AB42" s="2"/>
      <c r="AC42" s="2"/>
      <c r="AD42" s="2"/>
      <c r="AE42" s="2"/>
      <c r="AF42" s="2"/>
      <c r="AG42" s="2"/>
    </row>
    <row r="43" ht="15.75" customHeight="1">
      <c r="A43" s="40" t="str">
        <f>ALNS!A43</f>
        <v>Samara Rafaelly Brandão Rocha</v>
      </c>
      <c r="B43" s="31"/>
      <c r="C43" s="31"/>
      <c r="D43" s="31"/>
      <c r="E43" s="31"/>
      <c r="F43" s="32">
        <f t="shared" si="1"/>
        <v>0</v>
      </c>
      <c r="G43" s="33" t="str">
        <f t="shared" si="2"/>
        <v/>
      </c>
      <c r="H43" s="32" t="str">
        <f t="shared" si="3"/>
        <v/>
      </c>
      <c r="I43" s="41"/>
      <c r="J43" s="35" t="str">
        <f t="shared" si="4"/>
        <v/>
      </c>
      <c r="K43" s="36" t="str">
        <f t="shared" si="5"/>
        <v/>
      </c>
      <c r="L43" s="2"/>
      <c r="M43" s="1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2"/>
      <c r="AB43" s="2"/>
      <c r="AC43" s="2"/>
      <c r="AD43" s="2"/>
      <c r="AE43" s="2"/>
      <c r="AF43" s="2"/>
      <c r="AG43" s="2"/>
    </row>
    <row r="44" ht="15.75" customHeight="1">
      <c r="A44" s="42" t="str">
        <f>ALNS!A44</f>
        <v>Samuel Fontes Lima</v>
      </c>
      <c r="B44" s="24"/>
      <c r="C44" s="24"/>
      <c r="D44" s="24"/>
      <c r="E44" s="24"/>
      <c r="F44" s="25">
        <f t="shared" si="1"/>
        <v>0</v>
      </c>
      <c r="G44" s="26" t="str">
        <f t="shared" si="2"/>
        <v/>
      </c>
      <c r="H44" s="25" t="str">
        <f t="shared" si="3"/>
        <v/>
      </c>
      <c r="I44" s="38"/>
      <c r="J44" s="28" t="str">
        <f t="shared" si="4"/>
        <v/>
      </c>
      <c r="K44" s="29" t="str">
        <f t="shared" si="5"/>
        <v/>
      </c>
      <c r="L44" s="2"/>
      <c r="M44" s="1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2"/>
      <c r="AB44" s="2"/>
      <c r="AC44" s="2"/>
      <c r="AD44" s="2"/>
      <c r="AE44" s="2"/>
      <c r="AF44" s="2"/>
      <c r="AG44" s="2"/>
    </row>
    <row r="45" ht="15.75" customHeight="1">
      <c r="A45" s="40" t="str">
        <f>ALNS!A45</f>
        <v>Thifany Tayane Pereira Galdino</v>
      </c>
      <c r="B45" s="31"/>
      <c r="C45" s="31"/>
      <c r="D45" s="31"/>
      <c r="E45" s="31"/>
      <c r="F45" s="32">
        <f t="shared" si="1"/>
        <v>0</v>
      </c>
      <c r="G45" s="33" t="str">
        <f t="shared" si="2"/>
        <v/>
      </c>
      <c r="H45" s="32" t="str">
        <f t="shared" si="3"/>
        <v/>
      </c>
      <c r="I45" s="41"/>
      <c r="J45" s="35" t="str">
        <f t="shared" si="4"/>
        <v/>
      </c>
      <c r="K45" s="36" t="str">
        <f t="shared" si="5"/>
        <v/>
      </c>
      <c r="L45" s="2"/>
      <c r="M45" s="12"/>
      <c r="N45" s="1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2" t="str">
        <f>ALNS!A46</f>
        <v>Victor Gabriel Clementino Lima</v>
      </c>
      <c r="B46" s="24"/>
      <c r="C46" s="24"/>
      <c r="D46" s="24"/>
      <c r="E46" s="24"/>
      <c r="F46" s="25">
        <f t="shared" si="1"/>
        <v>0</v>
      </c>
      <c r="G46" s="26" t="str">
        <f t="shared" si="2"/>
        <v/>
      </c>
      <c r="H46" s="25" t="str">
        <f t="shared" si="3"/>
        <v/>
      </c>
      <c r="I46" s="38"/>
      <c r="J46" s="28" t="str">
        <f t="shared" si="4"/>
        <v/>
      </c>
      <c r="K46" s="29" t="str">
        <f t="shared" si="5"/>
        <v/>
      </c>
      <c r="L46" s="2"/>
      <c r="M46" s="12"/>
      <c r="N46" s="1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0" t="str">
        <f>ALNS!A47</f>
        <v>Vitória Cristina Rodrigues Amancio Vieira</v>
      </c>
      <c r="B47" s="31"/>
      <c r="C47" s="31"/>
      <c r="D47" s="31"/>
      <c r="E47" s="31"/>
      <c r="F47" s="32">
        <f t="shared" si="1"/>
        <v>0</v>
      </c>
      <c r="G47" s="33" t="str">
        <f t="shared" si="2"/>
        <v/>
      </c>
      <c r="H47" s="32" t="str">
        <f t="shared" si="3"/>
        <v/>
      </c>
      <c r="I47" s="41"/>
      <c r="J47" s="35" t="str">
        <f t="shared" si="4"/>
        <v/>
      </c>
      <c r="K47" s="36" t="str">
        <f t="shared" si="5"/>
        <v/>
      </c>
      <c r="L47" s="2"/>
      <c r="M47" s="12"/>
      <c r="N47" s="1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L48" s="2"/>
      <c r="M48" s="12"/>
      <c r="N48" s="1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B49" s="43"/>
      <c r="C49" s="43"/>
      <c r="D49" s="43"/>
      <c r="E49" s="43"/>
      <c r="F49" s="43"/>
      <c r="G49" s="43"/>
      <c r="L49" s="2"/>
      <c r="M49" s="12"/>
      <c r="N49" s="1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B50" s="43"/>
      <c r="C50" s="43"/>
      <c r="D50" s="43"/>
      <c r="E50" s="43"/>
      <c r="F50" s="43"/>
      <c r="G50" s="43"/>
      <c r="L50" s="2"/>
      <c r="M50" s="12"/>
      <c r="N50" s="1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B51" s="43"/>
      <c r="C51" s="43"/>
      <c r="D51" s="43"/>
      <c r="E51" s="43"/>
      <c r="F51" s="43"/>
      <c r="G51" s="43"/>
      <c r="L51" s="2"/>
      <c r="M51" s="12"/>
      <c r="N51" s="1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3"/>
      <c r="B52" s="43"/>
      <c r="C52" s="43"/>
      <c r="D52" s="43"/>
      <c r="E52" s="43"/>
      <c r="F52" s="43"/>
      <c r="G52" s="43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3"/>
      <c r="B53" s="43"/>
      <c r="C53" s="43"/>
      <c r="D53" s="43"/>
      <c r="E53" s="43"/>
      <c r="F53" s="43"/>
      <c r="G53" s="43"/>
      <c r="L53" s="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2"/>
      <c r="AA53" s="12"/>
      <c r="AB53" s="12"/>
      <c r="AC53" s="12"/>
      <c r="AD53" s="12"/>
      <c r="AE53" s="12"/>
      <c r="AF53" s="12"/>
      <c r="AG53" s="12"/>
    </row>
    <row r="54" ht="15.75" hidden="1" customHeight="1">
      <c r="A54" s="43"/>
      <c r="B54" s="43"/>
      <c r="C54" s="43"/>
      <c r="D54" s="43"/>
      <c r="E54" s="43"/>
      <c r="F54" s="43"/>
      <c r="G54" s="43"/>
      <c r="L54" s="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2"/>
      <c r="AA54" s="12"/>
      <c r="AB54" s="12"/>
      <c r="AC54" s="12"/>
      <c r="AD54" s="12"/>
      <c r="AE54" s="12"/>
      <c r="AF54" s="12"/>
      <c r="AG54" s="12"/>
    </row>
    <row r="55" ht="15.75" hidden="1" customHeight="1">
      <c r="A55" s="43"/>
      <c r="B55" s="43"/>
      <c r="C55" s="43"/>
      <c r="D55" s="43"/>
      <c r="E55" s="43"/>
      <c r="F55" s="43"/>
      <c r="G55" s="43"/>
      <c r="L55" s="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2"/>
      <c r="Y55" s="12"/>
      <c r="Z55" s="2"/>
      <c r="AA55" s="12"/>
      <c r="AB55" s="12"/>
      <c r="AC55" s="12"/>
      <c r="AD55" s="12"/>
      <c r="AE55" s="12"/>
      <c r="AF55" s="12"/>
      <c r="AG55" s="12"/>
    </row>
    <row r="56" ht="15.75" hidden="1" customHeight="1">
      <c r="A56" s="43"/>
      <c r="B56" s="43"/>
      <c r="C56" s="43"/>
      <c r="D56" s="43"/>
      <c r="E56" s="43"/>
      <c r="F56" s="43"/>
      <c r="G56" s="43"/>
      <c r="L56" s="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2"/>
      <c r="AA56" s="12"/>
      <c r="AB56" s="12"/>
      <c r="AC56" s="12"/>
      <c r="AD56" s="12"/>
      <c r="AE56" s="12"/>
      <c r="AF56" s="12"/>
      <c r="AG56" s="12"/>
    </row>
    <row r="57" ht="15.75" hidden="1" customHeight="1">
      <c r="A57" s="43"/>
      <c r="B57" s="43"/>
      <c r="C57" s="43"/>
      <c r="D57" s="43"/>
      <c r="E57" s="43"/>
      <c r="F57" s="43"/>
      <c r="G57" s="43"/>
      <c r="L57" s="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2"/>
      <c r="Y57" s="12"/>
      <c r="Z57" s="2"/>
      <c r="AA57" s="12"/>
      <c r="AB57" s="12"/>
      <c r="AC57" s="12"/>
      <c r="AD57" s="12"/>
      <c r="AE57" s="12"/>
      <c r="AF57" s="12"/>
      <c r="AG57" s="12"/>
    </row>
    <row r="58" ht="15.75" hidden="1" customHeight="1">
      <c r="A58" s="43"/>
      <c r="B58" s="43"/>
      <c r="C58" s="43"/>
      <c r="D58" s="43"/>
      <c r="E58" s="43"/>
      <c r="F58" s="43"/>
      <c r="G58" s="43"/>
      <c r="L58" s="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2"/>
      <c r="Y58" s="12"/>
      <c r="Z58" s="2"/>
      <c r="AA58" s="12"/>
      <c r="AB58" s="12"/>
      <c r="AC58" s="12"/>
      <c r="AD58" s="12"/>
      <c r="AE58" s="12"/>
      <c r="AF58" s="12"/>
      <c r="AG58" s="12"/>
    </row>
    <row r="59" ht="15.75" hidden="1" customHeight="1">
      <c r="A59" s="43"/>
      <c r="B59" s="43"/>
      <c r="C59" s="43"/>
      <c r="D59" s="43"/>
      <c r="E59" s="43"/>
      <c r="F59" s="43"/>
      <c r="G59" s="43"/>
      <c r="L59" s="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2"/>
      <c r="Y59" s="12"/>
      <c r="Z59" s="2"/>
      <c r="AA59" s="12"/>
      <c r="AB59" s="12"/>
      <c r="AC59" s="12"/>
      <c r="AD59" s="12"/>
      <c r="AE59" s="12"/>
      <c r="AF59" s="12"/>
      <c r="AG59" s="12"/>
    </row>
    <row r="60" ht="15.75" hidden="1" customHeight="1">
      <c r="A60" s="43"/>
      <c r="B60" s="43"/>
      <c r="C60" s="43"/>
      <c r="D60" s="43"/>
      <c r="E60" s="43"/>
      <c r="F60" s="43"/>
      <c r="G60" s="43"/>
      <c r="L60" s="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2"/>
      <c r="Y60" s="12"/>
      <c r="Z60" s="2"/>
      <c r="AA60" s="12"/>
      <c r="AB60" s="12"/>
      <c r="AC60" s="12"/>
      <c r="AD60" s="12"/>
      <c r="AE60" s="12"/>
      <c r="AF60" s="12"/>
      <c r="AG60" s="12"/>
    </row>
    <row r="61" ht="15.75" hidden="1" customHeight="1">
      <c r="A61" s="43"/>
      <c r="B61" s="43"/>
      <c r="C61" s="43"/>
      <c r="D61" s="43"/>
      <c r="E61" s="43"/>
      <c r="F61" s="43"/>
      <c r="G61" s="43"/>
      <c r="L61" s="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2"/>
      <c r="Y61" s="12"/>
      <c r="Z61" s="2"/>
      <c r="AA61" s="12"/>
      <c r="AB61" s="12"/>
      <c r="AC61" s="12"/>
      <c r="AD61" s="12"/>
      <c r="AE61" s="12"/>
      <c r="AF61" s="12"/>
      <c r="AG61" s="12"/>
    </row>
    <row r="62" ht="15.75" hidden="1" customHeight="1">
      <c r="A62" s="43"/>
      <c r="B62" s="43"/>
      <c r="C62" s="43"/>
      <c r="D62" s="43"/>
      <c r="E62" s="43"/>
      <c r="F62" s="43"/>
      <c r="G62" s="43"/>
      <c r="L62" s="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2"/>
      <c r="Y62" s="12"/>
      <c r="Z62" s="2"/>
      <c r="AA62" s="12"/>
      <c r="AB62" s="12"/>
      <c r="AC62" s="12"/>
      <c r="AD62" s="12"/>
      <c r="AE62" s="12"/>
      <c r="AF62" s="12"/>
      <c r="AG62" s="12"/>
    </row>
    <row r="63" ht="15.75" hidden="1" customHeight="1">
      <c r="A63" s="43"/>
      <c r="B63" s="43"/>
      <c r="C63" s="43"/>
      <c r="D63" s="43"/>
      <c r="E63" s="43"/>
      <c r="F63" s="43"/>
      <c r="G63" s="43"/>
      <c r="L63" s="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2"/>
      <c r="Y63" s="12"/>
      <c r="Z63" s="2"/>
      <c r="AA63" s="12"/>
      <c r="AB63" s="12"/>
      <c r="AC63" s="12"/>
      <c r="AD63" s="12"/>
      <c r="AE63" s="12"/>
      <c r="AF63" s="12"/>
      <c r="AG63" s="12"/>
    </row>
    <row r="64" ht="15.75" hidden="1" customHeight="1">
      <c r="A64" s="43"/>
      <c r="B64" s="43"/>
      <c r="C64" s="43"/>
      <c r="D64" s="43"/>
      <c r="E64" s="43"/>
      <c r="F64" s="43"/>
      <c r="G64" s="43"/>
      <c r="L64" s="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2"/>
      <c r="Y64" s="12"/>
      <c r="Z64" s="2"/>
      <c r="AA64" s="12"/>
      <c r="AB64" s="12"/>
      <c r="AC64" s="12"/>
      <c r="AD64" s="12"/>
      <c r="AE64" s="12"/>
      <c r="AF64" s="12"/>
      <c r="AG64" s="12"/>
    </row>
    <row r="65" ht="15.75" hidden="1" customHeight="1">
      <c r="A65" s="43"/>
      <c r="B65" s="43"/>
      <c r="C65" s="43"/>
      <c r="D65" s="43"/>
      <c r="E65" s="43"/>
      <c r="F65" s="43"/>
      <c r="G65" s="43"/>
      <c r="L65" s="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2"/>
      <c r="Y65" s="12"/>
      <c r="Z65" s="2"/>
      <c r="AA65" s="12"/>
      <c r="AB65" s="12"/>
      <c r="AC65" s="12"/>
      <c r="AD65" s="12"/>
      <c r="AE65" s="12"/>
      <c r="AF65" s="12"/>
      <c r="AG65" s="12"/>
    </row>
    <row r="66" ht="15.75" hidden="1" customHeight="1">
      <c r="A66" s="43"/>
      <c r="B66" s="43"/>
      <c r="C66" s="43"/>
      <c r="D66" s="43"/>
      <c r="E66" s="43"/>
      <c r="F66" s="43"/>
      <c r="G66" s="43"/>
      <c r="L66" s="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2"/>
      <c r="Y66" s="12"/>
      <c r="Z66" s="2"/>
      <c r="AA66" s="12"/>
      <c r="AB66" s="12"/>
      <c r="AC66" s="12"/>
      <c r="AD66" s="12"/>
      <c r="AE66" s="12"/>
      <c r="AF66" s="12"/>
      <c r="AG66" s="12"/>
    </row>
    <row r="67" ht="15.75" hidden="1" customHeight="1">
      <c r="A67" s="43"/>
      <c r="B67" s="43"/>
      <c r="C67" s="43"/>
      <c r="D67" s="43"/>
      <c r="E67" s="43"/>
      <c r="F67" s="43"/>
      <c r="G67" s="43"/>
      <c r="L67" s="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2"/>
      <c r="Y67" s="12"/>
      <c r="Z67" s="2"/>
      <c r="AA67" s="12"/>
      <c r="AB67" s="12"/>
      <c r="AC67" s="12"/>
      <c r="AD67" s="12"/>
      <c r="AE67" s="12"/>
      <c r="AF67" s="12"/>
      <c r="AG67" s="12"/>
    </row>
    <row r="68" ht="15.75" hidden="1" customHeight="1">
      <c r="A68" s="43"/>
      <c r="B68" s="43"/>
      <c r="C68" s="43"/>
      <c r="D68" s="43"/>
      <c r="E68" s="43"/>
      <c r="F68" s="43"/>
      <c r="G68" s="43"/>
      <c r="L68" s="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2"/>
      <c r="Y68" s="12"/>
      <c r="Z68" s="2"/>
      <c r="AA68" s="12"/>
      <c r="AB68" s="12"/>
      <c r="AC68" s="12"/>
      <c r="AD68" s="12"/>
      <c r="AE68" s="12"/>
      <c r="AF68" s="12"/>
      <c r="AG68" s="12"/>
    </row>
    <row r="69" ht="15.75" hidden="1" customHeight="1">
      <c r="A69" s="43"/>
      <c r="B69" s="43"/>
      <c r="C69" s="43"/>
      <c r="D69" s="43"/>
      <c r="E69" s="43"/>
      <c r="F69" s="43"/>
      <c r="G69" s="43"/>
      <c r="L69" s="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2"/>
      <c r="Y69" s="12"/>
      <c r="Z69" s="2"/>
      <c r="AA69" s="12"/>
      <c r="AB69" s="12"/>
      <c r="AC69" s="12"/>
      <c r="AD69" s="12"/>
      <c r="AE69" s="12"/>
      <c r="AF69" s="12"/>
      <c r="AG69" s="12"/>
    </row>
    <row r="70" ht="15.75" hidden="1" customHeight="1">
      <c r="A70" s="43"/>
      <c r="B70" s="43"/>
      <c r="C70" s="43"/>
      <c r="D70" s="43"/>
      <c r="E70" s="43"/>
      <c r="F70" s="43"/>
      <c r="G70" s="43"/>
      <c r="L70" s="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2"/>
      <c r="Y70" s="12"/>
      <c r="Z70" s="2"/>
      <c r="AA70" s="12"/>
      <c r="AB70" s="12"/>
      <c r="AC70" s="12"/>
      <c r="AD70" s="12"/>
      <c r="AE70" s="12"/>
      <c r="AF70" s="12"/>
      <c r="AG70" s="12"/>
    </row>
    <row r="71" ht="15.75" hidden="1" customHeight="1">
      <c r="A71" s="43"/>
      <c r="B71" s="43"/>
      <c r="C71" s="43"/>
      <c r="D71" s="43"/>
      <c r="E71" s="43"/>
      <c r="F71" s="43"/>
      <c r="G71" s="43"/>
      <c r="L71" s="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2"/>
      <c r="Y71" s="12"/>
      <c r="Z71" s="2"/>
      <c r="AA71" s="12"/>
      <c r="AB71" s="12"/>
      <c r="AC71" s="12"/>
      <c r="AD71" s="12"/>
      <c r="AE71" s="12"/>
      <c r="AF71" s="12"/>
      <c r="AG71" s="12"/>
    </row>
    <row r="72" ht="15.75" hidden="1" customHeight="1">
      <c r="A72" s="43"/>
      <c r="B72" s="43"/>
      <c r="C72" s="43"/>
      <c r="D72" s="43"/>
      <c r="E72" s="43"/>
      <c r="F72" s="43"/>
      <c r="G72" s="43"/>
      <c r="L72" s="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2"/>
      <c r="Y72" s="12"/>
      <c r="Z72" s="2"/>
      <c r="AA72" s="12"/>
      <c r="AB72" s="12"/>
      <c r="AC72" s="12"/>
      <c r="AD72" s="12"/>
      <c r="AE72" s="12"/>
      <c r="AF72" s="12"/>
      <c r="AG72" s="12"/>
    </row>
    <row r="73" ht="15.75" hidden="1" customHeight="1">
      <c r="A73" s="43"/>
      <c r="B73" s="43"/>
      <c r="C73" s="43"/>
      <c r="D73" s="43"/>
      <c r="E73" s="43"/>
      <c r="F73" s="43"/>
      <c r="G73" s="43"/>
      <c r="L73" s="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2"/>
      <c r="Y73" s="12"/>
      <c r="Z73" s="2"/>
      <c r="AA73" s="12"/>
      <c r="AB73" s="12"/>
      <c r="AC73" s="12"/>
      <c r="AD73" s="12"/>
      <c r="AE73" s="12"/>
      <c r="AF73" s="12"/>
      <c r="AG73" s="12"/>
    </row>
    <row r="74" ht="15.75" hidden="1" customHeight="1">
      <c r="A74" s="43"/>
      <c r="B74" s="43"/>
      <c r="C74" s="43"/>
      <c r="D74" s="43"/>
      <c r="E74" s="43"/>
      <c r="F74" s="43"/>
      <c r="G74" s="43"/>
      <c r="L74" s="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2"/>
      <c r="Y74" s="12"/>
      <c r="Z74" s="2"/>
      <c r="AA74" s="12"/>
      <c r="AB74" s="12"/>
      <c r="AC74" s="12"/>
      <c r="AD74" s="12"/>
      <c r="AE74" s="12"/>
      <c r="AF74" s="12"/>
      <c r="AG74" s="12"/>
    </row>
    <row r="75" ht="15.75" hidden="1" customHeight="1">
      <c r="A75" s="43"/>
      <c r="B75" s="43"/>
      <c r="C75" s="43"/>
      <c r="D75" s="43"/>
      <c r="E75" s="43"/>
      <c r="F75" s="43"/>
      <c r="G75" s="43"/>
      <c r="L75" s="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2"/>
      <c r="Y75" s="12"/>
      <c r="Z75" s="2"/>
      <c r="AA75" s="12"/>
      <c r="AB75" s="12"/>
      <c r="AC75" s="12"/>
      <c r="AD75" s="12"/>
      <c r="AE75" s="12"/>
      <c r="AF75" s="12"/>
      <c r="AG75" s="12"/>
    </row>
    <row r="76" ht="15.75" hidden="1" customHeight="1">
      <c r="A76" s="43"/>
      <c r="B76" s="43"/>
      <c r="C76" s="43"/>
      <c r="D76" s="43"/>
      <c r="E76" s="43"/>
      <c r="F76" s="43"/>
      <c r="G76" s="43"/>
      <c r="L76" s="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2"/>
      <c r="Y76" s="12"/>
      <c r="Z76" s="2"/>
      <c r="AA76" s="12"/>
      <c r="AB76" s="12"/>
      <c r="AC76" s="12"/>
      <c r="AD76" s="12"/>
      <c r="AE76" s="12"/>
      <c r="AF76" s="12"/>
      <c r="AG76" s="12"/>
    </row>
    <row r="77" ht="15.75" hidden="1" customHeight="1">
      <c r="A77" s="43"/>
      <c r="B77" s="43"/>
      <c r="C77" s="43"/>
      <c r="D77" s="43"/>
      <c r="E77" s="43"/>
      <c r="F77" s="43"/>
      <c r="G77" s="43"/>
      <c r="L77" s="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2"/>
      <c r="Y77" s="12"/>
      <c r="Z77" s="2"/>
      <c r="AA77" s="12"/>
      <c r="AB77" s="12"/>
      <c r="AC77" s="12"/>
      <c r="AD77" s="12"/>
      <c r="AE77" s="12"/>
      <c r="AF77" s="12"/>
      <c r="AG77" s="12"/>
    </row>
    <row r="78" ht="15.75" hidden="1" customHeight="1">
      <c r="A78" s="43"/>
      <c r="B78" s="43"/>
      <c r="C78" s="43"/>
      <c r="D78" s="43"/>
      <c r="E78" s="43"/>
      <c r="F78" s="43"/>
      <c r="G78" s="43"/>
      <c r="L78" s="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2"/>
      <c r="Y78" s="12"/>
      <c r="Z78" s="2"/>
      <c r="AA78" s="12"/>
      <c r="AB78" s="12"/>
      <c r="AC78" s="12"/>
      <c r="AD78" s="12"/>
      <c r="AE78" s="12"/>
      <c r="AF78" s="12"/>
      <c r="AG78" s="12"/>
    </row>
    <row r="79" ht="15.75" hidden="1" customHeight="1">
      <c r="A79" s="43"/>
      <c r="B79" s="43"/>
      <c r="C79" s="43"/>
      <c r="D79" s="43"/>
      <c r="E79" s="43"/>
      <c r="F79" s="43"/>
      <c r="G79" s="43"/>
      <c r="L79" s="2"/>
      <c r="M79" s="12"/>
      <c r="N79" s="12"/>
      <c r="O79" s="12"/>
      <c r="P79" s="12"/>
      <c r="Q79" s="12"/>
      <c r="R79" s="12"/>
      <c r="S79" s="12"/>
      <c r="T79" s="12"/>
      <c r="U79" s="12"/>
      <c r="V79" s="2"/>
      <c r="W79" s="2"/>
      <c r="X79" s="2"/>
      <c r="Y79" s="12"/>
      <c r="Z79" s="2"/>
      <c r="AA79" s="12"/>
      <c r="AB79" s="12"/>
      <c r="AC79" s="12"/>
      <c r="AD79" s="12"/>
      <c r="AE79" s="12"/>
      <c r="AF79" s="12"/>
      <c r="AG79" s="12"/>
    </row>
    <row r="80" ht="15.75" hidden="1" customHeight="1">
      <c r="A80" s="43"/>
      <c r="B80" s="43"/>
      <c r="C80" s="43"/>
      <c r="D80" s="43"/>
      <c r="E80" s="43"/>
      <c r="F80" s="43"/>
      <c r="G80" s="43"/>
      <c r="L80" s="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2"/>
      <c r="Y80" s="12"/>
      <c r="Z80" s="2"/>
      <c r="AA80" s="12"/>
      <c r="AB80" s="12"/>
      <c r="AC80" s="12"/>
      <c r="AD80" s="12"/>
      <c r="AE80" s="12"/>
      <c r="AF80" s="12"/>
      <c r="AG80" s="12"/>
    </row>
    <row r="81" ht="15.75" hidden="1" customHeight="1">
      <c r="A81" s="43"/>
      <c r="B81" s="43"/>
      <c r="C81" s="43"/>
      <c r="D81" s="43"/>
      <c r="E81" s="43"/>
      <c r="F81" s="43"/>
      <c r="G81" s="43"/>
      <c r="L81" s="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2"/>
      <c r="Y81" s="2"/>
      <c r="Z81" s="2"/>
      <c r="AA81" s="12"/>
      <c r="AB81" s="12"/>
      <c r="AC81" s="12"/>
      <c r="AD81" s="12"/>
      <c r="AE81" s="12"/>
      <c r="AF81" s="12"/>
      <c r="AG81" s="12"/>
    </row>
    <row r="82" ht="15.75" hidden="1" customHeight="1">
      <c r="A82" s="43"/>
      <c r="B82" s="43"/>
      <c r="C82" s="43"/>
      <c r="D82" s="43"/>
      <c r="E82" s="43"/>
      <c r="F82" s="43"/>
      <c r="G82" s="43"/>
      <c r="L82" s="2"/>
      <c r="M82" s="12"/>
      <c r="N82" s="12"/>
      <c r="O82" s="12"/>
      <c r="P82" s="12"/>
      <c r="Q82" s="12"/>
      <c r="R82" s="12"/>
      <c r="S82" s="12"/>
      <c r="T82" s="12"/>
      <c r="U82" s="12"/>
      <c r="V82" s="2"/>
      <c r="W82" s="2"/>
      <c r="X82" s="2"/>
      <c r="Y82" s="2"/>
      <c r="Z82" s="2"/>
      <c r="AA82" s="12"/>
      <c r="AB82" s="12"/>
      <c r="AC82" s="12"/>
      <c r="AD82" s="12"/>
      <c r="AE82" s="12"/>
      <c r="AF82" s="12"/>
      <c r="AG82" s="12"/>
    </row>
    <row r="83" ht="15.75" hidden="1" customHeight="1">
      <c r="A83" s="43"/>
      <c r="B83" s="43"/>
      <c r="C83" s="43"/>
      <c r="D83" s="43"/>
      <c r="E83" s="43"/>
      <c r="F83" s="43"/>
      <c r="G83" s="43"/>
      <c r="L83" s="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2"/>
      <c r="Y83" s="2"/>
      <c r="Z83" s="2"/>
      <c r="AA83" s="12"/>
      <c r="AB83" s="12"/>
      <c r="AC83" s="12"/>
      <c r="AD83" s="12"/>
      <c r="AE83" s="12"/>
      <c r="AF83" s="12"/>
      <c r="AG83" s="12"/>
    </row>
    <row r="84" ht="15.75" hidden="1" customHeight="1">
      <c r="A84" s="43"/>
      <c r="B84" s="43"/>
      <c r="C84" s="43"/>
      <c r="D84" s="43"/>
      <c r="E84" s="43"/>
      <c r="F84" s="43"/>
      <c r="G84" s="43"/>
      <c r="L84" s="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2"/>
      <c r="Y84" s="2"/>
      <c r="Z84" s="2"/>
      <c r="AA84" s="12"/>
      <c r="AB84" s="12"/>
      <c r="AC84" s="12"/>
      <c r="AD84" s="12"/>
      <c r="AE84" s="12"/>
      <c r="AF84" s="12"/>
      <c r="AG84" s="12"/>
    </row>
    <row r="85" ht="15.75" hidden="1" customHeight="1">
      <c r="A85" s="43"/>
      <c r="B85" s="43"/>
      <c r="C85" s="43"/>
      <c r="D85" s="43"/>
      <c r="E85" s="43"/>
      <c r="F85" s="43"/>
      <c r="G85" s="43"/>
      <c r="L85" s="2"/>
      <c r="M85" s="12"/>
      <c r="N85" s="12"/>
      <c r="O85" s="12"/>
      <c r="P85" s="12"/>
      <c r="Q85" s="12"/>
      <c r="R85" s="12"/>
      <c r="S85" s="12"/>
      <c r="T85" s="12"/>
      <c r="U85" s="12"/>
      <c r="V85" s="2"/>
      <c r="W85" s="2"/>
      <c r="X85" s="2"/>
      <c r="Y85" s="2"/>
      <c r="Z85" s="2"/>
      <c r="AA85" s="12"/>
      <c r="AB85" s="12"/>
      <c r="AC85" s="12"/>
      <c r="AD85" s="12"/>
      <c r="AE85" s="12"/>
      <c r="AF85" s="12"/>
      <c r="AG85" s="12"/>
    </row>
    <row r="86" ht="15.75" hidden="1" customHeight="1">
      <c r="A86" s="43"/>
      <c r="B86" s="43"/>
      <c r="C86" s="43"/>
      <c r="D86" s="43"/>
      <c r="E86" s="43"/>
      <c r="F86" s="43"/>
      <c r="G86" s="43"/>
      <c r="L86" s="2"/>
      <c r="M86" s="12"/>
      <c r="N86" s="12"/>
      <c r="O86" s="12"/>
      <c r="P86" s="12"/>
      <c r="Q86" s="2"/>
      <c r="R86" s="2"/>
      <c r="S86" s="12"/>
      <c r="T86" s="12"/>
      <c r="U86" s="2"/>
      <c r="V86" s="2"/>
      <c r="W86" s="2"/>
      <c r="X86" s="2"/>
      <c r="Y86" s="2"/>
      <c r="Z86" s="2"/>
      <c r="AA86" s="12"/>
      <c r="AB86" s="12"/>
      <c r="AC86" s="12"/>
      <c r="AD86" s="12"/>
      <c r="AE86" s="12"/>
      <c r="AF86" s="12"/>
      <c r="AG86" s="12"/>
    </row>
    <row r="87" ht="15.75" hidden="1" customHeight="1">
      <c r="A87" s="43"/>
      <c r="B87" s="43"/>
      <c r="C87" s="43"/>
      <c r="D87" s="43"/>
      <c r="E87" s="43"/>
      <c r="F87" s="43"/>
      <c r="G87" s="43"/>
      <c r="L87" s="2"/>
      <c r="M87" s="12"/>
      <c r="N87" s="12"/>
      <c r="O87" s="12"/>
      <c r="P87" s="12"/>
      <c r="Q87" s="12"/>
      <c r="R87" s="12"/>
      <c r="S87" s="2"/>
      <c r="T87" s="2"/>
      <c r="U87" s="2"/>
      <c r="V87" s="2"/>
      <c r="W87" s="2"/>
      <c r="X87" s="2"/>
      <c r="Y87" s="2"/>
      <c r="Z87" s="2"/>
      <c r="AA87" s="12"/>
      <c r="AB87" s="12"/>
      <c r="AC87" s="12"/>
      <c r="AD87" s="12"/>
      <c r="AE87" s="12"/>
      <c r="AF87" s="12"/>
      <c r="AG87" s="12"/>
    </row>
    <row r="88" ht="15.75" hidden="1" customHeight="1">
      <c r="A88" s="43"/>
      <c r="B88" s="43"/>
      <c r="C88" s="43"/>
      <c r="D88" s="43"/>
      <c r="E88" s="43"/>
      <c r="F88" s="43"/>
      <c r="G88" s="43"/>
      <c r="L88" s="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2"/>
      <c r="Y88" s="2"/>
      <c r="Z88" s="2"/>
      <c r="AA88" s="12"/>
      <c r="AB88" s="12"/>
      <c r="AC88" s="12"/>
      <c r="AD88" s="12"/>
      <c r="AE88" s="12"/>
      <c r="AF88" s="12"/>
      <c r="AG88" s="12"/>
    </row>
    <row r="89" ht="15.75" hidden="1" customHeight="1">
      <c r="A89" s="43"/>
      <c r="B89" s="43"/>
      <c r="C89" s="43"/>
      <c r="D89" s="43"/>
      <c r="E89" s="43"/>
      <c r="F89" s="43"/>
      <c r="G89" s="43"/>
      <c r="L89" s="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2"/>
      <c r="Y89" s="2"/>
      <c r="Z89" s="2"/>
      <c r="AA89" s="12"/>
      <c r="AB89" s="12"/>
      <c r="AC89" s="12"/>
      <c r="AD89" s="12"/>
      <c r="AE89" s="12"/>
      <c r="AF89" s="12"/>
      <c r="AG89" s="12"/>
    </row>
    <row r="90" ht="15.75" hidden="1" customHeight="1">
      <c r="A90" s="43"/>
      <c r="B90" s="43"/>
      <c r="C90" s="43"/>
      <c r="D90" s="43"/>
      <c r="E90" s="43"/>
      <c r="F90" s="43"/>
      <c r="G90" s="43"/>
      <c r="L90" s="2"/>
      <c r="M90" s="12"/>
      <c r="N90" s="12"/>
      <c r="O90" s="12"/>
      <c r="P90" s="12"/>
      <c r="Q90" s="2"/>
      <c r="R90" s="2"/>
      <c r="S90" s="2"/>
      <c r="T90" s="2"/>
      <c r="U90" s="2"/>
      <c r="V90" s="2"/>
      <c r="W90" s="2"/>
      <c r="X90" s="2"/>
      <c r="Y90" s="2"/>
      <c r="Z90" s="2"/>
      <c r="AA90" s="12"/>
      <c r="AB90" s="12"/>
      <c r="AC90" s="12"/>
      <c r="AD90" s="12"/>
      <c r="AE90" s="2"/>
      <c r="AF90" s="2"/>
      <c r="AG90" s="2"/>
    </row>
    <row r="91" ht="15.75" hidden="1" customHeight="1">
      <c r="A91" s="43"/>
      <c r="B91" s="43"/>
      <c r="C91" s="43"/>
      <c r="D91" s="43"/>
      <c r="E91" s="43"/>
      <c r="F91" s="43"/>
      <c r="G91" s="43"/>
      <c r="L91" s="2"/>
      <c r="M91" s="12"/>
      <c r="N91" s="12"/>
      <c r="O91" s="12"/>
      <c r="P91" s="12"/>
      <c r="Q91" s="2"/>
      <c r="R91" s="2"/>
      <c r="S91" s="2"/>
      <c r="T91" s="2"/>
      <c r="U91" s="2"/>
      <c r="V91" s="2"/>
      <c r="W91" s="2"/>
      <c r="X91" s="2"/>
      <c r="Y91" s="2"/>
      <c r="Z91" s="2"/>
      <c r="AA91" s="12"/>
      <c r="AB91" s="12"/>
      <c r="AC91" s="12"/>
      <c r="AD91" s="12"/>
      <c r="AE91" s="2"/>
      <c r="AF91" s="2"/>
      <c r="AG91" s="2"/>
    </row>
    <row r="92" ht="15.75" hidden="1" customHeight="1">
      <c r="A92" s="43"/>
      <c r="B92" s="43"/>
      <c r="C92" s="43"/>
      <c r="D92" s="43"/>
      <c r="E92" s="43"/>
      <c r="F92" s="43"/>
      <c r="G92" s="43"/>
      <c r="L92" s="2"/>
      <c r="M92" s="12"/>
      <c r="N92" s="12"/>
      <c r="O92" s="1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2"/>
      <c r="AB92" s="12"/>
      <c r="AC92" s="12"/>
      <c r="AD92" s="2"/>
      <c r="AE92" s="2"/>
      <c r="AF92" s="2"/>
      <c r="AG92" s="2"/>
    </row>
    <row r="93" ht="15.75" hidden="1" customHeight="1">
      <c r="A93" s="43"/>
      <c r="B93" s="43"/>
      <c r="C93" s="43"/>
      <c r="D93" s="43"/>
      <c r="E93" s="43"/>
      <c r="F93" s="43"/>
      <c r="G93" s="43"/>
      <c r="L93" s="2"/>
      <c r="M93" s="1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2"/>
      <c r="AB93" s="2"/>
      <c r="AC93" s="2"/>
      <c r="AD93" s="2"/>
      <c r="AE93" s="2"/>
      <c r="AF93" s="2"/>
      <c r="AG93" s="2"/>
    </row>
    <row r="94" ht="15.75" hidden="1" customHeight="1">
      <c r="A94" s="43"/>
      <c r="B94" s="43"/>
      <c r="C94" s="43"/>
      <c r="D94" s="43"/>
      <c r="E94" s="43"/>
      <c r="F94" s="43"/>
      <c r="G94" s="43"/>
      <c r="L94" s="2"/>
      <c r="M94" s="1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2"/>
      <c r="AB94" s="2"/>
      <c r="AC94" s="2"/>
      <c r="AD94" s="2"/>
      <c r="AE94" s="2"/>
      <c r="AF94" s="2"/>
      <c r="AG94" s="2"/>
    </row>
    <row r="95" ht="15.75" hidden="1" customHeight="1">
      <c r="A95" s="43"/>
      <c r="B95" s="43"/>
      <c r="C95" s="43"/>
      <c r="D95" s="43"/>
      <c r="E95" s="43"/>
      <c r="F95" s="43"/>
      <c r="G95" s="43"/>
      <c r="L95" s="2"/>
      <c r="M95" s="1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2"/>
      <c r="AB95" s="2"/>
      <c r="AC95" s="2"/>
      <c r="AD95" s="2"/>
      <c r="AE95" s="2"/>
      <c r="AF95" s="2"/>
      <c r="AG95" s="2"/>
    </row>
    <row r="96" ht="15.75" hidden="1" customHeight="1">
      <c r="A96" s="43"/>
      <c r="B96" s="43"/>
      <c r="C96" s="43"/>
      <c r="D96" s="43"/>
      <c r="E96" s="43"/>
      <c r="F96" s="43"/>
      <c r="G96" s="43"/>
      <c r="L96" s="2"/>
      <c r="M96" s="1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2"/>
      <c r="AB96" s="2"/>
      <c r="AC96" s="2"/>
      <c r="AD96" s="2"/>
      <c r="AE96" s="2"/>
      <c r="AF96" s="2"/>
      <c r="AG96" s="2"/>
    </row>
    <row r="97" ht="15.75" hidden="1" customHeight="1">
      <c r="A97" s="43"/>
      <c r="B97" s="43"/>
      <c r="C97" s="43"/>
      <c r="D97" s="43"/>
      <c r="E97" s="43"/>
      <c r="F97" s="43"/>
      <c r="G97" s="43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3"/>
      <c r="B98" s="43"/>
      <c r="C98" s="43"/>
      <c r="D98" s="43"/>
      <c r="E98" s="43"/>
      <c r="F98" s="43"/>
      <c r="G98" s="43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3"/>
      <c r="B99" s="43"/>
      <c r="C99" s="43"/>
      <c r="D99" s="43"/>
      <c r="E99" s="43"/>
      <c r="F99" s="43"/>
      <c r="G99" s="43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3"/>
      <c r="B100" s="43"/>
      <c r="C100" s="43"/>
      <c r="D100" s="43"/>
      <c r="E100" s="43"/>
      <c r="F100" s="43"/>
      <c r="G100" s="43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3"/>
      <c r="B101" s="43"/>
      <c r="C101" s="43"/>
      <c r="D101" s="43"/>
      <c r="E101" s="43"/>
      <c r="F101" s="43"/>
      <c r="G101" s="43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3"/>
      <c r="B102" s="43"/>
      <c r="C102" s="43"/>
      <c r="D102" s="43"/>
      <c r="E102" s="43"/>
      <c r="F102" s="43"/>
      <c r="G102" s="43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3"/>
      <c r="B103" s="43"/>
      <c r="C103" s="43"/>
      <c r="D103" s="43"/>
      <c r="E103" s="43"/>
      <c r="F103" s="43"/>
      <c r="G103" s="43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3"/>
      <c r="B104" s="43"/>
      <c r="C104" s="43"/>
      <c r="D104" s="43"/>
      <c r="E104" s="43"/>
      <c r="F104" s="43"/>
      <c r="G104" s="43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3"/>
      <c r="B105" s="43"/>
      <c r="C105" s="43"/>
      <c r="D105" s="43"/>
      <c r="E105" s="43"/>
      <c r="F105" s="43"/>
      <c r="G105" s="43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3"/>
      <c r="B106" s="43"/>
      <c r="C106" s="43"/>
      <c r="D106" s="43"/>
      <c r="E106" s="43"/>
      <c r="F106" s="43"/>
      <c r="G106" s="43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3"/>
      <c r="B107" s="43"/>
      <c r="C107" s="43"/>
      <c r="D107" s="43"/>
      <c r="E107" s="43"/>
      <c r="F107" s="43"/>
      <c r="G107" s="43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3"/>
      <c r="B108" s="43"/>
      <c r="C108" s="43"/>
      <c r="D108" s="43"/>
      <c r="E108" s="43"/>
      <c r="F108" s="43"/>
      <c r="G108" s="43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3"/>
      <c r="B109" s="43"/>
      <c r="C109" s="43"/>
      <c r="D109" s="43"/>
      <c r="E109" s="43"/>
      <c r="F109" s="43"/>
      <c r="G109" s="43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3"/>
      <c r="B110" s="43"/>
      <c r="C110" s="43"/>
      <c r="D110" s="43"/>
      <c r="E110" s="43"/>
      <c r="F110" s="43"/>
      <c r="G110" s="43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3"/>
      <c r="B111" s="43"/>
      <c r="C111" s="43"/>
      <c r="D111" s="43"/>
      <c r="E111" s="43"/>
      <c r="F111" s="43"/>
      <c r="G111" s="43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3"/>
      <c r="B112" s="43"/>
      <c r="C112" s="43"/>
      <c r="D112" s="43"/>
      <c r="E112" s="43"/>
      <c r="F112" s="43"/>
      <c r="G112" s="43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3"/>
      <c r="B113" s="43"/>
      <c r="C113" s="43"/>
      <c r="D113" s="43"/>
      <c r="E113" s="43"/>
      <c r="F113" s="43"/>
      <c r="G113" s="43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3"/>
      <c r="B114" s="43"/>
      <c r="C114" s="43"/>
      <c r="D114" s="43"/>
      <c r="E114" s="43"/>
      <c r="F114" s="43"/>
      <c r="G114" s="43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3"/>
      <c r="B115" s="43"/>
      <c r="C115" s="43"/>
      <c r="D115" s="43"/>
      <c r="E115" s="43"/>
      <c r="F115" s="43"/>
      <c r="G115" s="43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3"/>
      <c r="B116" s="43"/>
      <c r="C116" s="43"/>
      <c r="D116" s="43"/>
      <c r="E116" s="43"/>
      <c r="F116" s="43"/>
      <c r="G116" s="43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3"/>
      <c r="B117" s="43"/>
      <c r="C117" s="43"/>
      <c r="D117" s="43"/>
      <c r="E117" s="43"/>
      <c r="F117" s="43"/>
      <c r="G117" s="43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3"/>
      <c r="B118" s="43"/>
      <c r="C118" s="43"/>
      <c r="D118" s="43"/>
      <c r="E118" s="43"/>
      <c r="F118" s="43"/>
      <c r="G118" s="43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3"/>
      <c r="B119" s="43"/>
      <c r="C119" s="43"/>
      <c r="D119" s="43"/>
      <c r="E119" s="43"/>
      <c r="F119" s="43"/>
      <c r="G119" s="43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3"/>
      <c r="B120" s="43"/>
      <c r="C120" s="43"/>
      <c r="D120" s="43"/>
      <c r="E120" s="43"/>
      <c r="F120" s="43"/>
      <c r="G120" s="43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3"/>
      <c r="B121" s="43"/>
      <c r="C121" s="43"/>
      <c r="D121" s="43"/>
      <c r="E121" s="43"/>
      <c r="F121" s="43"/>
      <c r="G121" s="43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3"/>
      <c r="B122" s="43"/>
      <c r="C122" s="43"/>
      <c r="D122" s="43"/>
      <c r="E122" s="43"/>
      <c r="F122" s="43"/>
      <c r="G122" s="43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3"/>
      <c r="B123" s="43"/>
      <c r="C123" s="43"/>
      <c r="D123" s="43"/>
      <c r="E123" s="43"/>
      <c r="F123" s="43"/>
      <c r="G123" s="43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3"/>
      <c r="B124" s="43"/>
      <c r="C124" s="43"/>
      <c r="D124" s="43"/>
      <c r="E124" s="43"/>
      <c r="F124" s="43"/>
      <c r="G124" s="43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3"/>
      <c r="B125" s="43"/>
      <c r="C125" s="43"/>
      <c r="D125" s="43"/>
      <c r="E125" s="43"/>
      <c r="F125" s="43"/>
      <c r="G125" s="43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3"/>
      <c r="B126" s="43"/>
      <c r="C126" s="43"/>
      <c r="D126" s="43"/>
      <c r="E126" s="43"/>
      <c r="F126" s="43"/>
      <c r="G126" s="43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3"/>
      <c r="B127" s="43"/>
      <c r="C127" s="43"/>
      <c r="D127" s="43"/>
      <c r="E127" s="43"/>
      <c r="F127" s="43"/>
      <c r="G127" s="43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3"/>
      <c r="B128" s="43"/>
      <c r="C128" s="43"/>
      <c r="D128" s="43"/>
      <c r="E128" s="43"/>
      <c r="F128" s="43"/>
      <c r="G128" s="43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3"/>
      <c r="B129" s="43"/>
      <c r="C129" s="43"/>
      <c r="D129" s="43"/>
      <c r="E129" s="43"/>
      <c r="F129" s="43"/>
      <c r="G129" s="43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3"/>
      <c r="B130" s="43"/>
      <c r="C130" s="43"/>
      <c r="D130" s="43"/>
      <c r="E130" s="43"/>
      <c r="F130" s="43"/>
      <c r="G130" s="43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3"/>
      <c r="B131" s="43"/>
      <c r="C131" s="43"/>
      <c r="D131" s="43"/>
      <c r="E131" s="43"/>
      <c r="F131" s="43"/>
      <c r="G131" s="43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3"/>
      <c r="B132" s="43"/>
      <c r="C132" s="43"/>
      <c r="D132" s="43"/>
      <c r="E132" s="43"/>
      <c r="F132" s="43"/>
      <c r="G132" s="43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3"/>
      <c r="B133" s="43"/>
      <c r="C133" s="43"/>
      <c r="D133" s="43"/>
      <c r="E133" s="43"/>
      <c r="F133" s="43"/>
      <c r="G133" s="43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3"/>
      <c r="B134" s="43"/>
      <c r="C134" s="43"/>
      <c r="D134" s="43"/>
      <c r="E134" s="43"/>
      <c r="F134" s="43"/>
      <c r="G134" s="43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3"/>
      <c r="B135" s="43"/>
      <c r="C135" s="43"/>
      <c r="D135" s="43"/>
      <c r="E135" s="43"/>
      <c r="F135" s="43"/>
      <c r="G135" s="43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3"/>
      <c r="B136" s="43"/>
      <c r="C136" s="43"/>
      <c r="D136" s="43"/>
      <c r="E136" s="43"/>
      <c r="F136" s="43"/>
      <c r="G136" s="43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3"/>
      <c r="B137" s="43"/>
      <c r="C137" s="43"/>
      <c r="D137" s="43"/>
      <c r="E137" s="43"/>
      <c r="F137" s="43"/>
      <c r="G137" s="43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3"/>
      <c r="B138" s="43"/>
      <c r="C138" s="43"/>
      <c r="D138" s="43"/>
      <c r="E138" s="43"/>
      <c r="F138" s="43"/>
      <c r="G138" s="43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3"/>
      <c r="B139" s="43"/>
      <c r="C139" s="43"/>
      <c r="D139" s="43"/>
      <c r="E139" s="43"/>
      <c r="F139" s="43"/>
      <c r="G139" s="43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3"/>
      <c r="B140" s="43"/>
      <c r="C140" s="43"/>
      <c r="D140" s="43"/>
      <c r="E140" s="43"/>
      <c r="F140" s="43"/>
      <c r="G140" s="43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3"/>
      <c r="B141" s="43"/>
      <c r="C141" s="43"/>
      <c r="D141" s="43"/>
      <c r="E141" s="43"/>
      <c r="F141" s="43"/>
      <c r="G141" s="43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3"/>
      <c r="B142" s="43"/>
      <c r="C142" s="43"/>
      <c r="D142" s="43"/>
      <c r="E142" s="43"/>
      <c r="F142" s="43"/>
      <c r="G142" s="43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3"/>
      <c r="B143" s="43"/>
      <c r="C143" s="43"/>
      <c r="D143" s="43"/>
      <c r="E143" s="43"/>
      <c r="F143" s="43"/>
      <c r="G143" s="43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3"/>
      <c r="B144" s="43"/>
      <c r="C144" s="43"/>
      <c r="D144" s="43"/>
      <c r="E144" s="43"/>
      <c r="F144" s="43"/>
      <c r="G144" s="43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3"/>
      <c r="B145" s="43"/>
      <c r="C145" s="43"/>
      <c r="D145" s="43"/>
      <c r="E145" s="43"/>
      <c r="F145" s="43"/>
      <c r="G145" s="43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3"/>
      <c r="B146" s="43"/>
      <c r="C146" s="43"/>
      <c r="D146" s="43"/>
      <c r="E146" s="43"/>
      <c r="F146" s="43"/>
      <c r="G146" s="43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3"/>
      <c r="B147" s="43"/>
      <c r="C147" s="43"/>
      <c r="D147" s="43"/>
      <c r="E147" s="43"/>
      <c r="F147" s="43"/>
      <c r="G147" s="43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3"/>
      <c r="B148" s="43"/>
      <c r="C148" s="43"/>
      <c r="D148" s="43"/>
      <c r="E148" s="43"/>
      <c r="F148" s="43"/>
      <c r="G148" s="43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3"/>
      <c r="B149" s="43"/>
      <c r="C149" s="43"/>
      <c r="D149" s="43"/>
      <c r="E149" s="43"/>
      <c r="F149" s="43"/>
      <c r="G149" s="43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3"/>
      <c r="B150" s="43"/>
      <c r="C150" s="43"/>
      <c r="D150" s="43"/>
      <c r="E150" s="43"/>
      <c r="F150" s="43"/>
      <c r="G150" s="43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3"/>
      <c r="B151" s="43"/>
      <c r="C151" s="43"/>
      <c r="D151" s="43"/>
      <c r="E151" s="43"/>
      <c r="F151" s="43"/>
      <c r="G151" s="43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3"/>
      <c r="B152" s="43"/>
      <c r="C152" s="43"/>
      <c r="D152" s="43"/>
      <c r="E152" s="43"/>
      <c r="F152" s="43"/>
      <c r="G152" s="43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3"/>
      <c r="B153" s="43"/>
      <c r="C153" s="43"/>
      <c r="D153" s="43"/>
      <c r="E153" s="43"/>
      <c r="F153" s="43"/>
      <c r="G153" s="43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3"/>
      <c r="B154" s="43"/>
      <c r="C154" s="43"/>
      <c r="D154" s="43"/>
      <c r="E154" s="43"/>
      <c r="F154" s="43"/>
      <c r="G154" s="43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3"/>
      <c r="B155" s="43"/>
      <c r="C155" s="43"/>
      <c r="D155" s="43"/>
      <c r="E155" s="43"/>
      <c r="F155" s="43"/>
      <c r="G155" s="43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3"/>
      <c r="B156" s="43"/>
      <c r="C156" s="43"/>
      <c r="D156" s="43"/>
      <c r="E156" s="43"/>
      <c r="F156" s="43"/>
      <c r="G156" s="43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3"/>
      <c r="B157" s="43"/>
      <c r="C157" s="43"/>
      <c r="D157" s="43"/>
      <c r="E157" s="43"/>
      <c r="F157" s="43"/>
      <c r="G157" s="43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3"/>
      <c r="B158" s="43"/>
      <c r="C158" s="43"/>
      <c r="D158" s="43"/>
      <c r="E158" s="43"/>
      <c r="F158" s="43"/>
      <c r="G158" s="43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3"/>
      <c r="B159" s="43"/>
      <c r="C159" s="43"/>
      <c r="D159" s="43"/>
      <c r="E159" s="43"/>
      <c r="F159" s="43"/>
      <c r="G159" s="43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3"/>
      <c r="B160" s="43"/>
      <c r="C160" s="43"/>
      <c r="D160" s="43"/>
      <c r="E160" s="43"/>
      <c r="F160" s="43"/>
      <c r="G160" s="43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3"/>
      <c r="B161" s="43"/>
      <c r="C161" s="43"/>
      <c r="D161" s="43"/>
      <c r="E161" s="43"/>
      <c r="F161" s="43"/>
      <c r="G161" s="43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3"/>
      <c r="B162" s="43"/>
      <c r="C162" s="43"/>
      <c r="D162" s="43"/>
      <c r="E162" s="43"/>
      <c r="F162" s="43"/>
      <c r="G162" s="43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3"/>
      <c r="B163" s="43"/>
      <c r="C163" s="43"/>
      <c r="D163" s="43"/>
      <c r="E163" s="43"/>
      <c r="F163" s="43"/>
      <c r="G163" s="43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3"/>
      <c r="B164" s="43"/>
      <c r="C164" s="43"/>
      <c r="D164" s="43"/>
      <c r="E164" s="43"/>
      <c r="F164" s="43"/>
      <c r="G164" s="43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3"/>
      <c r="B165" s="43"/>
      <c r="C165" s="43"/>
      <c r="D165" s="43"/>
      <c r="E165" s="43"/>
      <c r="F165" s="43"/>
      <c r="G165" s="43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3"/>
      <c r="B166" s="43"/>
      <c r="C166" s="43"/>
      <c r="D166" s="43"/>
      <c r="E166" s="43"/>
      <c r="F166" s="43"/>
      <c r="G166" s="43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3"/>
      <c r="B167" s="43"/>
      <c r="C167" s="43"/>
      <c r="D167" s="43"/>
      <c r="E167" s="43"/>
      <c r="F167" s="43"/>
      <c r="G167" s="43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3"/>
      <c r="B168" s="43"/>
      <c r="C168" s="43"/>
      <c r="D168" s="43"/>
      <c r="E168" s="43"/>
      <c r="F168" s="43"/>
      <c r="G168" s="43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3"/>
      <c r="B169" s="43"/>
      <c r="C169" s="43"/>
      <c r="D169" s="43"/>
      <c r="E169" s="43"/>
      <c r="F169" s="43"/>
      <c r="G169" s="43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3"/>
      <c r="B170" s="43"/>
      <c r="C170" s="43"/>
      <c r="D170" s="43"/>
      <c r="E170" s="43"/>
      <c r="F170" s="43"/>
      <c r="G170" s="43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3"/>
      <c r="B171" s="43"/>
      <c r="C171" s="43"/>
      <c r="D171" s="43"/>
      <c r="E171" s="43"/>
      <c r="F171" s="43"/>
      <c r="G171" s="43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3"/>
      <c r="B172" s="43"/>
      <c r="C172" s="43"/>
      <c r="D172" s="43"/>
      <c r="E172" s="43"/>
      <c r="F172" s="43"/>
      <c r="G172" s="43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3"/>
      <c r="B173" s="43"/>
      <c r="C173" s="43"/>
      <c r="D173" s="43"/>
      <c r="E173" s="43"/>
      <c r="F173" s="43"/>
      <c r="G173" s="43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3"/>
      <c r="B174" s="43"/>
      <c r="C174" s="43"/>
      <c r="D174" s="43"/>
      <c r="E174" s="43"/>
      <c r="F174" s="43"/>
      <c r="G174" s="43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3"/>
      <c r="B175" s="43"/>
      <c r="C175" s="43"/>
      <c r="D175" s="43"/>
      <c r="E175" s="43"/>
      <c r="F175" s="43"/>
      <c r="G175" s="43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3"/>
      <c r="B176" s="43"/>
      <c r="C176" s="43"/>
      <c r="D176" s="43"/>
      <c r="E176" s="43"/>
      <c r="F176" s="43"/>
      <c r="G176" s="43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3"/>
      <c r="B177" s="43"/>
      <c r="C177" s="43"/>
      <c r="D177" s="43"/>
      <c r="E177" s="43"/>
      <c r="F177" s="43"/>
      <c r="G177" s="43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3"/>
      <c r="B178" s="43"/>
      <c r="C178" s="43"/>
      <c r="D178" s="43"/>
      <c r="E178" s="43"/>
      <c r="F178" s="43"/>
      <c r="G178" s="43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3"/>
      <c r="B179" s="43"/>
      <c r="C179" s="43"/>
      <c r="D179" s="43"/>
      <c r="E179" s="43"/>
      <c r="F179" s="43"/>
      <c r="G179" s="43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3"/>
      <c r="B180" s="43"/>
      <c r="C180" s="43"/>
      <c r="D180" s="43"/>
      <c r="E180" s="43"/>
      <c r="F180" s="43"/>
      <c r="G180" s="43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3"/>
      <c r="B181" s="43"/>
      <c r="C181" s="43"/>
      <c r="D181" s="43"/>
      <c r="E181" s="43"/>
      <c r="F181" s="43"/>
      <c r="G181" s="43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3"/>
      <c r="B182" s="43"/>
      <c r="C182" s="43"/>
      <c r="D182" s="43"/>
      <c r="E182" s="43"/>
      <c r="F182" s="43"/>
      <c r="G182" s="43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3"/>
      <c r="B183" s="43"/>
      <c r="C183" s="43"/>
      <c r="D183" s="43"/>
      <c r="E183" s="43"/>
      <c r="F183" s="43"/>
      <c r="G183" s="43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3"/>
      <c r="B184" s="43"/>
      <c r="C184" s="43"/>
      <c r="D184" s="43"/>
      <c r="E184" s="43"/>
      <c r="F184" s="43"/>
      <c r="G184" s="43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3"/>
      <c r="B185" s="43"/>
      <c r="C185" s="43"/>
      <c r="D185" s="43"/>
      <c r="E185" s="43"/>
      <c r="F185" s="43"/>
      <c r="G185" s="43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3"/>
      <c r="B186" s="43"/>
      <c r="C186" s="43"/>
      <c r="D186" s="43"/>
      <c r="E186" s="43"/>
      <c r="F186" s="43"/>
      <c r="G186" s="43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3"/>
      <c r="B187" s="43"/>
      <c r="C187" s="43"/>
      <c r="D187" s="43"/>
      <c r="E187" s="43"/>
      <c r="F187" s="43"/>
      <c r="G187" s="43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3"/>
      <c r="B188" s="43"/>
      <c r="C188" s="43"/>
      <c r="D188" s="43"/>
      <c r="E188" s="43"/>
      <c r="F188" s="43"/>
      <c r="G188" s="43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3"/>
      <c r="B189" s="43"/>
      <c r="C189" s="43"/>
      <c r="D189" s="43"/>
      <c r="E189" s="43"/>
      <c r="F189" s="43"/>
      <c r="G189" s="43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3"/>
      <c r="B190" s="43"/>
      <c r="C190" s="43"/>
      <c r="D190" s="43"/>
      <c r="E190" s="43"/>
      <c r="F190" s="43"/>
      <c r="G190" s="43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3"/>
      <c r="B191" s="43"/>
      <c r="C191" s="43"/>
      <c r="D191" s="43"/>
      <c r="E191" s="43"/>
      <c r="F191" s="43"/>
      <c r="G191" s="43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3"/>
      <c r="B192" s="43"/>
      <c r="C192" s="43"/>
      <c r="D192" s="43"/>
      <c r="E192" s="43"/>
      <c r="F192" s="43"/>
      <c r="G192" s="43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3"/>
      <c r="B193" s="43"/>
      <c r="C193" s="43"/>
      <c r="D193" s="43"/>
      <c r="E193" s="43"/>
      <c r="F193" s="43"/>
      <c r="G193" s="43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3"/>
      <c r="B194" s="43"/>
      <c r="C194" s="43"/>
      <c r="D194" s="43"/>
      <c r="E194" s="43"/>
      <c r="F194" s="43"/>
      <c r="G194" s="43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3"/>
      <c r="B195" s="43"/>
      <c r="C195" s="43"/>
      <c r="D195" s="43"/>
      <c r="E195" s="43"/>
      <c r="F195" s="43"/>
      <c r="G195" s="43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3"/>
      <c r="B196" s="43"/>
      <c r="C196" s="43"/>
      <c r="D196" s="43"/>
      <c r="E196" s="43"/>
      <c r="F196" s="43"/>
      <c r="G196" s="43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3"/>
      <c r="B197" s="43"/>
      <c r="C197" s="43"/>
      <c r="D197" s="43"/>
      <c r="E197" s="43"/>
      <c r="F197" s="43"/>
      <c r="G197" s="43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3"/>
      <c r="B198" s="43"/>
      <c r="C198" s="43"/>
      <c r="D198" s="43"/>
      <c r="E198" s="43"/>
      <c r="F198" s="43"/>
      <c r="G198" s="43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3"/>
      <c r="B199" s="43"/>
      <c r="C199" s="43"/>
      <c r="D199" s="43"/>
      <c r="E199" s="43"/>
      <c r="F199" s="43"/>
      <c r="G199" s="43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3"/>
      <c r="B200" s="43"/>
      <c r="C200" s="43"/>
      <c r="D200" s="43"/>
      <c r="E200" s="43"/>
      <c r="F200" s="43"/>
      <c r="G200" s="43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3"/>
      <c r="B201" s="43"/>
      <c r="C201" s="43"/>
      <c r="D201" s="43"/>
      <c r="E201" s="43"/>
      <c r="F201" s="43"/>
      <c r="G201" s="43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3"/>
      <c r="B202" s="43"/>
      <c r="C202" s="43"/>
      <c r="D202" s="43"/>
      <c r="E202" s="43"/>
      <c r="F202" s="43"/>
      <c r="G202" s="43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3"/>
      <c r="B203" s="43"/>
      <c r="C203" s="43"/>
      <c r="D203" s="43"/>
      <c r="E203" s="43"/>
      <c r="F203" s="43"/>
      <c r="G203" s="43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3"/>
      <c r="B204" s="43"/>
      <c r="C204" s="43"/>
      <c r="D204" s="43"/>
      <c r="E204" s="43"/>
      <c r="F204" s="43"/>
      <c r="G204" s="43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3"/>
      <c r="B205" s="43"/>
      <c r="C205" s="43"/>
      <c r="D205" s="43"/>
      <c r="E205" s="43"/>
      <c r="F205" s="43"/>
      <c r="G205" s="43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3"/>
      <c r="B206" s="43"/>
      <c r="C206" s="43"/>
      <c r="D206" s="43"/>
      <c r="E206" s="43"/>
      <c r="F206" s="43"/>
      <c r="G206" s="43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3"/>
      <c r="B207" s="43"/>
      <c r="C207" s="43"/>
      <c r="D207" s="43"/>
      <c r="E207" s="43"/>
      <c r="F207" s="43"/>
      <c r="G207" s="43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3"/>
      <c r="B208" s="43"/>
      <c r="C208" s="43"/>
      <c r="D208" s="43"/>
      <c r="E208" s="43"/>
      <c r="F208" s="43"/>
      <c r="G208" s="43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3"/>
      <c r="B209" s="43"/>
      <c r="C209" s="43"/>
      <c r="D209" s="43"/>
      <c r="E209" s="43"/>
      <c r="F209" s="43"/>
      <c r="G209" s="43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3"/>
      <c r="B210" s="43"/>
      <c r="C210" s="43"/>
      <c r="D210" s="43"/>
      <c r="E210" s="43"/>
      <c r="F210" s="43"/>
      <c r="G210" s="43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3"/>
      <c r="B211" s="43"/>
      <c r="C211" s="43"/>
      <c r="D211" s="43"/>
      <c r="E211" s="43"/>
      <c r="F211" s="43"/>
      <c r="G211" s="43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3"/>
      <c r="B212" s="43"/>
      <c r="C212" s="43"/>
      <c r="D212" s="43"/>
      <c r="E212" s="43"/>
      <c r="F212" s="43"/>
      <c r="G212" s="43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3"/>
      <c r="B213" s="43"/>
      <c r="C213" s="43"/>
      <c r="D213" s="43"/>
      <c r="E213" s="43"/>
      <c r="F213" s="43"/>
      <c r="G213" s="43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3"/>
      <c r="B214" s="43"/>
      <c r="C214" s="43"/>
      <c r="D214" s="43"/>
      <c r="E214" s="43"/>
      <c r="F214" s="43"/>
      <c r="G214" s="43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3"/>
      <c r="B215" s="43"/>
      <c r="C215" s="43"/>
      <c r="D215" s="43"/>
      <c r="E215" s="43"/>
      <c r="F215" s="43"/>
      <c r="G215" s="43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3"/>
      <c r="B216" s="43"/>
      <c r="C216" s="43"/>
      <c r="D216" s="43"/>
      <c r="E216" s="43"/>
      <c r="F216" s="43"/>
      <c r="G216" s="43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3"/>
      <c r="B217" s="43"/>
      <c r="C217" s="43"/>
      <c r="D217" s="43"/>
      <c r="E217" s="43"/>
      <c r="F217" s="43"/>
      <c r="G217" s="43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3"/>
      <c r="B218" s="43"/>
      <c r="C218" s="43"/>
      <c r="D218" s="43"/>
      <c r="E218" s="43"/>
      <c r="F218" s="43"/>
      <c r="G218" s="43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3"/>
      <c r="B219" s="43"/>
      <c r="C219" s="43"/>
      <c r="D219" s="43"/>
      <c r="E219" s="43"/>
      <c r="F219" s="43"/>
      <c r="G219" s="43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3"/>
      <c r="B220" s="43"/>
      <c r="C220" s="43"/>
      <c r="D220" s="43"/>
      <c r="E220" s="43"/>
      <c r="F220" s="43"/>
      <c r="G220" s="43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3"/>
      <c r="B221" s="43"/>
      <c r="C221" s="43"/>
      <c r="D221" s="43"/>
      <c r="E221" s="43"/>
      <c r="F221" s="43"/>
      <c r="G221" s="43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3"/>
      <c r="B222" s="43"/>
      <c r="C222" s="43"/>
      <c r="D222" s="43"/>
      <c r="E222" s="43"/>
      <c r="F222" s="43"/>
      <c r="G222" s="43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3"/>
      <c r="B223" s="43"/>
      <c r="C223" s="43"/>
      <c r="D223" s="43"/>
      <c r="E223" s="43"/>
      <c r="F223" s="43"/>
      <c r="G223" s="43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3"/>
      <c r="B224" s="43"/>
      <c r="C224" s="43"/>
      <c r="D224" s="43"/>
      <c r="E224" s="43"/>
      <c r="F224" s="43"/>
      <c r="G224" s="43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3"/>
      <c r="B225" s="43"/>
      <c r="C225" s="43"/>
      <c r="D225" s="43"/>
      <c r="E225" s="43"/>
      <c r="F225" s="43"/>
      <c r="G225" s="43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51.43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8" t="s">
        <v>46</v>
      </c>
      <c r="B1" s="9" t="s">
        <v>68</v>
      </c>
      <c r="C1" s="10"/>
      <c r="D1" s="10"/>
      <c r="E1" s="10"/>
      <c r="F1" s="10"/>
      <c r="G1" s="10"/>
      <c r="H1" s="10"/>
      <c r="I1" s="10"/>
      <c r="J1" s="10"/>
      <c r="K1" s="11"/>
      <c r="L1" s="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2"/>
      <c r="AA1" s="12"/>
      <c r="AB1" s="12"/>
      <c r="AC1" s="12"/>
      <c r="AD1" s="12"/>
      <c r="AE1" s="12"/>
      <c r="AF1" s="12"/>
      <c r="AG1" s="12"/>
    </row>
    <row r="2">
      <c r="A2" s="14"/>
      <c r="B2" s="15"/>
      <c r="C2" s="16"/>
      <c r="D2" s="16"/>
      <c r="E2" s="16"/>
      <c r="F2" s="16"/>
      <c r="G2" s="16"/>
      <c r="H2" s="16"/>
      <c r="I2" s="16"/>
      <c r="J2" s="16"/>
      <c r="K2" s="17"/>
      <c r="L2" s="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2"/>
      <c r="AA2" s="12"/>
      <c r="AB2" s="12"/>
      <c r="AC2" s="12"/>
      <c r="AD2" s="12"/>
      <c r="AE2" s="12"/>
      <c r="AF2" s="12"/>
      <c r="AG2" s="12"/>
    </row>
    <row r="3">
      <c r="A3" s="19"/>
      <c r="B3" s="20" t="s">
        <v>49</v>
      </c>
      <c r="C3" s="20" t="s">
        <v>50</v>
      </c>
      <c r="D3" s="20" t="s">
        <v>51</v>
      </c>
      <c r="E3" s="44" t="s">
        <v>52</v>
      </c>
      <c r="F3" s="21" t="s">
        <v>53</v>
      </c>
      <c r="G3" s="21" t="s">
        <v>54</v>
      </c>
      <c r="H3" s="21" t="s">
        <v>55</v>
      </c>
      <c r="I3" s="21" t="s">
        <v>56</v>
      </c>
      <c r="J3" s="20" t="s">
        <v>57</v>
      </c>
      <c r="K3" s="20" t="s">
        <v>58</v>
      </c>
      <c r="L3" s="2"/>
      <c r="M3" s="18" t="s">
        <v>48</v>
      </c>
      <c r="N3" s="12"/>
      <c r="O3" s="12"/>
      <c r="P3" s="12"/>
      <c r="Q3" s="12"/>
      <c r="R3" s="12"/>
      <c r="S3" s="12"/>
      <c r="T3" s="12"/>
      <c r="U3" s="12"/>
      <c r="V3" s="12"/>
      <c r="W3" s="12"/>
      <c r="X3" s="2"/>
      <c r="Y3" s="12"/>
      <c r="Z3" s="12"/>
      <c r="AA3" s="12"/>
      <c r="AB3" s="12"/>
      <c r="AC3" s="12"/>
      <c r="AD3" s="12"/>
      <c r="AE3" s="12"/>
      <c r="AF3" s="12"/>
      <c r="AG3" s="12"/>
    </row>
    <row r="4">
      <c r="A4" s="23" t="str">
        <f>ALNS!A4</f>
        <v>Alex Ranyê Guilherme Cristino</v>
      </c>
      <c r="B4" s="24"/>
      <c r="C4" s="24"/>
      <c r="D4" s="24"/>
      <c r="E4" s="24"/>
      <c r="F4" s="25">
        <f t="shared" ref="F4:F47" si="1">IF(A4&lt;&gt;"",SUM(B4:E4),)</f>
        <v>0</v>
      </c>
      <c r="G4" s="26" t="str">
        <f t="shared" ref="G4:G47" si="2">IFERROR(IF(F4&gt;=0,AVERAGE(B4:E4),""),"")</f>
        <v/>
      </c>
      <c r="H4" s="25" t="str">
        <f t="shared" ref="H4:H47" si="3">IF(AND(F4&gt;=10,F4&lt;28,G4&lt;7),ROUND((50-G4*6)/4,1),"")</f>
        <v/>
      </c>
      <c r="I4" s="27"/>
      <c r="J4" s="28" t="str">
        <f t="shared" ref="J4:J47" si="4">IF(AND(B4&lt;&gt;"",C4&lt;&gt;"",D4&lt;&gt;"",E4&lt;&gt;""),IF(OR(F4&gt;=28,F4&lt;10),G4,IF(I4=H4,5,((G4*6)+(I4*4))/10)),)</f>
        <v/>
      </c>
      <c r="K4" s="29" t="str">
        <f t="shared" ref="K4:K47" si="5">IF(AND(B4&lt;&gt;"",C4&lt;&gt;"",D4&lt;&gt;"",E4&lt;&gt;""),IF(J4&gt;=5,"A","R"),)</f>
        <v/>
      </c>
      <c r="L4" s="2"/>
      <c r="M4" s="22" t="s">
        <v>59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</row>
    <row r="5">
      <c r="A5" s="30" t="str">
        <f>ALNS!A5</f>
        <v>Ana beatriz Araújo Salvino</v>
      </c>
      <c r="B5" s="31"/>
      <c r="C5" s="31"/>
      <c r="D5" s="31"/>
      <c r="E5" s="31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5" t="str">
        <f t="shared" si="4"/>
        <v/>
      </c>
      <c r="K5" s="36" t="str">
        <f t="shared" si="5"/>
        <v/>
      </c>
      <c r="L5" s="2"/>
      <c r="M5" s="18" t="s">
        <v>60</v>
      </c>
      <c r="N5" s="12"/>
      <c r="O5" s="12"/>
      <c r="P5" s="12"/>
      <c r="Q5" s="12"/>
      <c r="R5" s="12"/>
      <c r="S5" s="12"/>
      <c r="T5" s="12"/>
      <c r="U5" s="12"/>
      <c r="V5" s="12"/>
      <c r="W5" s="12"/>
      <c r="X5" s="2"/>
      <c r="Y5" s="12"/>
      <c r="Z5" s="2"/>
      <c r="AA5" s="12"/>
      <c r="AB5" s="12"/>
      <c r="AC5" s="12"/>
      <c r="AD5" s="12"/>
      <c r="AE5" s="12"/>
      <c r="AF5" s="12"/>
      <c r="AG5" s="12"/>
    </row>
    <row r="6">
      <c r="A6" s="23" t="str">
        <f>ALNS!A6</f>
        <v>Ana Beatriz Farias Brito</v>
      </c>
      <c r="B6" s="24"/>
      <c r="C6" s="24"/>
      <c r="D6" s="24"/>
      <c r="E6" s="24"/>
      <c r="F6" s="25">
        <f t="shared" si="1"/>
        <v>0</v>
      </c>
      <c r="G6" s="26" t="str">
        <f t="shared" si="2"/>
        <v/>
      </c>
      <c r="H6" s="25" t="str">
        <f t="shared" si="3"/>
        <v/>
      </c>
      <c r="I6" s="27"/>
      <c r="J6" s="28" t="str">
        <f t="shared" si="4"/>
        <v/>
      </c>
      <c r="K6" s="29" t="str">
        <f t="shared" si="5"/>
        <v/>
      </c>
      <c r="L6" s="2"/>
      <c r="M6" s="37" t="s">
        <v>61</v>
      </c>
      <c r="N6" s="12"/>
      <c r="O6" s="12"/>
      <c r="P6" s="12"/>
      <c r="Q6" s="12"/>
      <c r="R6" s="12"/>
      <c r="S6" s="12"/>
      <c r="T6" s="12"/>
      <c r="U6" s="12"/>
      <c r="V6" s="12"/>
      <c r="W6" s="12"/>
      <c r="X6" s="2"/>
      <c r="Y6" s="12"/>
      <c r="Z6" s="2"/>
      <c r="AA6" s="12"/>
      <c r="AB6" s="12"/>
      <c r="AC6" s="12"/>
      <c r="AD6" s="12"/>
      <c r="AE6" s="12"/>
      <c r="AF6" s="12"/>
      <c r="AG6" s="12"/>
    </row>
    <row r="7">
      <c r="A7" s="30" t="str">
        <f>ALNS!A7</f>
        <v>Ana Clara Oliveira das Chagas</v>
      </c>
      <c r="B7" s="31"/>
      <c r="C7" s="31"/>
      <c r="D7" s="31"/>
      <c r="E7" s="31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5" t="str">
        <f t="shared" si="4"/>
        <v/>
      </c>
      <c r="K7" s="36" t="str">
        <f t="shared" si="5"/>
        <v/>
      </c>
      <c r="L7" s="2"/>
      <c r="M7" s="22" t="s">
        <v>62</v>
      </c>
      <c r="N7" s="12"/>
      <c r="O7" s="12"/>
      <c r="P7" s="12"/>
      <c r="Q7" s="12"/>
      <c r="R7" s="12"/>
      <c r="S7" s="12"/>
      <c r="T7" s="12"/>
      <c r="U7" s="12"/>
      <c r="V7" s="12"/>
      <c r="W7" s="12"/>
      <c r="X7" s="2"/>
      <c r="Y7" s="12"/>
      <c r="Z7" s="2"/>
      <c r="AA7" s="12"/>
      <c r="AB7" s="12"/>
      <c r="AC7" s="12"/>
      <c r="AD7" s="12"/>
      <c r="AE7" s="12"/>
      <c r="AF7" s="12"/>
      <c r="AG7" s="12"/>
    </row>
    <row r="8">
      <c r="A8" s="23" t="str">
        <f>ALNS!A8</f>
        <v>Ana Flávia Ribeiro Gomes Nascimento</v>
      </c>
      <c r="B8" s="24"/>
      <c r="C8" s="24"/>
      <c r="D8" s="24"/>
      <c r="E8" s="24"/>
      <c r="F8" s="25">
        <f t="shared" si="1"/>
        <v>0</v>
      </c>
      <c r="G8" s="26" t="str">
        <f t="shared" si="2"/>
        <v/>
      </c>
      <c r="H8" s="25" t="str">
        <f t="shared" si="3"/>
        <v/>
      </c>
      <c r="I8" s="27"/>
      <c r="J8" s="28" t="str">
        <f t="shared" si="4"/>
        <v/>
      </c>
      <c r="K8" s="29" t="str">
        <f t="shared" si="5"/>
        <v/>
      </c>
      <c r="L8" s="2"/>
      <c r="M8" s="22" t="s">
        <v>63</v>
      </c>
      <c r="N8" s="12"/>
      <c r="O8" s="12"/>
      <c r="P8" s="12"/>
      <c r="Q8" s="12"/>
      <c r="R8" s="12"/>
      <c r="S8" s="12"/>
      <c r="T8" s="12"/>
      <c r="U8" s="12"/>
      <c r="V8" s="12"/>
      <c r="W8" s="12"/>
      <c r="X8" s="2"/>
      <c r="Y8" s="12"/>
      <c r="Z8" s="2"/>
      <c r="AA8" s="12"/>
      <c r="AB8" s="12"/>
      <c r="AC8" s="12"/>
      <c r="AD8" s="12"/>
      <c r="AE8" s="12"/>
      <c r="AF8" s="12"/>
      <c r="AG8" s="12"/>
    </row>
    <row r="9">
      <c r="A9" s="30" t="str">
        <f>ALNS!A9</f>
        <v>Ana Luiza Almeida Maia</v>
      </c>
      <c r="B9" s="31"/>
      <c r="C9" s="31"/>
      <c r="D9" s="31"/>
      <c r="E9" s="31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5" t="str">
        <f t="shared" si="4"/>
        <v/>
      </c>
      <c r="K9" s="36" t="str">
        <f t="shared" si="5"/>
        <v/>
      </c>
      <c r="L9" s="2"/>
      <c r="M9" s="22" t="s">
        <v>64</v>
      </c>
      <c r="N9" s="12"/>
      <c r="O9" s="12"/>
      <c r="P9" s="12"/>
      <c r="Q9" s="12"/>
      <c r="R9" s="12"/>
      <c r="S9" s="12"/>
      <c r="T9" s="12"/>
      <c r="U9" s="12"/>
      <c r="V9" s="12"/>
      <c r="W9" s="12"/>
      <c r="X9" s="2"/>
      <c r="Y9" s="12"/>
      <c r="Z9" s="2"/>
      <c r="AA9" s="12"/>
      <c r="AB9" s="12"/>
      <c r="AC9" s="12"/>
      <c r="AD9" s="12"/>
      <c r="AE9" s="12"/>
      <c r="AF9" s="12"/>
      <c r="AG9" s="12"/>
    </row>
    <row r="10">
      <c r="A10" s="23" t="str">
        <f>ALNS!A10</f>
        <v>Andrei Bernado Nascimento da Silva</v>
      </c>
      <c r="B10" s="24"/>
      <c r="C10" s="24"/>
      <c r="D10" s="24"/>
      <c r="E10" s="24"/>
      <c r="F10" s="25">
        <f t="shared" si="1"/>
        <v>0</v>
      </c>
      <c r="G10" s="26" t="str">
        <f t="shared" si="2"/>
        <v/>
      </c>
      <c r="H10" s="25" t="str">
        <f t="shared" si="3"/>
        <v/>
      </c>
      <c r="I10" s="27"/>
      <c r="J10" s="28" t="str">
        <f t="shared" si="4"/>
        <v/>
      </c>
      <c r="K10" s="29" t="str">
        <f t="shared" si="5"/>
        <v/>
      </c>
      <c r="L10" s="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2"/>
      <c r="Y10" s="12"/>
      <c r="Z10" s="2"/>
      <c r="AA10" s="12"/>
      <c r="AB10" s="12"/>
      <c r="AC10" s="12"/>
      <c r="AD10" s="12"/>
      <c r="AE10" s="12"/>
      <c r="AF10" s="12"/>
      <c r="AG10" s="12"/>
    </row>
    <row r="11">
      <c r="A11" s="30" t="str">
        <f>ALNS!A11</f>
        <v>Arthur Juan Costa Araújo</v>
      </c>
      <c r="B11" s="31"/>
      <c r="C11" s="31"/>
      <c r="D11" s="31"/>
      <c r="E11" s="31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5" t="str">
        <f t="shared" si="4"/>
        <v/>
      </c>
      <c r="K11" s="36" t="str">
        <f t="shared" si="5"/>
        <v/>
      </c>
      <c r="L11" s="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2"/>
      <c r="Y11" s="12"/>
      <c r="Z11" s="2"/>
      <c r="AA11" s="12"/>
      <c r="AB11" s="12"/>
      <c r="AC11" s="12"/>
      <c r="AD11" s="12"/>
      <c r="AE11" s="12"/>
      <c r="AF11" s="12"/>
      <c r="AG11" s="12"/>
    </row>
    <row r="12">
      <c r="A12" s="23" t="str">
        <f>ALNS!A12</f>
        <v>Brenda Angel Sousa de Medeiros</v>
      </c>
      <c r="B12" s="24"/>
      <c r="C12" s="24"/>
      <c r="D12" s="24"/>
      <c r="E12" s="24"/>
      <c r="F12" s="25">
        <f t="shared" si="1"/>
        <v>0</v>
      </c>
      <c r="G12" s="26" t="str">
        <f t="shared" si="2"/>
        <v/>
      </c>
      <c r="H12" s="25" t="str">
        <f t="shared" si="3"/>
        <v/>
      </c>
      <c r="I12" s="27"/>
      <c r="J12" s="28" t="str">
        <f t="shared" si="4"/>
        <v/>
      </c>
      <c r="K12" s="29" t="str">
        <f t="shared" si="5"/>
        <v/>
      </c>
      <c r="L12" s="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2"/>
      <c r="Y12" s="12"/>
      <c r="Z12" s="2"/>
      <c r="AA12" s="12"/>
      <c r="AB12" s="12"/>
      <c r="AC12" s="12"/>
      <c r="AD12" s="12"/>
      <c r="AE12" s="12"/>
      <c r="AF12" s="12"/>
      <c r="AG12" s="12"/>
    </row>
    <row r="13">
      <c r="A13" s="30" t="str">
        <f>ALNS!A13</f>
        <v>Bruna Ellen Andrade Abrantes</v>
      </c>
      <c r="B13" s="31"/>
      <c r="C13" s="31"/>
      <c r="D13" s="31"/>
      <c r="E13" s="31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5" t="str">
        <f t="shared" si="4"/>
        <v/>
      </c>
      <c r="K13" s="36" t="str">
        <f t="shared" si="5"/>
        <v/>
      </c>
      <c r="L13" s="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2"/>
      <c r="Y13" s="12"/>
      <c r="Z13" s="2"/>
      <c r="AA13" s="12"/>
      <c r="AB13" s="12"/>
      <c r="AC13" s="12"/>
      <c r="AD13" s="12"/>
      <c r="AE13" s="12"/>
      <c r="AF13" s="12"/>
      <c r="AG13" s="12"/>
    </row>
    <row r="14">
      <c r="A14" s="23" t="str">
        <f>ALNS!A14</f>
        <v>Daniel Dantas da Silva</v>
      </c>
      <c r="B14" s="24"/>
      <c r="C14" s="24"/>
      <c r="D14" s="24"/>
      <c r="E14" s="24"/>
      <c r="F14" s="25">
        <f t="shared" si="1"/>
        <v>0</v>
      </c>
      <c r="G14" s="26" t="str">
        <f t="shared" si="2"/>
        <v/>
      </c>
      <c r="H14" s="25" t="str">
        <f t="shared" si="3"/>
        <v/>
      </c>
      <c r="I14" s="27"/>
      <c r="J14" s="28" t="str">
        <f t="shared" si="4"/>
        <v/>
      </c>
      <c r="K14" s="29" t="str">
        <f t="shared" si="5"/>
        <v/>
      </c>
      <c r="L14" s="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2"/>
      <c r="Y14" s="12"/>
      <c r="Z14" s="2"/>
      <c r="AA14" s="12"/>
      <c r="AB14" s="12"/>
      <c r="AC14" s="12"/>
      <c r="AD14" s="12"/>
      <c r="AE14" s="12"/>
      <c r="AF14" s="12"/>
      <c r="AG14" s="12"/>
    </row>
    <row r="15">
      <c r="A15" s="30" t="str">
        <f>ALNS!A15</f>
        <v>Erick Gabriel Araújo Leandro</v>
      </c>
      <c r="B15" s="31"/>
      <c r="C15" s="31"/>
      <c r="D15" s="31"/>
      <c r="E15" s="31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5" t="str">
        <f t="shared" si="4"/>
        <v/>
      </c>
      <c r="K15" s="36" t="str">
        <f t="shared" si="5"/>
        <v/>
      </c>
      <c r="L15" s="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2"/>
      <c r="Y15" s="12"/>
      <c r="Z15" s="2"/>
      <c r="AA15" s="12"/>
      <c r="AB15" s="12"/>
      <c r="AC15" s="12"/>
      <c r="AD15" s="12"/>
      <c r="AE15" s="12"/>
      <c r="AF15" s="12"/>
      <c r="AG15" s="12"/>
    </row>
    <row r="16">
      <c r="A16" s="23" t="str">
        <f>ALNS!A16</f>
        <v>Eugênio Genuíno Mota</v>
      </c>
      <c r="B16" s="24"/>
      <c r="C16" s="24"/>
      <c r="D16" s="24"/>
      <c r="E16" s="24"/>
      <c r="F16" s="25">
        <f t="shared" si="1"/>
        <v>0</v>
      </c>
      <c r="G16" s="33" t="str">
        <f t="shared" si="2"/>
        <v/>
      </c>
      <c r="H16" s="25" t="str">
        <f t="shared" si="3"/>
        <v/>
      </c>
      <c r="I16" s="27"/>
      <c r="J16" s="28" t="str">
        <f t="shared" si="4"/>
        <v/>
      </c>
      <c r="K16" s="29" t="str">
        <f t="shared" si="5"/>
        <v/>
      </c>
      <c r="L16" s="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2"/>
      <c r="Y16" s="12"/>
      <c r="Z16" s="2"/>
      <c r="AA16" s="12"/>
      <c r="AB16" s="12"/>
      <c r="AC16" s="12"/>
      <c r="AD16" s="12"/>
      <c r="AE16" s="12"/>
      <c r="AF16" s="12"/>
      <c r="AG16" s="12"/>
    </row>
    <row r="17">
      <c r="A17" s="30" t="str">
        <f>ALNS!A17</f>
        <v>Evellyn Fernandes de Almeida</v>
      </c>
      <c r="B17" s="31"/>
      <c r="C17" s="31"/>
      <c r="D17" s="31"/>
      <c r="E17" s="31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5" t="str">
        <f t="shared" si="4"/>
        <v/>
      </c>
      <c r="K17" s="36" t="str">
        <f t="shared" si="5"/>
        <v/>
      </c>
      <c r="L17" s="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2"/>
      <c r="Y17" s="12"/>
      <c r="Z17" s="2"/>
      <c r="AA17" s="12"/>
      <c r="AB17" s="12"/>
      <c r="AC17" s="12"/>
      <c r="AD17" s="12"/>
      <c r="AE17" s="12"/>
      <c r="AF17" s="12"/>
      <c r="AG17" s="12"/>
    </row>
    <row r="18">
      <c r="A18" s="23" t="str">
        <f>ALNS!A18</f>
        <v>Gabriel de Sousa Gonzaga</v>
      </c>
      <c r="B18" s="24"/>
      <c r="C18" s="24"/>
      <c r="D18" s="24"/>
      <c r="E18" s="24"/>
      <c r="F18" s="25">
        <f t="shared" si="1"/>
        <v>0</v>
      </c>
      <c r="G18" s="26" t="str">
        <f t="shared" si="2"/>
        <v/>
      </c>
      <c r="H18" s="25" t="str">
        <f t="shared" si="3"/>
        <v/>
      </c>
      <c r="I18" s="27"/>
      <c r="J18" s="28" t="str">
        <f t="shared" si="4"/>
        <v/>
      </c>
      <c r="K18" s="29" t="str">
        <f t="shared" si="5"/>
        <v/>
      </c>
      <c r="L18" s="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2"/>
      <c r="Y18" s="12"/>
      <c r="Z18" s="2"/>
      <c r="AA18" s="12"/>
      <c r="AB18" s="12"/>
      <c r="AC18" s="12"/>
      <c r="AD18" s="12"/>
      <c r="AE18" s="12"/>
      <c r="AF18" s="12"/>
      <c r="AG18" s="12"/>
    </row>
    <row r="19">
      <c r="A19" s="30" t="str">
        <f>ALNS!A19</f>
        <v>Giullia Barros Pietoso Camara</v>
      </c>
      <c r="B19" s="31"/>
      <c r="C19" s="31"/>
      <c r="D19" s="31"/>
      <c r="E19" s="31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5" t="str">
        <f t="shared" si="4"/>
        <v/>
      </c>
      <c r="K19" s="36" t="str">
        <f t="shared" si="5"/>
        <v/>
      </c>
      <c r="L19" s="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2"/>
      <c r="Y19" s="12"/>
      <c r="Z19" s="2"/>
      <c r="AA19" s="12"/>
      <c r="AB19" s="12"/>
      <c r="AC19" s="12"/>
      <c r="AD19" s="12"/>
      <c r="AE19" s="12"/>
      <c r="AF19" s="12"/>
      <c r="AG19" s="12"/>
    </row>
    <row r="20" ht="15.75" customHeight="1">
      <c r="A20" s="38" t="str">
        <f>ALNS!A20</f>
        <v>Gleiciane Almeida de Lima</v>
      </c>
      <c r="B20" s="24"/>
      <c r="C20" s="24"/>
      <c r="D20" s="24"/>
      <c r="E20" s="24"/>
      <c r="F20" s="25">
        <f t="shared" si="1"/>
        <v>0</v>
      </c>
      <c r="G20" s="26" t="str">
        <f t="shared" si="2"/>
        <v/>
      </c>
      <c r="H20" s="25" t="str">
        <f t="shared" si="3"/>
        <v/>
      </c>
      <c r="I20" s="27"/>
      <c r="J20" s="28" t="str">
        <f t="shared" si="4"/>
        <v/>
      </c>
      <c r="K20" s="29" t="str">
        <f t="shared" si="5"/>
        <v/>
      </c>
      <c r="L20" s="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2"/>
      <c r="Y20" s="12"/>
      <c r="Z20" s="2"/>
      <c r="AA20" s="12"/>
      <c r="AB20" s="12"/>
      <c r="AC20" s="12"/>
      <c r="AD20" s="12"/>
      <c r="AE20" s="12"/>
      <c r="AF20" s="12"/>
      <c r="AG20" s="12"/>
    </row>
    <row r="21" ht="15.75" customHeight="1">
      <c r="A21" s="30" t="str">
        <f>ALNS!A21</f>
        <v>Gustavo Oliviera de Menezes</v>
      </c>
      <c r="B21" s="31"/>
      <c r="C21" s="31"/>
      <c r="D21" s="31"/>
      <c r="E21" s="31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5" t="str">
        <f t="shared" si="4"/>
        <v/>
      </c>
      <c r="K21" s="36" t="str">
        <f t="shared" si="5"/>
        <v/>
      </c>
      <c r="L21" s="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2"/>
      <c r="Y21" s="12"/>
      <c r="Z21" s="2"/>
      <c r="AA21" s="12"/>
      <c r="AB21" s="12"/>
      <c r="AC21" s="12"/>
      <c r="AD21" s="12"/>
      <c r="AE21" s="12"/>
      <c r="AF21" s="12"/>
      <c r="AG21" s="12"/>
    </row>
    <row r="22" ht="15.75" customHeight="1">
      <c r="A22" s="23" t="str">
        <f>ALNS!A22</f>
        <v>Heitor Gênuíno Mota</v>
      </c>
      <c r="B22" s="24"/>
      <c r="C22" s="24"/>
      <c r="D22" s="24"/>
      <c r="E22" s="24"/>
      <c r="F22" s="25">
        <f t="shared" si="1"/>
        <v>0</v>
      </c>
      <c r="G22" s="26" t="str">
        <f t="shared" si="2"/>
        <v/>
      </c>
      <c r="H22" s="25" t="str">
        <f t="shared" si="3"/>
        <v/>
      </c>
      <c r="I22" s="27"/>
      <c r="J22" s="28" t="str">
        <f t="shared" si="4"/>
        <v/>
      </c>
      <c r="K22" s="29" t="str">
        <f t="shared" si="5"/>
        <v/>
      </c>
      <c r="L22" s="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2"/>
      <c r="Y22" s="12"/>
      <c r="Z22" s="2"/>
      <c r="AA22" s="12"/>
      <c r="AB22" s="12"/>
      <c r="AC22" s="12"/>
      <c r="AD22" s="12"/>
      <c r="AE22" s="12"/>
      <c r="AF22" s="12"/>
      <c r="AG22" s="12"/>
    </row>
    <row r="23" ht="15.75" customHeight="1">
      <c r="A23" s="30" t="str">
        <f>ALNS!A23</f>
        <v>Heloisa dos Reis Nascimento</v>
      </c>
      <c r="B23" s="31"/>
      <c r="C23" s="31"/>
      <c r="D23" s="31"/>
      <c r="E23" s="31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5" t="str">
        <f t="shared" si="4"/>
        <v/>
      </c>
      <c r="K23" s="36" t="str">
        <f t="shared" si="5"/>
        <v/>
      </c>
      <c r="L23" s="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2"/>
      <c r="Y23" s="12"/>
      <c r="Z23" s="2"/>
      <c r="AA23" s="12"/>
      <c r="AB23" s="12"/>
      <c r="AC23" s="12"/>
      <c r="AD23" s="12"/>
      <c r="AE23" s="12"/>
      <c r="AF23" s="12"/>
      <c r="AG23" s="12"/>
    </row>
    <row r="24" ht="15.75" customHeight="1">
      <c r="A24" s="23" t="str">
        <f>ALNS!A24</f>
        <v>José Júlio César de Lima Silva Soares</v>
      </c>
      <c r="B24" s="24"/>
      <c r="C24" s="24"/>
      <c r="D24" s="24"/>
      <c r="E24" s="24"/>
      <c r="F24" s="25">
        <f t="shared" si="1"/>
        <v>0</v>
      </c>
      <c r="G24" s="26" t="str">
        <f t="shared" si="2"/>
        <v/>
      </c>
      <c r="H24" s="25" t="str">
        <f t="shared" si="3"/>
        <v/>
      </c>
      <c r="I24" s="27"/>
      <c r="J24" s="28" t="str">
        <f t="shared" si="4"/>
        <v/>
      </c>
      <c r="K24" s="29" t="str">
        <f t="shared" si="5"/>
        <v/>
      </c>
      <c r="L24" s="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2"/>
      <c r="Y24" s="12"/>
      <c r="Z24" s="2"/>
      <c r="AA24" s="12"/>
      <c r="AB24" s="12"/>
      <c r="AC24" s="12"/>
      <c r="AD24" s="12"/>
      <c r="AE24" s="12"/>
      <c r="AF24" s="12"/>
      <c r="AG24" s="12"/>
    </row>
    <row r="25" ht="15.75" customHeight="1">
      <c r="A25" s="30" t="str">
        <f>ALNS!A25</f>
        <v>Júlia da Costa Silva Cruz</v>
      </c>
      <c r="B25" s="31"/>
      <c r="C25" s="31"/>
      <c r="D25" s="31"/>
      <c r="E25" s="31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5" t="str">
        <f t="shared" si="4"/>
        <v/>
      </c>
      <c r="K25" s="36" t="str">
        <f t="shared" si="5"/>
        <v/>
      </c>
      <c r="L25" s="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2"/>
      <c r="Y25" s="12"/>
      <c r="Z25" s="2"/>
      <c r="AA25" s="12"/>
      <c r="AB25" s="12"/>
      <c r="AC25" s="12"/>
      <c r="AD25" s="12"/>
      <c r="AE25" s="12"/>
      <c r="AF25" s="12"/>
      <c r="AG25" s="12"/>
    </row>
    <row r="26" ht="15.75" customHeight="1">
      <c r="A26" s="39" t="str">
        <f>ALNS!A26</f>
        <v>Kelven Fernando Basilio de Farias</v>
      </c>
      <c r="B26" s="24"/>
      <c r="C26" s="24"/>
      <c r="D26" s="24"/>
      <c r="E26" s="24"/>
      <c r="F26" s="25">
        <f t="shared" si="1"/>
        <v>0</v>
      </c>
      <c r="G26" s="26" t="str">
        <f t="shared" si="2"/>
        <v/>
      </c>
      <c r="H26" s="25" t="str">
        <f t="shared" si="3"/>
        <v/>
      </c>
      <c r="I26" s="38"/>
      <c r="J26" s="28" t="str">
        <f t="shared" si="4"/>
        <v/>
      </c>
      <c r="K26" s="29" t="str">
        <f t="shared" si="5"/>
        <v/>
      </c>
      <c r="L26" s="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2"/>
      <c r="Y26" s="12"/>
      <c r="Z26" s="2"/>
      <c r="AA26" s="12"/>
      <c r="AB26" s="12"/>
      <c r="AC26" s="12"/>
      <c r="AD26" s="12"/>
      <c r="AE26" s="12"/>
      <c r="AF26" s="12"/>
      <c r="AG26" s="12"/>
    </row>
    <row r="27" ht="15.75" customHeight="1">
      <c r="A27" s="40" t="str">
        <f>ALNS!A27</f>
        <v>Laura Lima Pires</v>
      </c>
      <c r="B27" s="31"/>
      <c r="C27" s="31"/>
      <c r="D27" s="31"/>
      <c r="E27" s="31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41"/>
      <c r="J27" s="35" t="str">
        <f t="shared" si="4"/>
        <v/>
      </c>
      <c r="K27" s="36" t="str">
        <f t="shared" si="5"/>
        <v/>
      </c>
      <c r="L27" s="2"/>
      <c r="M27" s="12"/>
      <c r="N27" s="2"/>
      <c r="O27" s="2"/>
      <c r="P27" s="2"/>
      <c r="Q27" s="2"/>
      <c r="R27" s="2"/>
      <c r="S27" s="12"/>
      <c r="T27" s="2"/>
      <c r="U27" s="2"/>
      <c r="V27" s="2"/>
      <c r="W27" s="2"/>
      <c r="X27" s="2"/>
      <c r="Y27" s="12"/>
      <c r="Z27" s="2"/>
      <c r="AA27" s="12"/>
      <c r="AB27" s="12"/>
      <c r="AC27" s="12"/>
      <c r="AD27" s="12"/>
      <c r="AE27" s="12"/>
      <c r="AF27" s="12"/>
      <c r="AG27" s="12"/>
    </row>
    <row r="28" ht="15.75" customHeight="1">
      <c r="A28" s="42" t="str">
        <f>ALNS!A28</f>
        <v>Lucas Abrante Rêgo</v>
      </c>
      <c r="B28" s="24"/>
      <c r="C28" s="24"/>
      <c r="D28" s="24"/>
      <c r="E28" s="24"/>
      <c r="F28" s="25">
        <f t="shared" si="1"/>
        <v>0</v>
      </c>
      <c r="G28" s="26" t="str">
        <f t="shared" si="2"/>
        <v/>
      </c>
      <c r="H28" s="25" t="str">
        <f t="shared" si="3"/>
        <v/>
      </c>
      <c r="I28" s="38"/>
      <c r="J28" s="28" t="str">
        <f t="shared" si="4"/>
        <v/>
      </c>
      <c r="K28" s="29" t="str">
        <f t="shared" si="5"/>
        <v/>
      </c>
      <c r="L28" s="2"/>
      <c r="M28" s="12"/>
      <c r="N28" s="2"/>
      <c r="O28" s="2"/>
      <c r="P28" s="2"/>
      <c r="Q28" s="2"/>
      <c r="R28" s="2"/>
      <c r="S28" s="12"/>
      <c r="T28" s="2"/>
      <c r="U28" s="2"/>
      <c r="V28" s="2"/>
      <c r="W28" s="2"/>
      <c r="X28" s="2"/>
      <c r="Y28" s="12"/>
      <c r="Z28" s="2"/>
      <c r="AA28" s="12"/>
      <c r="AB28" s="12"/>
      <c r="AC28" s="12"/>
      <c r="AD28" s="12"/>
      <c r="AE28" s="12"/>
      <c r="AF28" s="12"/>
      <c r="AG28" s="12"/>
    </row>
    <row r="29" ht="15.75" customHeight="1">
      <c r="A29" s="41" t="str">
        <f>ALNS!A29</f>
        <v>Luiz Alberto Medeiros Soares</v>
      </c>
      <c r="B29" s="31"/>
      <c r="C29" s="31"/>
      <c r="D29" s="31"/>
      <c r="E29" s="31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41"/>
      <c r="J29" s="35" t="str">
        <f t="shared" si="4"/>
        <v/>
      </c>
      <c r="K29" s="36" t="str">
        <f t="shared" si="5"/>
        <v/>
      </c>
      <c r="L29" s="2"/>
      <c r="M29" s="12"/>
      <c r="N29" s="2"/>
      <c r="O29" s="2"/>
      <c r="P29" s="2"/>
      <c r="Q29" s="2"/>
      <c r="R29" s="2"/>
      <c r="S29" s="12"/>
      <c r="T29" s="2"/>
      <c r="U29" s="2"/>
      <c r="V29" s="2"/>
      <c r="W29" s="2"/>
      <c r="X29" s="2"/>
      <c r="Y29" s="2"/>
      <c r="Z29" s="2"/>
      <c r="AA29" s="12"/>
      <c r="AB29" s="12"/>
      <c r="AC29" s="12"/>
      <c r="AD29" s="12"/>
      <c r="AE29" s="12"/>
      <c r="AF29" s="12"/>
      <c r="AG29" s="12"/>
    </row>
    <row r="30" ht="15.75" customHeight="1">
      <c r="A30" s="38" t="str">
        <f>ALNS!A30</f>
        <v>Maria Alice Borba Agra</v>
      </c>
      <c r="B30" s="24"/>
      <c r="C30" s="24"/>
      <c r="D30" s="24"/>
      <c r="E30" s="24"/>
      <c r="F30" s="25">
        <f t="shared" si="1"/>
        <v>0</v>
      </c>
      <c r="G30" s="26" t="str">
        <f t="shared" si="2"/>
        <v/>
      </c>
      <c r="H30" s="25" t="str">
        <f t="shared" si="3"/>
        <v/>
      </c>
      <c r="I30" s="38"/>
      <c r="J30" s="28" t="str">
        <f t="shared" si="4"/>
        <v/>
      </c>
      <c r="K30" s="29" t="str">
        <f t="shared" si="5"/>
        <v/>
      </c>
      <c r="L30" s="2"/>
      <c r="M30" s="12"/>
      <c r="N30" s="2"/>
      <c r="O30" s="2"/>
      <c r="P30" s="2"/>
      <c r="Q30" s="2"/>
      <c r="R30" s="2"/>
      <c r="S30" s="12"/>
      <c r="T30" s="2"/>
      <c r="U30" s="2"/>
      <c r="V30" s="2"/>
      <c r="W30" s="2"/>
      <c r="X30" s="2"/>
      <c r="Y30" s="2"/>
      <c r="Z30" s="2"/>
      <c r="AA30" s="12"/>
      <c r="AB30" s="12"/>
      <c r="AC30" s="12"/>
      <c r="AD30" s="12"/>
      <c r="AE30" s="12"/>
      <c r="AF30" s="12"/>
      <c r="AG30" s="12"/>
    </row>
    <row r="31" ht="15.75" customHeight="1">
      <c r="A31" s="41" t="str">
        <f>ALNS!A31</f>
        <v>Maria Clara Alves de Lima</v>
      </c>
      <c r="B31" s="31"/>
      <c r="C31" s="31"/>
      <c r="D31" s="31"/>
      <c r="E31" s="31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41"/>
      <c r="J31" s="35" t="str">
        <f t="shared" si="4"/>
        <v/>
      </c>
      <c r="K31" s="36" t="str">
        <f t="shared" si="5"/>
        <v/>
      </c>
      <c r="L31" s="2"/>
      <c r="M31" s="12"/>
      <c r="N31" s="12"/>
      <c r="O31" s="2"/>
      <c r="P31" s="2"/>
      <c r="Q31" s="2"/>
      <c r="R31" s="2"/>
      <c r="S31" s="12"/>
      <c r="T31" s="2"/>
      <c r="U31" s="2"/>
      <c r="V31" s="2"/>
      <c r="W31" s="2"/>
      <c r="X31" s="2"/>
      <c r="Y31" s="2"/>
      <c r="Z31" s="2"/>
      <c r="AA31" s="12"/>
      <c r="AB31" s="12"/>
      <c r="AC31" s="12"/>
      <c r="AD31" s="12"/>
      <c r="AE31" s="12"/>
      <c r="AF31" s="12"/>
      <c r="AG31" s="12"/>
    </row>
    <row r="32" ht="15.75" customHeight="1">
      <c r="A32" s="38" t="str">
        <f>ALNS!A32</f>
        <v>Maria Clara dos  Reis Silva</v>
      </c>
      <c r="B32" s="24"/>
      <c r="C32" s="24"/>
      <c r="D32" s="24"/>
      <c r="E32" s="24"/>
      <c r="F32" s="25">
        <f t="shared" si="1"/>
        <v>0</v>
      </c>
      <c r="G32" s="26" t="str">
        <f t="shared" si="2"/>
        <v/>
      </c>
      <c r="H32" s="25" t="str">
        <f t="shared" si="3"/>
        <v/>
      </c>
      <c r="I32" s="38"/>
      <c r="J32" s="28" t="str">
        <f t="shared" si="4"/>
        <v/>
      </c>
      <c r="K32" s="29" t="str">
        <f t="shared" si="5"/>
        <v/>
      </c>
      <c r="L32" s="2"/>
      <c r="M32" s="12"/>
      <c r="N32" s="2"/>
      <c r="O32" s="2"/>
      <c r="P32" s="2"/>
      <c r="Q32" s="2"/>
      <c r="R32" s="2"/>
      <c r="S32" s="12"/>
      <c r="T32" s="2"/>
      <c r="U32" s="2"/>
      <c r="V32" s="2"/>
      <c r="W32" s="2"/>
      <c r="X32" s="2"/>
      <c r="Y32" s="2"/>
      <c r="Z32" s="2"/>
      <c r="AA32" s="12"/>
      <c r="AB32" s="12"/>
      <c r="AC32" s="12"/>
      <c r="AD32" s="12"/>
      <c r="AE32" s="12"/>
      <c r="AF32" s="12"/>
      <c r="AG32" s="12"/>
    </row>
    <row r="33" ht="15.75" customHeight="1">
      <c r="A33" s="41" t="str">
        <f>ALNS!A33</f>
        <v>Maria Evelyn da Silva Almeida</v>
      </c>
      <c r="B33" s="31"/>
      <c r="C33" s="31"/>
      <c r="D33" s="31"/>
      <c r="E33" s="31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41"/>
      <c r="J33" s="35" t="str">
        <f t="shared" si="4"/>
        <v/>
      </c>
      <c r="K33" s="36" t="str">
        <f t="shared" si="5"/>
        <v/>
      </c>
      <c r="L33" s="2"/>
      <c r="M33" s="12"/>
      <c r="N33" s="12"/>
      <c r="O33" s="2"/>
      <c r="P33" s="2"/>
      <c r="Q33" s="12"/>
      <c r="R33" s="12"/>
      <c r="S33" s="12"/>
      <c r="T33" s="2"/>
      <c r="U33" s="2"/>
      <c r="V33" s="2"/>
      <c r="W33" s="2"/>
      <c r="X33" s="2"/>
      <c r="Y33" s="2"/>
      <c r="Z33" s="2"/>
      <c r="AA33" s="12"/>
      <c r="AB33" s="12"/>
      <c r="AC33" s="12"/>
      <c r="AD33" s="12"/>
      <c r="AE33" s="12"/>
      <c r="AF33" s="12"/>
      <c r="AG33" s="12"/>
    </row>
    <row r="34" ht="15.75" customHeight="1">
      <c r="A34" s="38" t="str">
        <f>ALNS!A34</f>
        <v>Marina Venâncio Oliveira</v>
      </c>
      <c r="B34" s="24"/>
      <c r="C34" s="24"/>
      <c r="D34" s="24"/>
      <c r="E34" s="24"/>
      <c r="F34" s="25">
        <f t="shared" si="1"/>
        <v>0</v>
      </c>
      <c r="G34" s="26" t="str">
        <f t="shared" si="2"/>
        <v/>
      </c>
      <c r="H34" s="25" t="str">
        <f t="shared" si="3"/>
        <v/>
      </c>
      <c r="I34" s="38"/>
      <c r="J34" s="28" t="str">
        <f t="shared" si="4"/>
        <v/>
      </c>
      <c r="K34" s="29" t="str">
        <f t="shared" si="5"/>
        <v/>
      </c>
      <c r="L34" s="2"/>
      <c r="M34" s="12"/>
      <c r="N34" s="12"/>
      <c r="O34" s="12"/>
      <c r="P34" s="12"/>
      <c r="Q34" s="12"/>
      <c r="R34" s="12"/>
      <c r="S34" s="12"/>
      <c r="T34" s="2"/>
      <c r="U34" s="2"/>
      <c r="V34" s="2"/>
      <c r="W34" s="2"/>
      <c r="X34" s="2"/>
      <c r="Y34" s="2"/>
      <c r="Z34" s="2"/>
      <c r="AA34" s="12"/>
      <c r="AB34" s="12"/>
      <c r="AC34" s="12"/>
      <c r="AD34" s="12"/>
      <c r="AE34" s="12"/>
      <c r="AF34" s="12"/>
      <c r="AG34" s="12"/>
    </row>
    <row r="35" ht="15.75" customHeight="1">
      <c r="A35" s="41" t="str">
        <f>ALNS!A35</f>
        <v>Mário Samuel Oliveira Conceição</v>
      </c>
      <c r="B35" s="31"/>
      <c r="C35" s="31"/>
      <c r="D35" s="31"/>
      <c r="E35" s="31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41"/>
      <c r="J35" s="35" t="str">
        <f t="shared" si="4"/>
        <v/>
      </c>
      <c r="K35" s="36" t="str">
        <f t="shared" si="5"/>
        <v/>
      </c>
      <c r="L35" s="2"/>
      <c r="M35" s="12"/>
      <c r="N35" s="12"/>
      <c r="O35" s="12"/>
      <c r="P35" s="12"/>
      <c r="Q35" s="12"/>
      <c r="R35" s="12"/>
      <c r="S35" s="12"/>
      <c r="T35" s="2"/>
      <c r="U35" s="2"/>
      <c r="V35" s="2"/>
      <c r="W35" s="2"/>
      <c r="X35" s="2"/>
      <c r="Y35" s="2"/>
      <c r="Z35" s="2"/>
      <c r="AA35" s="12"/>
      <c r="AB35" s="12"/>
      <c r="AC35" s="12"/>
      <c r="AD35" s="12"/>
      <c r="AE35" s="12"/>
      <c r="AF35" s="12"/>
      <c r="AG35" s="12"/>
    </row>
    <row r="36" ht="15.75" customHeight="1">
      <c r="A36" s="42" t="str">
        <f>ALNS!A36</f>
        <v>Pedro Elias barbosa de Sousa</v>
      </c>
      <c r="B36" s="24"/>
      <c r="C36" s="24"/>
      <c r="D36" s="24"/>
      <c r="E36" s="24"/>
      <c r="F36" s="25">
        <f t="shared" si="1"/>
        <v>0</v>
      </c>
      <c r="G36" s="26" t="str">
        <f t="shared" si="2"/>
        <v/>
      </c>
      <c r="H36" s="25" t="str">
        <f t="shared" si="3"/>
        <v/>
      </c>
      <c r="I36" s="38"/>
      <c r="J36" s="28" t="str">
        <f t="shared" si="4"/>
        <v/>
      </c>
      <c r="K36" s="29" t="str">
        <f t="shared" si="5"/>
        <v/>
      </c>
      <c r="L36" s="2"/>
      <c r="M36" s="12"/>
      <c r="N36" s="12"/>
      <c r="O36" s="12"/>
      <c r="P36" s="12"/>
      <c r="Q36" s="12"/>
      <c r="R36" s="12"/>
      <c r="S36" s="12"/>
      <c r="T36" s="2"/>
      <c r="U36" s="2"/>
      <c r="V36" s="2"/>
      <c r="W36" s="2"/>
      <c r="X36" s="2"/>
      <c r="Y36" s="2"/>
      <c r="Z36" s="2"/>
      <c r="AA36" s="2"/>
      <c r="AB36" s="12"/>
      <c r="AC36" s="12"/>
      <c r="AD36" s="12"/>
      <c r="AE36" s="12"/>
      <c r="AF36" s="12"/>
      <c r="AG36" s="12"/>
    </row>
    <row r="37" ht="15.75" customHeight="1">
      <c r="A37" s="40" t="str">
        <f>ALNS!A37</f>
        <v>Pedro Henrique dos Santos Sousa</v>
      </c>
      <c r="B37" s="31"/>
      <c r="C37" s="31"/>
      <c r="D37" s="31"/>
      <c r="E37" s="31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41"/>
      <c r="J37" s="35" t="str">
        <f t="shared" si="4"/>
        <v/>
      </c>
      <c r="K37" s="36" t="str">
        <f t="shared" si="5"/>
        <v/>
      </c>
      <c r="L37" s="2"/>
      <c r="M37" s="12"/>
      <c r="N37" s="12"/>
      <c r="O37" s="12"/>
      <c r="P37" s="12"/>
      <c r="Q37" s="12"/>
      <c r="R37" s="12"/>
      <c r="S37" s="12"/>
      <c r="T37" s="2"/>
      <c r="U37" s="2"/>
      <c r="V37" s="2"/>
      <c r="W37" s="2"/>
      <c r="X37" s="2"/>
      <c r="Y37" s="2"/>
      <c r="Z37" s="2"/>
      <c r="AA37" s="12"/>
      <c r="AB37" s="12"/>
      <c r="AC37" s="12"/>
      <c r="AD37" s="12"/>
      <c r="AE37" s="2"/>
      <c r="AF37" s="2"/>
      <c r="AG37" s="2"/>
    </row>
    <row r="38" ht="15.75" customHeight="1">
      <c r="A38" s="42" t="str">
        <f>ALNS!A38</f>
        <v>Pedro Víctor de Farias Almeida</v>
      </c>
      <c r="B38" s="24"/>
      <c r="C38" s="24"/>
      <c r="D38" s="24"/>
      <c r="E38" s="24"/>
      <c r="F38" s="25">
        <f t="shared" si="1"/>
        <v>0</v>
      </c>
      <c r="G38" s="26" t="str">
        <f t="shared" si="2"/>
        <v/>
      </c>
      <c r="H38" s="25" t="str">
        <f t="shared" si="3"/>
        <v/>
      </c>
      <c r="I38" s="38"/>
      <c r="J38" s="28" t="str">
        <f t="shared" si="4"/>
        <v/>
      </c>
      <c r="K38" s="29" t="str">
        <f t="shared" si="5"/>
        <v/>
      </c>
      <c r="L38" s="2"/>
      <c r="M38" s="1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2"/>
      <c r="AB38" s="12"/>
      <c r="AC38" s="12"/>
      <c r="AD38" s="12"/>
      <c r="AE38" s="2"/>
      <c r="AF38" s="2"/>
      <c r="AG38" s="2"/>
    </row>
    <row r="39" ht="15.75" customHeight="1">
      <c r="A39" s="40" t="str">
        <f>ALNS!A39</f>
        <v>Pedro Welisson de Lima Araújo</v>
      </c>
      <c r="B39" s="31"/>
      <c r="C39" s="31"/>
      <c r="D39" s="31"/>
      <c r="E39" s="31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41"/>
      <c r="J39" s="35" t="str">
        <f t="shared" si="4"/>
        <v/>
      </c>
      <c r="K39" s="36" t="str">
        <f t="shared" si="5"/>
        <v/>
      </c>
      <c r="L39" s="2"/>
      <c r="M39" s="1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2"/>
      <c r="AB39" s="12"/>
      <c r="AC39" s="12"/>
      <c r="AD39" s="12"/>
      <c r="AE39" s="2"/>
      <c r="AF39" s="2"/>
      <c r="AG39" s="2"/>
    </row>
    <row r="40" ht="15.75" customHeight="1">
      <c r="A40" s="42" t="str">
        <f>ALNS!A40</f>
        <v>Rebeca Kemylly Vasquez Mendes</v>
      </c>
      <c r="B40" s="24"/>
      <c r="C40" s="24"/>
      <c r="D40" s="24"/>
      <c r="E40" s="24"/>
      <c r="F40" s="25">
        <f t="shared" si="1"/>
        <v>0</v>
      </c>
      <c r="G40" s="26" t="str">
        <f t="shared" si="2"/>
        <v/>
      </c>
      <c r="H40" s="25" t="str">
        <f t="shared" si="3"/>
        <v/>
      </c>
      <c r="I40" s="38"/>
      <c r="J40" s="28" t="str">
        <f t="shared" si="4"/>
        <v/>
      </c>
      <c r="K40" s="29" t="str">
        <f t="shared" si="5"/>
        <v/>
      </c>
      <c r="L40" s="2"/>
      <c r="M40" s="1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2"/>
      <c r="AB40" s="12"/>
      <c r="AC40" s="12"/>
      <c r="AD40" s="2"/>
      <c r="AE40" s="2"/>
      <c r="AF40" s="2"/>
      <c r="AG40" s="2"/>
    </row>
    <row r="41" ht="15.75" customHeight="1">
      <c r="A41" s="40" t="str">
        <f>ALNS!A41</f>
        <v>Renan Victor Rocha Pessoa</v>
      </c>
      <c r="B41" s="31"/>
      <c r="C41" s="31"/>
      <c r="D41" s="31"/>
      <c r="E41" s="31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41"/>
      <c r="J41" s="35" t="str">
        <f t="shared" si="4"/>
        <v/>
      </c>
      <c r="K41" s="36" t="str">
        <f t="shared" si="5"/>
        <v/>
      </c>
      <c r="L41" s="2"/>
      <c r="M41" s="1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2"/>
      <c r="AB41" s="2"/>
      <c r="AC41" s="2"/>
      <c r="AD41" s="2"/>
      <c r="AE41" s="2"/>
      <c r="AF41" s="2"/>
      <c r="AG41" s="2"/>
    </row>
    <row r="42" ht="15.75" customHeight="1">
      <c r="A42" s="42" t="str">
        <f>ALNS!A42</f>
        <v>Reuel Rodrigues Ferreira</v>
      </c>
      <c r="B42" s="24"/>
      <c r="C42" s="24"/>
      <c r="D42" s="24"/>
      <c r="E42" s="24"/>
      <c r="F42" s="25">
        <f t="shared" si="1"/>
        <v>0</v>
      </c>
      <c r="G42" s="26" t="str">
        <f t="shared" si="2"/>
        <v/>
      </c>
      <c r="H42" s="25" t="str">
        <f t="shared" si="3"/>
        <v/>
      </c>
      <c r="I42" s="38"/>
      <c r="J42" s="28" t="str">
        <f t="shared" si="4"/>
        <v/>
      </c>
      <c r="K42" s="29" t="str">
        <f t="shared" si="5"/>
        <v/>
      </c>
      <c r="L42" s="2"/>
      <c r="M42" s="1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2"/>
      <c r="AB42" s="2"/>
      <c r="AC42" s="2"/>
      <c r="AD42" s="2"/>
      <c r="AE42" s="2"/>
      <c r="AF42" s="2"/>
      <c r="AG42" s="2"/>
    </row>
    <row r="43" ht="15.75" customHeight="1">
      <c r="A43" s="40" t="str">
        <f>ALNS!A43</f>
        <v>Samara Rafaelly Brandão Rocha</v>
      </c>
      <c r="B43" s="31"/>
      <c r="C43" s="31"/>
      <c r="D43" s="31"/>
      <c r="E43" s="31"/>
      <c r="F43" s="32">
        <f t="shared" si="1"/>
        <v>0</v>
      </c>
      <c r="G43" s="33" t="str">
        <f t="shared" si="2"/>
        <v/>
      </c>
      <c r="H43" s="32" t="str">
        <f t="shared" si="3"/>
        <v/>
      </c>
      <c r="I43" s="41"/>
      <c r="J43" s="35" t="str">
        <f t="shared" si="4"/>
        <v/>
      </c>
      <c r="K43" s="36" t="str">
        <f t="shared" si="5"/>
        <v/>
      </c>
      <c r="L43" s="2"/>
      <c r="M43" s="1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2"/>
      <c r="AB43" s="2"/>
      <c r="AC43" s="2"/>
      <c r="AD43" s="2"/>
      <c r="AE43" s="2"/>
      <c r="AF43" s="2"/>
      <c r="AG43" s="2"/>
    </row>
    <row r="44" ht="15.75" customHeight="1">
      <c r="A44" s="42" t="str">
        <f>ALNS!A44</f>
        <v>Samuel Fontes Lima</v>
      </c>
      <c r="B44" s="24"/>
      <c r="C44" s="24"/>
      <c r="D44" s="24"/>
      <c r="E44" s="24"/>
      <c r="F44" s="25">
        <f t="shared" si="1"/>
        <v>0</v>
      </c>
      <c r="G44" s="26" t="str">
        <f t="shared" si="2"/>
        <v/>
      </c>
      <c r="H44" s="25" t="str">
        <f t="shared" si="3"/>
        <v/>
      </c>
      <c r="I44" s="38"/>
      <c r="J44" s="28" t="str">
        <f t="shared" si="4"/>
        <v/>
      </c>
      <c r="K44" s="29" t="str">
        <f t="shared" si="5"/>
        <v/>
      </c>
      <c r="L44" s="2"/>
      <c r="M44" s="1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2"/>
      <c r="AB44" s="2"/>
      <c r="AC44" s="2"/>
      <c r="AD44" s="2"/>
      <c r="AE44" s="2"/>
      <c r="AF44" s="2"/>
      <c r="AG44" s="2"/>
    </row>
    <row r="45" ht="15.75" customHeight="1">
      <c r="A45" s="40" t="str">
        <f>ALNS!A45</f>
        <v>Thifany Tayane Pereira Galdino</v>
      </c>
      <c r="B45" s="31"/>
      <c r="C45" s="31"/>
      <c r="D45" s="31"/>
      <c r="E45" s="31"/>
      <c r="F45" s="32">
        <f t="shared" si="1"/>
        <v>0</v>
      </c>
      <c r="G45" s="33" t="str">
        <f t="shared" si="2"/>
        <v/>
      </c>
      <c r="H45" s="32" t="str">
        <f t="shared" si="3"/>
        <v/>
      </c>
      <c r="I45" s="41"/>
      <c r="J45" s="35" t="str">
        <f t="shared" si="4"/>
        <v/>
      </c>
      <c r="K45" s="36" t="str">
        <f t="shared" si="5"/>
        <v/>
      </c>
      <c r="L45" s="2"/>
      <c r="M45" s="12"/>
      <c r="N45" s="1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2" t="str">
        <f>ALNS!A46</f>
        <v>Victor Gabriel Clementino Lima</v>
      </c>
      <c r="B46" s="24"/>
      <c r="C46" s="24"/>
      <c r="D46" s="24"/>
      <c r="E46" s="24"/>
      <c r="F46" s="25">
        <f t="shared" si="1"/>
        <v>0</v>
      </c>
      <c r="G46" s="26" t="str">
        <f t="shared" si="2"/>
        <v/>
      </c>
      <c r="H46" s="25" t="str">
        <f t="shared" si="3"/>
        <v/>
      </c>
      <c r="I46" s="38"/>
      <c r="J46" s="28" t="str">
        <f t="shared" si="4"/>
        <v/>
      </c>
      <c r="K46" s="29" t="str">
        <f t="shared" si="5"/>
        <v/>
      </c>
      <c r="L46" s="2"/>
      <c r="M46" s="12"/>
      <c r="N46" s="1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0" t="str">
        <f>ALNS!A47</f>
        <v>Vitória Cristina Rodrigues Amancio Vieira</v>
      </c>
      <c r="B47" s="31"/>
      <c r="C47" s="31"/>
      <c r="D47" s="31"/>
      <c r="E47" s="31"/>
      <c r="F47" s="32">
        <f t="shared" si="1"/>
        <v>0</v>
      </c>
      <c r="G47" s="33" t="str">
        <f t="shared" si="2"/>
        <v/>
      </c>
      <c r="H47" s="32" t="str">
        <f t="shared" si="3"/>
        <v/>
      </c>
      <c r="I47" s="41"/>
      <c r="J47" s="35" t="str">
        <f t="shared" si="4"/>
        <v/>
      </c>
      <c r="K47" s="36" t="str">
        <f t="shared" si="5"/>
        <v/>
      </c>
      <c r="L47" s="2"/>
      <c r="M47" s="12"/>
      <c r="N47" s="1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L48" s="2"/>
      <c r="M48" s="12"/>
      <c r="N48" s="1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B49" s="43"/>
      <c r="C49" s="43"/>
      <c r="D49" s="43"/>
      <c r="E49" s="43"/>
      <c r="F49" s="43"/>
      <c r="G49" s="43"/>
      <c r="L49" s="2"/>
      <c r="M49" s="12"/>
      <c r="N49" s="1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B50" s="43"/>
      <c r="C50" s="43"/>
      <c r="D50" s="43"/>
      <c r="E50" s="43"/>
      <c r="F50" s="43"/>
      <c r="G50" s="43"/>
      <c r="L50" s="2"/>
      <c r="M50" s="12"/>
      <c r="N50" s="1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B51" s="43"/>
      <c r="C51" s="43"/>
      <c r="D51" s="43"/>
      <c r="E51" s="43"/>
      <c r="F51" s="43"/>
      <c r="G51" s="43"/>
      <c r="L51" s="2"/>
      <c r="M51" s="12"/>
      <c r="N51" s="1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3"/>
      <c r="B52" s="43"/>
      <c r="C52" s="43"/>
      <c r="D52" s="43"/>
      <c r="E52" s="43"/>
      <c r="F52" s="43"/>
      <c r="G52" s="43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3"/>
      <c r="B53" s="43"/>
      <c r="C53" s="43"/>
      <c r="D53" s="43"/>
      <c r="E53" s="43"/>
      <c r="F53" s="43"/>
      <c r="G53" s="43"/>
      <c r="L53" s="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2"/>
      <c r="AA53" s="12"/>
      <c r="AB53" s="12"/>
      <c r="AC53" s="12"/>
      <c r="AD53" s="12"/>
      <c r="AE53" s="12"/>
      <c r="AF53" s="12"/>
      <c r="AG53" s="12"/>
    </row>
    <row r="54" ht="15.75" hidden="1" customHeight="1">
      <c r="A54" s="43"/>
      <c r="B54" s="43"/>
      <c r="C54" s="43"/>
      <c r="D54" s="43"/>
      <c r="E54" s="43"/>
      <c r="F54" s="43"/>
      <c r="G54" s="43"/>
      <c r="L54" s="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2"/>
      <c r="AA54" s="12"/>
      <c r="AB54" s="12"/>
      <c r="AC54" s="12"/>
      <c r="AD54" s="12"/>
      <c r="AE54" s="12"/>
      <c r="AF54" s="12"/>
      <c r="AG54" s="12"/>
    </row>
    <row r="55" ht="15.75" hidden="1" customHeight="1">
      <c r="A55" s="43"/>
      <c r="B55" s="43"/>
      <c r="C55" s="43"/>
      <c r="D55" s="43"/>
      <c r="E55" s="43"/>
      <c r="F55" s="43"/>
      <c r="G55" s="43"/>
      <c r="L55" s="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2"/>
      <c r="Y55" s="12"/>
      <c r="Z55" s="2"/>
      <c r="AA55" s="12"/>
      <c r="AB55" s="12"/>
      <c r="AC55" s="12"/>
      <c r="AD55" s="12"/>
      <c r="AE55" s="12"/>
      <c r="AF55" s="12"/>
      <c r="AG55" s="12"/>
    </row>
    <row r="56" ht="15.75" hidden="1" customHeight="1">
      <c r="A56" s="43"/>
      <c r="B56" s="43"/>
      <c r="C56" s="43"/>
      <c r="D56" s="43"/>
      <c r="E56" s="43"/>
      <c r="F56" s="43"/>
      <c r="G56" s="43"/>
      <c r="L56" s="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2"/>
      <c r="AA56" s="12"/>
      <c r="AB56" s="12"/>
      <c r="AC56" s="12"/>
      <c r="AD56" s="12"/>
      <c r="AE56" s="12"/>
      <c r="AF56" s="12"/>
      <c r="AG56" s="12"/>
    </row>
    <row r="57" ht="15.75" hidden="1" customHeight="1">
      <c r="A57" s="43"/>
      <c r="B57" s="43"/>
      <c r="C57" s="43"/>
      <c r="D57" s="43"/>
      <c r="E57" s="43"/>
      <c r="F57" s="43"/>
      <c r="G57" s="43"/>
      <c r="L57" s="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2"/>
      <c r="Y57" s="12"/>
      <c r="Z57" s="2"/>
      <c r="AA57" s="12"/>
      <c r="AB57" s="12"/>
      <c r="AC57" s="12"/>
      <c r="AD57" s="12"/>
      <c r="AE57" s="12"/>
      <c r="AF57" s="12"/>
      <c r="AG57" s="12"/>
    </row>
    <row r="58" ht="15.75" hidden="1" customHeight="1">
      <c r="A58" s="43"/>
      <c r="B58" s="43"/>
      <c r="C58" s="43"/>
      <c r="D58" s="43"/>
      <c r="E58" s="43"/>
      <c r="F58" s="43"/>
      <c r="G58" s="43"/>
      <c r="L58" s="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2"/>
      <c r="Y58" s="12"/>
      <c r="Z58" s="2"/>
      <c r="AA58" s="12"/>
      <c r="AB58" s="12"/>
      <c r="AC58" s="12"/>
      <c r="AD58" s="12"/>
      <c r="AE58" s="12"/>
      <c r="AF58" s="12"/>
      <c r="AG58" s="12"/>
    </row>
    <row r="59" ht="15.75" hidden="1" customHeight="1">
      <c r="A59" s="43"/>
      <c r="B59" s="43"/>
      <c r="C59" s="43"/>
      <c r="D59" s="43"/>
      <c r="E59" s="43"/>
      <c r="F59" s="43"/>
      <c r="G59" s="43"/>
      <c r="L59" s="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2"/>
      <c r="Y59" s="12"/>
      <c r="Z59" s="2"/>
      <c r="AA59" s="12"/>
      <c r="AB59" s="12"/>
      <c r="AC59" s="12"/>
      <c r="AD59" s="12"/>
      <c r="AE59" s="12"/>
      <c r="AF59" s="12"/>
      <c r="AG59" s="12"/>
    </row>
    <row r="60" ht="15.75" hidden="1" customHeight="1">
      <c r="A60" s="43"/>
      <c r="B60" s="43"/>
      <c r="C60" s="43"/>
      <c r="D60" s="43"/>
      <c r="E60" s="43"/>
      <c r="F60" s="43"/>
      <c r="G60" s="43"/>
      <c r="L60" s="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2"/>
      <c r="Y60" s="12"/>
      <c r="Z60" s="2"/>
      <c r="AA60" s="12"/>
      <c r="AB60" s="12"/>
      <c r="AC60" s="12"/>
      <c r="AD60" s="12"/>
      <c r="AE60" s="12"/>
      <c r="AF60" s="12"/>
      <c r="AG60" s="12"/>
    </row>
    <row r="61" ht="15.75" hidden="1" customHeight="1">
      <c r="A61" s="43"/>
      <c r="B61" s="43"/>
      <c r="C61" s="43"/>
      <c r="D61" s="43"/>
      <c r="E61" s="43"/>
      <c r="F61" s="43"/>
      <c r="G61" s="43"/>
      <c r="L61" s="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2"/>
      <c r="Y61" s="12"/>
      <c r="Z61" s="2"/>
      <c r="AA61" s="12"/>
      <c r="AB61" s="12"/>
      <c r="AC61" s="12"/>
      <c r="AD61" s="12"/>
      <c r="AE61" s="12"/>
      <c r="AF61" s="12"/>
      <c r="AG61" s="12"/>
    </row>
    <row r="62" ht="15.75" hidden="1" customHeight="1">
      <c r="A62" s="43"/>
      <c r="B62" s="43"/>
      <c r="C62" s="43"/>
      <c r="D62" s="43"/>
      <c r="E62" s="43"/>
      <c r="F62" s="43"/>
      <c r="G62" s="43"/>
      <c r="L62" s="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2"/>
      <c r="Y62" s="12"/>
      <c r="Z62" s="2"/>
      <c r="AA62" s="12"/>
      <c r="AB62" s="12"/>
      <c r="AC62" s="12"/>
      <c r="AD62" s="12"/>
      <c r="AE62" s="12"/>
      <c r="AF62" s="12"/>
      <c r="AG62" s="12"/>
    </row>
    <row r="63" ht="15.75" hidden="1" customHeight="1">
      <c r="A63" s="43"/>
      <c r="B63" s="43"/>
      <c r="C63" s="43"/>
      <c r="D63" s="43"/>
      <c r="E63" s="43"/>
      <c r="F63" s="43"/>
      <c r="G63" s="43"/>
      <c r="L63" s="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2"/>
      <c r="Y63" s="12"/>
      <c r="Z63" s="2"/>
      <c r="AA63" s="12"/>
      <c r="AB63" s="12"/>
      <c r="AC63" s="12"/>
      <c r="AD63" s="12"/>
      <c r="AE63" s="12"/>
      <c r="AF63" s="12"/>
      <c r="AG63" s="12"/>
    </row>
    <row r="64" ht="15.75" hidden="1" customHeight="1">
      <c r="A64" s="43"/>
      <c r="B64" s="43"/>
      <c r="C64" s="43"/>
      <c r="D64" s="43"/>
      <c r="E64" s="43"/>
      <c r="F64" s="43"/>
      <c r="G64" s="43"/>
      <c r="L64" s="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2"/>
      <c r="Y64" s="12"/>
      <c r="Z64" s="2"/>
      <c r="AA64" s="12"/>
      <c r="AB64" s="12"/>
      <c r="AC64" s="12"/>
      <c r="AD64" s="12"/>
      <c r="AE64" s="12"/>
      <c r="AF64" s="12"/>
      <c r="AG64" s="12"/>
    </row>
    <row r="65" ht="15.75" hidden="1" customHeight="1">
      <c r="A65" s="43"/>
      <c r="B65" s="43"/>
      <c r="C65" s="43"/>
      <c r="D65" s="43"/>
      <c r="E65" s="43"/>
      <c r="F65" s="43"/>
      <c r="G65" s="43"/>
      <c r="L65" s="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2"/>
      <c r="Y65" s="12"/>
      <c r="Z65" s="2"/>
      <c r="AA65" s="12"/>
      <c r="AB65" s="12"/>
      <c r="AC65" s="12"/>
      <c r="AD65" s="12"/>
      <c r="AE65" s="12"/>
      <c r="AF65" s="12"/>
      <c r="AG65" s="12"/>
    </row>
    <row r="66" ht="15.75" hidden="1" customHeight="1">
      <c r="A66" s="43"/>
      <c r="B66" s="43"/>
      <c r="C66" s="43"/>
      <c r="D66" s="43"/>
      <c r="E66" s="43"/>
      <c r="F66" s="43"/>
      <c r="G66" s="43"/>
      <c r="L66" s="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2"/>
      <c r="Y66" s="12"/>
      <c r="Z66" s="2"/>
      <c r="AA66" s="12"/>
      <c r="AB66" s="12"/>
      <c r="AC66" s="12"/>
      <c r="AD66" s="12"/>
      <c r="AE66" s="12"/>
      <c r="AF66" s="12"/>
      <c r="AG66" s="12"/>
    </row>
    <row r="67" ht="15.75" hidden="1" customHeight="1">
      <c r="A67" s="43"/>
      <c r="B67" s="43"/>
      <c r="C67" s="43"/>
      <c r="D67" s="43"/>
      <c r="E67" s="43"/>
      <c r="F67" s="43"/>
      <c r="G67" s="43"/>
      <c r="L67" s="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2"/>
      <c r="Y67" s="12"/>
      <c r="Z67" s="2"/>
      <c r="AA67" s="12"/>
      <c r="AB67" s="12"/>
      <c r="AC67" s="12"/>
      <c r="AD67" s="12"/>
      <c r="AE67" s="12"/>
      <c r="AF67" s="12"/>
      <c r="AG67" s="12"/>
    </row>
    <row r="68" ht="15.75" hidden="1" customHeight="1">
      <c r="A68" s="43"/>
      <c r="B68" s="43"/>
      <c r="C68" s="43"/>
      <c r="D68" s="43"/>
      <c r="E68" s="43"/>
      <c r="F68" s="43"/>
      <c r="G68" s="43"/>
      <c r="L68" s="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2"/>
      <c r="Y68" s="12"/>
      <c r="Z68" s="2"/>
      <c r="AA68" s="12"/>
      <c r="AB68" s="12"/>
      <c r="AC68" s="12"/>
      <c r="AD68" s="12"/>
      <c r="AE68" s="12"/>
      <c r="AF68" s="12"/>
      <c r="AG68" s="12"/>
    </row>
    <row r="69" ht="15.75" hidden="1" customHeight="1">
      <c r="A69" s="43"/>
      <c r="B69" s="43"/>
      <c r="C69" s="43"/>
      <c r="D69" s="43"/>
      <c r="E69" s="43"/>
      <c r="F69" s="43"/>
      <c r="G69" s="43"/>
      <c r="L69" s="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2"/>
      <c r="Y69" s="12"/>
      <c r="Z69" s="2"/>
      <c r="AA69" s="12"/>
      <c r="AB69" s="12"/>
      <c r="AC69" s="12"/>
      <c r="AD69" s="12"/>
      <c r="AE69" s="12"/>
      <c r="AF69" s="12"/>
      <c r="AG69" s="12"/>
    </row>
    <row r="70" ht="15.75" hidden="1" customHeight="1">
      <c r="A70" s="43"/>
      <c r="B70" s="43"/>
      <c r="C70" s="43"/>
      <c r="D70" s="43"/>
      <c r="E70" s="43"/>
      <c r="F70" s="43"/>
      <c r="G70" s="43"/>
      <c r="L70" s="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2"/>
      <c r="Y70" s="12"/>
      <c r="Z70" s="2"/>
      <c r="AA70" s="12"/>
      <c r="AB70" s="12"/>
      <c r="AC70" s="12"/>
      <c r="AD70" s="12"/>
      <c r="AE70" s="12"/>
      <c r="AF70" s="12"/>
      <c r="AG70" s="12"/>
    </row>
    <row r="71" ht="15.75" hidden="1" customHeight="1">
      <c r="A71" s="43"/>
      <c r="B71" s="43"/>
      <c r="C71" s="43"/>
      <c r="D71" s="43"/>
      <c r="E71" s="43"/>
      <c r="F71" s="43"/>
      <c r="G71" s="43"/>
      <c r="L71" s="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2"/>
      <c r="Y71" s="12"/>
      <c r="Z71" s="2"/>
      <c r="AA71" s="12"/>
      <c r="AB71" s="12"/>
      <c r="AC71" s="12"/>
      <c r="AD71" s="12"/>
      <c r="AE71" s="12"/>
      <c r="AF71" s="12"/>
      <c r="AG71" s="12"/>
    </row>
    <row r="72" ht="15.75" hidden="1" customHeight="1">
      <c r="A72" s="43"/>
      <c r="B72" s="43"/>
      <c r="C72" s="43"/>
      <c r="D72" s="43"/>
      <c r="E72" s="43"/>
      <c r="F72" s="43"/>
      <c r="G72" s="43"/>
      <c r="L72" s="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2"/>
      <c r="Y72" s="12"/>
      <c r="Z72" s="2"/>
      <c r="AA72" s="12"/>
      <c r="AB72" s="12"/>
      <c r="AC72" s="12"/>
      <c r="AD72" s="12"/>
      <c r="AE72" s="12"/>
      <c r="AF72" s="12"/>
      <c r="AG72" s="12"/>
    </row>
    <row r="73" ht="15.75" hidden="1" customHeight="1">
      <c r="A73" s="43"/>
      <c r="B73" s="43"/>
      <c r="C73" s="43"/>
      <c r="D73" s="43"/>
      <c r="E73" s="43"/>
      <c r="F73" s="43"/>
      <c r="G73" s="43"/>
      <c r="L73" s="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2"/>
      <c r="Y73" s="12"/>
      <c r="Z73" s="2"/>
      <c r="AA73" s="12"/>
      <c r="AB73" s="12"/>
      <c r="AC73" s="12"/>
      <c r="AD73" s="12"/>
      <c r="AE73" s="12"/>
      <c r="AF73" s="12"/>
      <c r="AG73" s="12"/>
    </row>
    <row r="74" ht="15.75" hidden="1" customHeight="1">
      <c r="A74" s="43"/>
      <c r="B74" s="43"/>
      <c r="C74" s="43"/>
      <c r="D74" s="43"/>
      <c r="E74" s="43"/>
      <c r="F74" s="43"/>
      <c r="G74" s="43"/>
      <c r="L74" s="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2"/>
      <c r="Y74" s="12"/>
      <c r="Z74" s="2"/>
      <c r="AA74" s="12"/>
      <c r="AB74" s="12"/>
      <c r="AC74" s="12"/>
      <c r="AD74" s="12"/>
      <c r="AE74" s="12"/>
      <c r="AF74" s="12"/>
      <c r="AG74" s="12"/>
    </row>
    <row r="75" ht="15.75" hidden="1" customHeight="1">
      <c r="A75" s="43"/>
      <c r="B75" s="43"/>
      <c r="C75" s="43"/>
      <c r="D75" s="43"/>
      <c r="E75" s="43"/>
      <c r="F75" s="43"/>
      <c r="G75" s="43"/>
      <c r="L75" s="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2"/>
      <c r="Y75" s="12"/>
      <c r="Z75" s="2"/>
      <c r="AA75" s="12"/>
      <c r="AB75" s="12"/>
      <c r="AC75" s="12"/>
      <c r="AD75" s="12"/>
      <c r="AE75" s="12"/>
      <c r="AF75" s="12"/>
      <c r="AG75" s="12"/>
    </row>
    <row r="76" ht="15.75" hidden="1" customHeight="1">
      <c r="A76" s="43"/>
      <c r="B76" s="43"/>
      <c r="C76" s="43"/>
      <c r="D76" s="43"/>
      <c r="E76" s="43"/>
      <c r="F76" s="43"/>
      <c r="G76" s="43"/>
      <c r="L76" s="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2"/>
      <c r="Y76" s="12"/>
      <c r="Z76" s="2"/>
      <c r="AA76" s="12"/>
      <c r="AB76" s="12"/>
      <c r="AC76" s="12"/>
      <c r="AD76" s="12"/>
      <c r="AE76" s="12"/>
      <c r="AF76" s="12"/>
      <c r="AG76" s="12"/>
    </row>
    <row r="77" ht="15.75" hidden="1" customHeight="1">
      <c r="A77" s="43"/>
      <c r="B77" s="43"/>
      <c r="C77" s="43"/>
      <c r="D77" s="43"/>
      <c r="E77" s="43"/>
      <c r="F77" s="43"/>
      <c r="G77" s="43"/>
      <c r="L77" s="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2"/>
      <c r="Y77" s="12"/>
      <c r="Z77" s="2"/>
      <c r="AA77" s="12"/>
      <c r="AB77" s="12"/>
      <c r="AC77" s="12"/>
      <c r="AD77" s="12"/>
      <c r="AE77" s="12"/>
      <c r="AF77" s="12"/>
      <c r="AG77" s="12"/>
    </row>
    <row r="78" ht="15.75" hidden="1" customHeight="1">
      <c r="A78" s="43"/>
      <c r="B78" s="43"/>
      <c r="C78" s="43"/>
      <c r="D78" s="43"/>
      <c r="E78" s="43"/>
      <c r="F78" s="43"/>
      <c r="G78" s="43"/>
      <c r="L78" s="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2"/>
      <c r="Y78" s="12"/>
      <c r="Z78" s="2"/>
      <c r="AA78" s="12"/>
      <c r="AB78" s="12"/>
      <c r="AC78" s="12"/>
      <c r="AD78" s="12"/>
      <c r="AE78" s="12"/>
      <c r="AF78" s="12"/>
      <c r="AG78" s="12"/>
    </row>
    <row r="79" ht="15.75" hidden="1" customHeight="1">
      <c r="A79" s="43"/>
      <c r="B79" s="43"/>
      <c r="C79" s="43"/>
      <c r="D79" s="43"/>
      <c r="E79" s="43"/>
      <c r="F79" s="43"/>
      <c r="G79" s="43"/>
      <c r="L79" s="2"/>
      <c r="M79" s="12"/>
      <c r="N79" s="12"/>
      <c r="O79" s="12"/>
      <c r="P79" s="12"/>
      <c r="Q79" s="12"/>
      <c r="R79" s="12"/>
      <c r="S79" s="12"/>
      <c r="T79" s="12"/>
      <c r="U79" s="12"/>
      <c r="V79" s="2"/>
      <c r="W79" s="2"/>
      <c r="X79" s="2"/>
      <c r="Y79" s="12"/>
      <c r="Z79" s="2"/>
      <c r="AA79" s="12"/>
      <c r="AB79" s="12"/>
      <c r="AC79" s="12"/>
      <c r="AD79" s="12"/>
      <c r="AE79" s="12"/>
      <c r="AF79" s="12"/>
      <c r="AG79" s="12"/>
    </row>
    <row r="80" ht="15.75" hidden="1" customHeight="1">
      <c r="A80" s="43"/>
      <c r="B80" s="43"/>
      <c r="C80" s="43"/>
      <c r="D80" s="43"/>
      <c r="E80" s="43"/>
      <c r="F80" s="43"/>
      <c r="G80" s="43"/>
      <c r="L80" s="2"/>
      <c r="M80" s="12"/>
      <c r="N80" s="12"/>
      <c r="O80" s="12"/>
      <c r="P80" s="12"/>
      <c r="Q80" s="12"/>
      <c r="R80" s="12"/>
      <c r="S80" s="12"/>
      <c r="T80" s="12"/>
      <c r="U80" s="12"/>
      <c r="V80" s="2"/>
      <c r="W80" s="2"/>
      <c r="X80" s="2"/>
      <c r="Y80" s="12"/>
      <c r="Z80" s="2"/>
      <c r="AA80" s="12"/>
      <c r="AB80" s="12"/>
      <c r="AC80" s="12"/>
      <c r="AD80" s="12"/>
      <c r="AE80" s="12"/>
      <c r="AF80" s="12"/>
      <c r="AG80" s="12"/>
    </row>
    <row r="81" ht="15.75" hidden="1" customHeight="1">
      <c r="A81" s="43"/>
      <c r="B81" s="43"/>
      <c r="C81" s="43"/>
      <c r="D81" s="43"/>
      <c r="E81" s="43"/>
      <c r="F81" s="43"/>
      <c r="G81" s="43"/>
      <c r="L81" s="2"/>
      <c r="M81" s="12"/>
      <c r="N81" s="12"/>
      <c r="O81" s="12"/>
      <c r="P81" s="12"/>
      <c r="Q81" s="12"/>
      <c r="R81" s="12"/>
      <c r="S81" s="12"/>
      <c r="T81" s="12"/>
      <c r="U81" s="12"/>
      <c r="V81" s="2"/>
      <c r="W81" s="2"/>
      <c r="X81" s="2"/>
      <c r="Y81" s="2"/>
      <c r="Z81" s="2"/>
      <c r="AA81" s="12"/>
      <c r="AB81" s="12"/>
      <c r="AC81" s="12"/>
      <c r="AD81" s="12"/>
      <c r="AE81" s="12"/>
      <c r="AF81" s="12"/>
      <c r="AG81" s="12"/>
    </row>
    <row r="82" ht="15.75" hidden="1" customHeight="1">
      <c r="A82" s="43"/>
      <c r="B82" s="43"/>
      <c r="C82" s="43"/>
      <c r="D82" s="43"/>
      <c r="E82" s="43"/>
      <c r="F82" s="43"/>
      <c r="G82" s="43"/>
      <c r="L82" s="2"/>
      <c r="M82" s="12"/>
      <c r="N82" s="12"/>
      <c r="O82" s="12"/>
      <c r="P82" s="12"/>
      <c r="Q82" s="12"/>
      <c r="R82" s="12"/>
      <c r="S82" s="12"/>
      <c r="T82" s="12"/>
      <c r="U82" s="12"/>
      <c r="V82" s="2"/>
      <c r="W82" s="2"/>
      <c r="X82" s="2"/>
      <c r="Y82" s="2"/>
      <c r="Z82" s="2"/>
      <c r="AA82" s="12"/>
      <c r="AB82" s="12"/>
      <c r="AC82" s="12"/>
      <c r="AD82" s="12"/>
      <c r="AE82" s="12"/>
      <c r="AF82" s="12"/>
      <c r="AG82" s="12"/>
    </row>
    <row r="83" ht="15.75" hidden="1" customHeight="1">
      <c r="A83" s="43"/>
      <c r="B83" s="43"/>
      <c r="C83" s="43"/>
      <c r="D83" s="43"/>
      <c r="E83" s="43"/>
      <c r="F83" s="43"/>
      <c r="G83" s="43"/>
      <c r="L83" s="2"/>
      <c r="M83" s="12"/>
      <c r="N83" s="12"/>
      <c r="O83" s="12"/>
      <c r="P83" s="12"/>
      <c r="Q83" s="12"/>
      <c r="R83" s="12"/>
      <c r="S83" s="12"/>
      <c r="T83" s="12"/>
      <c r="U83" s="12"/>
      <c r="V83" s="2"/>
      <c r="W83" s="2"/>
      <c r="X83" s="2"/>
      <c r="Y83" s="2"/>
      <c r="Z83" s="2"/>
      <c r="AA83" s="12"/>
      <c r="AB83" s="12"/>
      <c r="AC83" s="12"/>
      <c r="AD83" s="12"/>
      <c r="AE83" s="12"/>
      <c r="AF83" s="12"/>
      <c r="AG83" s="12"/>
    </row>
    <row r="84" ht="15.75" hidden="1" customHeight="1">
      <c r="A84" s="43"/>
      <c r="B84" s="43"/>
      <c r="C84" s="43"/>
      <c r="D84" s="43"/>
      <c r="E84" s="43"/>
      <c r="F84" s="43"/>
      <c r="G84" s="43"/>
      <c r="L84" s="2"/>
      <c r="M84" s="12"/>
      <c r="N84" s="12"/>
      <c r="O84" s="12"/>
      <c r="P84" s="12"/>
      <c r="Q84" s="12"/>
      <c r="R84" s="12"/>
      <c r="S84" s="12"/>
      <c r="T84" s="12"/>
      <c r="U84" s="12"/>
      <c r="V84" s="2"/>
      <c r="W84" s="2"/>
      <c r="X84" s="2"/>
      <c r="Y84" s="2"/>
      <c r="Z84" s="2"/>
      <c r="AA84" s="12"/>
      <c r="AB84" s="12"/>
      <c r="AC84" s="12"/>
      <c r="AD84" s="12"/>
      <c r="AE84" s="12"/>
      <c r="AF84" s="12"/>
      <c r="AG84" s="12"/>
    </row>
    <row r="85" ht="15.75" hidden="1" customHeight="1">
      <c r="A85" s="43"/>
      <c r="B85" s="43"/>
      <c r="C85" s="43"/>
      <c r="D85" s="43"/>
      <c r="E85" s="43"/>
      <c r="F85" s="43"/>
      <c r="G85" s="43"/>
      <c r="L85" s="2"/>
      <c r="M85" s="12"/>
      <c r="N85" s="12"/>
      <c r="O85" s="12"/>
      <c r="P85" s="12"/>
      <c r="Q85" s="12"/>
      <c r="R85" s="12"/>
      <c r="S85" s="12"/>
      <c r="T85" s="12"/>
      <c r="U85" s="12"/>
      <c r="V85" s="2"/>
      <c r="W85" s="2"/>
      <c r="X85" s="2"/>
      <c r="Y85" s="2"/>
      <c r="Z85" s="2"/>
      <c r="AA85" s="12"/>
      <c r="AB85" s="12"/>
      <c r="AC85" s="12"/>
      <c r="AD85" s="12"/>
      <c r="AE85" s="12"/>
      <c r="AF85" s="12"/>
      <c r="AG85" s="12"/>
    </row>
    <row r="86" ht="15.75" hidden="1" customHeight="1">
      <c r="A86" s="43"/>
      <c r="B86" s="43"/>
      <c r="C86" s="43"/>
      <c r="D86" s="43"/>
      <c r="E86" s="43"/>
      <c r="F86" s="43"/>
      <c r="G86" s="43"/>
      <c r="L86" s="2"/>
      <c r="M86" s="12"/>
      <c r="N86" s="12"/>
      <c r="O86" s="12"/>
      <c r="P86" s="12"/>
      <c r="Q86" s="12"/>
      <c r="R86" s="12"/>
      <c r="S86" s="12"/>
      <c r="T86" s="12"/>
      <c r="U86" s="12"/>
      <c r="V86" s="2"/>
      <c r="W86" s="2"/>
      <c r="X86" s="2"/>
      <c r="Y86" s="2"/>
      <c r="Z86" s="2"/>
      <c r="AA86" s="12"/>
      <c r="AB86" s="12"/>
      <c r="AC86" s="12"/>
      <c r="AD86" s="12"/>
      <c r="AE86" s="12"/>
      <c r="AF86" s="12"/>
      <c r="AG86" s="12"/>
    </row>
    <row r="87" ht="15.75" hidden="1" customHeight="1">
      <c r="A87" s="43"/>
      <c r="B87" s="43"/>
      <c r="C87" s="43"/>
      <c r="D87" s="43"/>
      <c r="E87" s="43"/>
      <c r="F87" s="43"/>
      <c r="G87" s="43"/>
      <c r="L87" s="2"/>
      <c r="M87" s="12"/>
      <c r="N87" s="12"/>
      <c r="O87" s="12"/>
      <c r="P87" s="12"/>
      <c r="Q87" s="12"/>
      <c r="R87" s="12"/>
      <c r="S87" s="12"/>
      <c r="T87" s="12"/>
      <c r="U87" s="12"/>
      <c r="V87" s="2"/>
      <c r="W87" s="2"/>
      <c r="X87" s="2"/>
      <c r="Y87" s="2"/>
      <c r="Z87" s="2"/>
      <c r="AA87" s="12"/>
      <c r="AB87" s="12"/>
      <c r="AC87" s="12"/>
      <c r="AD87" s="12"/>
      <c r="AE87" s="12"/>
      <c r="AF87" s="12"/>
      <c r="AG87" s="12"/>
    </row>
    <row r="88" ht="15.75" hidden="1" customHeight="1">
      <c r="A88" s="43"/>
      <c r="B88" s="43"/>
      <c r="C88" s="43"/>
      <c r="D88" s="43"/>
      <c r="E88" s="43"/>
      <c r="F88" s="43"/>
      <c r="G88" s="43"/>
      <c r="L88" s="2"/>
      <c r="M88" s="12"/>
      <c r="N88" s="12"/>
      <c r="O88" s="12"/>
      <c r="P88" s="12"/>
      <c r="Q88" s="12"/>
      <c r="R88" s="12"/>
      <c r="S88" s="12"/>
      <c r="T88" s="12"/>
      <c r="U88" s="12"/>
      <c r="V88" s="2"/>
      <c r="W88" s="2"/>
      <c r="X88" s="2"/>
      <c r="Y88" s="2"/>
      <c r="Z88" s="2"/>
      <c r="AA88" s="12"/>
      <c r="AB88" s="12"/>
      <c r="AC88" s="12"/>
      <c r="AD88" s="12"/>
      <c r="AE88" s="12"/>
      <c r="AF88" s="12"/>
      <c r="AG88" s="12"/>
    </row>
    <row r="89" ht="15.75" hidden="1" customHeight="1">
      <c r="A89" s="43"/>
      <c r="B89" s="43"/>
      <c r="C89" s="43"/>
      <c r="D89" s="43"/>
      <c r="E89" s="43"/>
      <c r="F89" s="43"/>
      <c r="G89" s="43"/>
      <c r="L89" s="2"/>
      <c r="M89" s="12"/>
      <c r="N89" s="12"/>
      <c r="O89" s="12"/>
      <c r="P89" s="12"/>
      <c r="Q89" s="12"/>
      <c r="R89" s="12"/>
      <c r="S89" s="12"/>
      <c r="T89" s="12"/>
      <c r="U89" s="12"/>
      <c r="V89" s="2"/>
      <c r="W89" s="2"/>
      <c r="X89" s="2"/>
      <c r="Y89" s="2"/>
      <c r="Z89" s="2"/>
      <c r="AA89" s="12"/>
      <c r="AB89" s="12"/>
      <c r="AC89" s="12"/>
      <c r="AD89" s="12"/>
      <c r="AE89" s="12"/>
      <c r="AF89" s="12"/>
      <c r="AG89" s="12"/>
    </row>
    <row r="90" ht="15.75" hidden="1" customHeight="1">
      <c r="A90" s="43"/>
      <c r="B90" s="43"/>
      <c r="C90" s="43"/>
      <c r="D90" s="43"/>
      <c r="E90" s="43"/>
      <c r="F90" s="43"/>
      <c r="G90" s="43"/>
      <c r="L90" s="2"/>
      <c r="M90" s="12"/>
      <c r="N90" s="12"/>
      <c r="O90" s="12"/>
      <c r="P90" s="12"/>
      <c r="Q90" s="2"/>
      <c r="R90" s="2"/>
      <c r="S90" s="2"/>
      <c r="T90" s="2"/>
      <c r="U90" s="2"/>
      <c r="V90" s="2"/>
      <c r="W90" s="2"/>
      <c r="X90" s="2"/>
      <c r="Y90" s="2"/>
      <c r="Z90" s="2"/>
      <c r="AA90" s="12"/>
      <c r="AB90" s="12"/>
      <c r="AC90" s="12"/>
      <c r="AD90" s="12"/>
      <c r="AE90" s="2"/>
      <c r="AF90" s="2"/>
      <c r="AG90" s="2"/>
    </row>
    <row r="91" ht="15.75" hidden="1" customHeight="1">
      <c r="A91" s="43"/>
      <c r="B91" s="43"/>
      <c r="C91" s="43"/>
      <c r="D91" s="43"/>
      <c r="E91" s="43"/>
      <c r="F91" s="43"/>
      <c r="G91" s="43"/>
      <c r="L91" s="2"/>
      <c r="M91" s="12"/>
      <c r="N91" s="12"/>
      <c r="O91" s="12"/>
      <c r="P91" s="12"/>
      <c r="Q91" s="2"/>
      <c r="R91" s="2"/>
      <c r="S91" s="2"/>
      <c r="T91" s="2"/>
      <c r="U91" s="2"/>
      <c r="V91" s="2"/>
      <c r="W91" s="2"/>
      <c r="X91" s="2"/>
      <c r="Y91" s="2"/>
      <c r="Z91" s="2"/>
      <c r="AA91" s="12"/>
      <c r="AB91" s="12"/>
      <c r="AC91" s="12"/>
      <c r="AD91" s="12"/>
      <c r="AE91" s="2"/>
      <c r="AF91" s="2"/>
      <c r="AG91" s="2"/>
    </row>
    <row r="92" ht="15.75" hidden="1" customHeight="1">
      <c r="A92" s="43"/>
      <c r="B92" s="43"/>
      <c r="C92" s="43"/>
      <c r="D92" s="43"/>
      <c r="E92" s="43"/>
      <c r="F92" s="43"/>
      <c r="G92" s="43"/>
      <c r="L92" s="2"/>
      <c r="M92" s="12"/>
      <c r="N92" s="12"/>
      <c r="O92" s="1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2"/>
      <c r="AB92" s="12"/>
      <c r="AC92" s="12"/>
      <c r="AD92" s="2"/>
      <c r="AE92" s="2"/>
      <c r="AF92" s="2"/>
      <c r="AG92" s="2"/>
    </row>
    <row r="93" ht="15.75" hidden="1" customHeight="1">
      <c r="A93" s="43"/>
      <c r="B93" s="43"/>
      <c r="C93" s="43"/>
      <c r="D93" s="43"/>
      <c r="E93" s="43"/>
      <c r="F93" s="43"/>
      <c r="G93" s="43"/>
      <c r="L93" s="2"/>
      <c r="M93" s="1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2"/>
      <c r="AB93" s="2"/>
      <c r="AC93" s="2"/>
      <c r="AD93" s="2"/>
      <c r="AE93" s="2"/>
      <c r="AF93" s="2"/>
      <c r="AG93" s="2"/>
    </row>
    <row r="94" ht="15.75" hidden="1" customHeight="1">
      <c r="A94" s="43"/>
      <c r="B94" s="43"/>
      <c r="C94" s="43"/>
      <c r="D94" s="43"/>
      <c r="E94" s="43"/>
      <c r="F94" s="43"/>
      <c r="G94" s="43"/>
      <c r="L94" s="2"/>
      <c r="M94" s="1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2"/>
      <c r="AB94" s="2"/>
      <c r="AC94" s="2"/>
      <c r="AD94" s="2"/>
      <c r="AE94" s="2"/>
      <c r="AF94" s="2"/>
      <c r="AG94" s="2"/>
    </row>
    <row r="95" ht="15.75" hidden="1" customHeight="1">
      <c r="A95" s="43"/>
      <c r="B95" s="43"/>
      <c r="C95" s="43"/>
      <c r="D95" s="43"/>
      <c r="E95" s="43"/>
      <c r="F95" s="43"/>
      <c r="G95" s="43"/>
      <c r="L95" s="2"/>
      <c r="M95" s="1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2"/>
      <c r="AB95" s="2"/>
      <c r="AC95" s="2"/>
      <c r="AD95" s="2"/>
      <c r="AE95" s="2"/>
      <c r="AF95" s="2"/>
      <c r="AG95" s="2"/>
    </row>
    <row r="96" ht="15.75" hidden="1" customHeight="1">
      <c r="A96" s="43"/>
      <c r="B96" s="43"/>
      <c r="C96" s="43"/>
      <c r="D96" s="43"/>
      <c r="E96" s="43"/>
      <c r="F96" s="43"/>
      <c r="G96" s="43"/>
      <c r="L96" s="2"/>
      <c r="M96" s="1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2"/>
      <c r="AB96" s="2"/>
      <c r="AC96" s="2"/>
      <c r="AD96" s="2"/>
      <c r="AE96" s="2"/>
      <c r="AF96" s="2"/>
      <c r="AG96" s="2"/>
    </row>
    <row r="97" ht="15.75" hidden="1" customHeight="1">
      <c r="A97" s="43"/>
      <c r="B97" s="43"/>
      <c r="C97" s="43"/>
      <c r="D97" s="43"/>
      <c r="E97" s="43"/>
      <c r="F97" s="43"/>
      <c r="G97" s="43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3"/>
      <c r="B98" s="43"/>
      <c r="C98" s="43"/>
      <c r="D98" s="43"/>
      <c r="E98" s="43"/>
      <c r="F98" s="43"/>
      <c r="G98" s="43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3"/>
      <c r="B99" s="43"/>
      <c r="C99" s="43"/>
      <c r="D99" s="43"/>
      <c r="E99" s="43"/>
      <c r="F99" s="43"/>
      <c r="G99" s="43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3"/>
      <c r="B100" s="43"/>
      <c r="C100" s="43"/>
      <c r="D100" s="43"/>
      <c r="E100" s="43"/>
      <c r="F100" s="43"/>
      <c r="G100" s="43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3"/>
      <c r="B101" s="43"/>
      <c r="C101" s="43"/>
      <c r="D101" s="43"/>
      <c r="E101" s="43"/>
      <c r="F101" s="43"/>
      <c r="G101" s="43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3"/>
      <c r="B102" s="43"/>
      <c r="C102" s="43"/>
      <c r="D102" s="43"/>
      <c r="E102" s="43"/>
      <c r="F102" s="43"/>
      <c r="G102" s="43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3"/>
      <c r="B103" s="43"/>
      <c r="C103" s="43"/>
      <c r="D103" s="43"/>
      <c r="E103" s="43"/>
      <c r="F103" s="43"/>
      <c r="G103" s="43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3"/>
      <c r="B104" s="43"/>
      <c r="C104" s="43"/>
      <c r="D104" s="43"/>
      <c r="E104" s="43"/>
      <c r="F104" s="43"/>
      <c r="G104" s="43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3"/>
      <c r="B105" s="43"/>
      <c r="C105" s="43"/>
      <c r="D105" s="43"/>
      <c r="E105" s="43"/>
      <c r="F105" s="43"/>
      <c r="G105" s="43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3"/>
      <c r="B106" s="43"/>
      <c r="C106" s="43"/>
      <c r="D106" s="43"/>
      <c r="E106" s="43"/>
      <c r="F106" s="43"/>
      <c r="G106" s="43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3"/>
      <c r="B107" s="43"/>
      <c r="C107" s="43"/>
      <c r="D107" s="43"/>
      <c r="E107" s="43"/>
      <c r="F107" s="43"/>
      <c r="G107" s="43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3"/>
      <c r="B108" s="43"/>
      <c r="C108" s="43"/>
      <c r="D108" s="43"/>
      <c r="E108" s="43"/>
      <c r="F108" s="43"/>
      <c r="G108" s="43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3"/>
      <c r="B109" s="43"/>
      <c r="C109" s="43"/>
      <c r="D109" s="43"/>
      <c r="E109" s="43"/>
      <c r="F109" s="43"/>
      <c r="G109" s="43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3"/>
      <c r="B110" s="43"/>
      <c r="C110" s="43"/>
      <c r="D110" s="43"/>
      <c r="E110" s="43"/>
      <c r="F110" s="43"/>
      <c r="G110" s="43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3"/>
      <c r="B111" s="43"/>
      <c r="C111" s="43"/>
      <c r="D111" s="43"/>
      <c r="E111" s="43"/>
      <c r="F111" s="43"/>
      <c r="G111" s="43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3"/>
      <c r="B112" s="43"/>
      <c r="C112" s="43"/>
      <c r="D112" s="43"/>
      <c r="E112" s="43"/>
      <c r="F112" s="43"/>
      <c r="G112" s="43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3"/>
      <c r="B113" s="43"/>
      <c r="C113" s="43"/>
      <c r="D113" s="43"/>
      <c r="E113" s="43"/>
      <c r="F113" s="43"/>
      <c r="G113" s="43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3"/>
      <c r="B114" s="43"/>
      <c r="C114" s="43"/>
      <c r="D114" s="43"/>
      <c r="E114" s="43"/>
      <c r="F114" s="43"/>
      <c r="G114" s="43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3"/>
      <c r="B115" s="43"/>
      <c r="C115" s="43"/>
      <c r="D115" s="43"/>
      <c r="E115" s="43"/>
      <c r="F115" s="43"/>
      <c r="G115" s="43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3"/>
      <c r="B116" s="43"/>
      <c r="C116" s="43"/>
      <c r="D116" s="43"/>
      <c r="E116" s="43"/>
      <c r="F116" s="43"/>
      <c r="G116" s="43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3"/>
      <c r="B117" s="43"/>
      <c r="C117" s="43"/>
      <c r="D117" s="43"/>
      <c r="E117" s="43"/>
      <c r="F117" s="43"/>
      <c r="G117" s="43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3"/>
      <c r="B118" s="43"/>
      <c r="C118" s="43"/>
      <c r="D118" s="43"/>
      <c r="E118" s="43"/>
      <c r="F118" s="43"/>
      <c r="G118" s="43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3"/>
      <c r="B119" s="43"/>
      <c r="C119" s="43"/>
      <c r="D119" s="43"/>
      <c r="E119" s="43"/>
      <c r="F119" s="43"/>
      <c r="G119" s="43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3"/>
      <c r="B120" s="43"/>
      <c r="C120" s="43"/>
      <c r="D120" s="43"/>
      <c r="E120" s="43"/>
      <c r="F120" s="43"/>
      <c r="G120" s="43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3"/>
      <c r="B121" s="43"/>
      <c r="C121" s="43"/>
      <c r="D121" s="43"/>
      <c r="E121" s="43"/>
      <c r="F121" s="43"/>
      <c r="G121" s="43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3"/>
      <c r="B122" s="43"/>
      <c r="C122" s="43"/>
      <c r="D122" s="43"/>
      <c r="E122" s="43"/>
      <c r="F122" s="43"/>
      <c r="G122" s="43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3"/>
      <c r="B123" s="43"/>
      <c r="C123" s="43"/>
      <c r="D123" s="43"/>
      <c r="E123" s="43"/>
      <c r="F123" s="43"/>
      <c r="G123" s="43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3"/>
      <c r="B124" s="43"/>
      <c r="C124" s="43"/>
      <c r="D124" s="43"/>
      <c r="E124" s="43"/>
      <c r="F124" s="43"/>
      <c r="G124" s="43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3"/>
      <c r="B125" s="43"/>
      <c r="C125" s="43"/>
      <c r="D125" s="43"/>
      <c r="E125" s="43"/>
      <c r="F125" s="43"/>
      <c r="G125" s="43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3"/>
      <c r="B126" s="43"/>
      <c r="C126" s="43"/>
      <c r="D126" s="43"/>
      <c r="E126" s="43"/>
      <c r="F126" s="43"/>
      <c r="G126" s="43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3"/>
      <c r="B127" s="43"/>
      <c r="C127" s="43"/>
      <c r="D127" s="43"/>
      <c r="E127" s="43"/>
      <c r="F127" s="43"/>
      <c r="G127" s="43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3"/>
      <c r="B128" s="43"/>
      <c r="C128" s="43"/>
      <c r="D128" s="43"/>
      <c r="E128" s="43"/>
      <c r="F128" s="43"/>
      <c r="G128" s="43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3"/>
      <c r="B129" s="43"/>
      <c r="C129" s="43"/>
      <c r="D129" s="43"/>
      <c r="E129" s="43"/>
      <c r="F129" s="43"/>
      <c r="G129" s="43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3"/>
      <c r="B130" s="43"/>
      <c r="C130" s="43"/>
      <c r="D130" s="43"/>
      <c r="E130" s="43"/>
      <c r="F130" s="43"/>
      <c r="G130" s="43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3"/>
      <c r="B131" s="43"/>
      <c r="C131" s="43"/>
      <c r="D131" s="43"/>
      <c r="E131" s="43"/>
      <c r="F131" s="43"/>
      <c r="G131" s="43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3"/>
      <c r="B132" s="43"/>
      <c r="C132" s="43"/>
      <c r="D132" s="43"/>
      <c r="E132" s="43"/>
      <c r="F132" s="43"/>
      <c r="G132" s="43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3"/>
      <c r="B133" s="43"/>
      <c r="C133" s="43"/>
      <c r="D133" s="43"/>
      <c r="E133" s="43"/>
      <c r="F133" s="43"/>
      <c r="G133" s="43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3"/>
      <c r="B134" s="43"/>
      <c r="C134" s="43"/>
      <c r="D134" s="43"/>
      <c r="E134" s="43"/>
      <c r="F134" s="43"/>
      <c r="G134" s="43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3"/>
      <c r="B135" s="43"/>
      <c r="C135" s="43"/>
      <c r="D135" s="43"/>
      <c r="E135" s="43"/>
      <c r="F135" s="43"/>
      <c r="G135" s="43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3"/>
      <c r="B136" s="43"/>
      <c r="C136" s="43"/>
      <c r="D136" s="43"/>
      <c r="E136" s="43"/>
      <c r="F136" s="43"/>
      <c r="G136" s="43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3"/>
      <c r="B137" s="43"/>
      <c r="C137" s="43"/>
      <c r="D137" s="43"/>
      <c r="E137" s="43"/>
      <c r="F137" s="43"/>
      <c r="G137" s="43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3"/>
      <c r="B138" s="43"/>
      <c r="C138" s="43"/>
      <c r="D138" s="43"/>
      <c r="E138" s="43"/>
      <c r="F138" s="43"/>
      <c r="G138" s="43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3"/>
      <c r="B139" s="43"/>
      <c r="C139" s="43"/>
      <c r="D139" s="43"/>
      <c r="E139" s="43"/>
      <c r="F139" s="43"/>
      <c r="G139" s="43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3"/>
      <c r="B140" s="43"/>
      <c r="C140" s="43"/>
      <c r="D140" s="43"/>
      <c r="E140" s="43"/>
      <c r="F140" s="43"/>
      <c r="G140" s="43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3"/>
      <c r="B141" s="43"/>
      <c r="C141" s="43"/>
      <c r="D141" s="43"/>
      <c r="E141" s="43"/>
      <c r="F141" s="43"/>
      <c r="G141" s="43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3"/>
      <c r="B142" s="43"/>
      <c r="C142" s="43"/>
      <c r="D142" s="43"/>
      <c r="E142" s="43"/>
      <c r="F142" s="43"/>
      <c r="G142" s="43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3"/>
      <c r="B143" s="43"/>
      <c r="C143" s="43"/>
      <c r="D143" s="43"/>
      <c r="E143" s="43"/>
      <c r="F143" s="43"/>
      <c r="G143" s="43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3"/>
      <c r="B144" s="43"/>
      <c r="C144" s="43"/>
      <c r="D144" s="43"/>
      <c r="E144" s="43"/>
      <c r="F144" s="43"/>
      <c r="G144" s="43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3"/>
      <c r="B145" s="43"/>
      <c r="C145" s="43"/>
      <c r="D145" s="43"/>
      <c r="E145" s="43"/>
      <c r="F145" s="43"/>
      <c r="G145" s="43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3"/>
      <c r="B146" s="43"/>
      <c r="C146" s="43"/>
      <c r="D146" s="43"/>
      <c r="E146" s="43"/>
      <c r="F146" s="43"/>
      <c r="G146" s="43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3"/>
      <c r="B147" s="43"/>
      <c r="C147" s="43"/>
      <c r="D147" s="43"/>
      <c r="E147" s="43"/>
      <c r="F147" s="43"/>
      <c r="G147" s="43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3"/>
      <c r="B148" s="43"/>
      <c r="C148" s="43"/>
      <c r="D148" s="43"/>
      <c r="E148" s="43"/>
      <c r="F148" s="43"/>
      <c r="G148" s="43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3"/>
      <c r="B149" s="43"/>
      <c r="C149" s="43"/>
      <c r="D149" s="43"/>
      <c r="E149" s="43"/>
      <c r="F149" s="43"/>
      <c r="G149" s="43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3"/>
      <c r="B150" s="43"/>
      <c r="C150" s="43"/>
      <c r="D150" s="43"/>
      <c r="E150" s="43"/>
      <c r="F150" s="43"/>
      <c r="G150" s="43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3"/>
      <c r="B151" s="43"/>
      <c r="C151" s="43"/>
      <c r="D151" s="43"/>
      <c r="E151" s="43"/>
      <c r="F151" s="43"/>
      <c r="G151" s="43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3"/>
      <c r="B152" s="43"/>
      <c r="C152" s="43"/>
      <c r="D152" s="43"/>
      <c r="E152" s="43"/>
      <c r="F152" s="43"/>
      <c r="G152" s="43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3"/>
      <c r="B153" s="43"/>
      <c r="C153" s="43"/>
      <c r="D153" s="43"/>
      <c r="E153" s="43"/>
      <c r="F153" s="43"/>
      <c r="G153" s="43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3"/>
      <c r="B154" s="43"/>
      <c r="C154" s="43"/>
      <c r="D154" s="43"/>
      <c r="E154" s="43"/>
      <c r="F154" s="43"/>
      <c r="G154" s="43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3"/>
      <c r="B155" s="43"/>
      <c r="C155" s="43"/>
      <c r="D155" s="43"/>
      <c r="E155" s="43"/>
      <c r="F155" s="43"/>
      <c r="G155" s="43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3"/>
      <c r="B156" s="43"/>
      <c r="C156" s="43"/>
      <c r="D156" s="43"/>
      <c r="E156" s="43"/>
      <c r="F156" s="43"/>
      <c r="G156" s="43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3"/>
      <c r="B157" s="43"/>
      <c r="C157" s="43"/>
      <c r="D157" s="43"/>
      <c r="E157" s="43"/>
      <c r="F157" s="43"/>
      <c r="G157" s="43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3"/>
      <c r="B158" s="43"/>
      <c r="C158" s="43"/>
      <c r="D158" s="43"/>
      <c r="E158" s="43"/>
      <c r="F158" s="43"/>
      <c r="G158" s="43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3"/>
      <c r="B159" s="43"/>
      <c r="C159" s="43"/>
      <c r="D159" s="43"/>
      <c r="E159" s="43"/>
      <c r="F159" s="43"/>
      <c r="G159" s="43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3"/>
      <c r="B160" s="43"/>
      <c r="C160" s="43"/>
      <c r="D160" s="43"/>
      <c r="E160" s="43"/>
      <c r="F160" s="43"/>
      <c r="G160" s="43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3"/>
      <c r="B161" s="43"/>
      <c r="C161" s="43"/>
      <c r="D161" s="43"/>
      <c r="E161" s="43"/>
      <c r="F161" s="43"/>
      <c r="G161" s="43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3"/>
      <c r="B162" s="43"/>
      <c r="C162" s="43"/>
      <c r="D162" s="43"/>
      <c r="E162" s="43"/>
      <c r="F162" s="43"/>
      <c r="G162" s="43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3"/>
      <c r="B163" s="43"/>
      <c r="C163" s="43"/>
      <c r="D163" s="43"/>
      <c r="E163" s="43"/>
      <c r="F163" s="43"/>
      <c r="G163" s="43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3"/>
      <c r="B164" s="43"/>
      <c r="C164" s="43"/>
      <c r="D164" s="43"/>
      <c r="E164" s="43"/>
      <c r="F164" s="43"/>
      <c r="G164" s="43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3"/>
      <c r="B165" s="43"/>
      <c r="C165" s="43"/>
      <c r="D165" s="43"/>
      <c r="E165" s="43"/>
      <c r="F165" s="43"/>
      <c r="G165" s="43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3"/>
      <c r="B166" s="43"/>
      <c r="C166" s="43"/>
      <c r="D166" s="43"/>
      <c r="E166" s="43"/>
      <c r="F166" s="43"/>
      <c r="G166" s="43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3"/>
      <c r="B167" s="43"/>
      <c r="C167" s="43"/>
      <c r="D167" s="43"/>
      <c r="E167" s="43"/>
      <c r="F167" s="43"/>
      <c r="G167" s="43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3"/>
      <c r="B168" s="43"/>
      <c r="C168" s="43"/>
      <c r="D168" s="43"/>
      <c r="E168" s="43"/>
      <c r="F168" s="43"/>
      <c r="G168" s="43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3"/>
      <c r="B169" s="43"/>
      <c r="C169" s="43"/>
      <c r="D169" s="43"/>
      <c r="E169" s="43"/>
      <c r="F169" s="43"/>
      <c r="G169" s="43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3"/>
      <c r="B170" s="43"/>
      <c r="C170" s="43"/>
      <c r="D170" s="43"/>
      <c r="E170" s="43"/>
      <c r="F170" s="43"/>
      <c r="G170" s="43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3"/>
      <c r="B171" s="43"/>
      <c r="C171" s="43"/>
      <c r="D171" s="43"/>
      <c r="E171" s="43"/>
      <c r="F171" s="43"/>
      <c r="G171" s="43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3"/>
      <c r="B172" s="43"/>
      <c r="C172" s="43"/>
      <c r="D172" s="43"/>
      <c r="E172" s="43"/>
      <c r="F172" s="43"/>
      <c r="G172" s="43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3"/>
      <c r="B173" s="43"/>
      <c r="C173" s="43"/>
      <c r="D173" s="43"/>
      <c r="E173" s="43"/>
      <c r="F173" s="43"/>
      <c r="G173" s="43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3"/>
      <c r="B174" s="43"/>
      <c r="C174" s="43"/>
      <c r="D174" s="43"/>
      <c r="E174" s="43"/>
      <c r="F174" s="43"/>
      <c r="G174" s="43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3"/>
      <c r="B175" s="43"/>
      <c r="C175" s="43"/>
      <c r="D175" s="43"/>
      <c r="E175" s="43"/>
      <c r="F175" s="43"/>
      <c r="G175" s="43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3"/>
      <c r="B176" s="43"/>
      <c r="C176" s="43"/>
      <c r="D176" s="43"/>
      <c r="E176" s="43"/>
      <c r="F176" s="43"/>
      <c r="G176" s="43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3"/>
      <c r="B177" s="43"/>
      <c r="C177" s="43"/>
      <c r="D177" s="43"/>
      <c r="E177" s="43"/>
      <c r="F177" s="43"/>
      <c r="G177" s="43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3"/>
      <c r="B178" s="43"/>
      <c r="C178" s="43"/>
      <c r="D178" s="43"/>
      <c r="E178" s="43"/>
      <c r="F178" s="43"/>
      <c r="G178" s="43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3"/>
      <c r="B179" s="43"/>
      <c r="C179" s="43"/>
      <c r="D179" s="43"/>
      <c r="E179" s="43"/>
      <c r="F179" s="43"/>
      <c r="G179" s="43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3"/>
      <c r="B180" s="43"/>
      <c r="C180" s="43"/>
      <c r="D180" s="43"/>
      <c r="E180" s="43"/>
      <c r="F180" s="43"/>
      <c r="G180" s="43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3"/>
      <c r="B181" s="43"/>
      <c r="C181" s="43"/>
      <c r="D181" s="43"/>
      <c r="E181" s="43"/>
      <c r="F181" s="43"/>
      <c r="G181" s="43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3"/>
      <c r="B182" s="43"/>
      <c r="C182" s="43"/>
      <c r="D182" s="43"/>
      <c r="E182" s="43"/>
      <c r="F182" s="43"/>
      <c r="G182" s="43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3"/>
      <c r="B183" s="43"/>
      <c r="C183" s="43"/>
      <c r="D183" s="43"/>
      <c r="E183" s="43"/>
      <c r="F183" s="43"/>
      <c r="G183" s="43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3"/>
      <c r="B184" s="43"/>
      <c r="C184" s="43"/>
      <c r="D184" s="43"/>
      <c r="E184" s="43"/>
      <c r="F184" s="43"/>
      <c r="G184" s="43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3"/>
      <c r="B185" s="43"/>
      <c r="C185" s="43"/>
      <c r="D185" s="43"/>
      <c r="E185" s="43"/>
      <c r="F185" s="43"/>
      <c r="G185" s="43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3"/>
      <c r="B186" s="43"/>
      <c r="C186" s="43"/>
      <c r="D186" s="43"/>
      <c r="E186" s="43"/>
      <c r="F186" s="43"/>
      <c r="G186" s="43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3"/>
      <c r="B187" s="43"/>
      <c r="C187" s="43"/>
      <c r="D187" s="43"/>
      <c r="E187" s="43"/>
      <c r="F187" s="43"/>
      <c r="G187" s="43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3"/>
      <c r="B188" s="43"/>
      <c r="C188" s="43"/>
      <c r="D188" s="43"/>
      <c r="E188" s="43"/>
      <c r="F188" s="43"/>
      <c r="G188" s="43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3"/>
      <c r="B189" s="43"/>
      <c r="C189" s="43"/>
      <c r="D189" s="43"/>
      <c r="E189" s="43"/>
      <c r="F189" s="43"/>
      <c r="G189" s="43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3"/>
      <c r="B190" s="43"/>
      <c r="C190" s="43"/>
      <c r="D190" s="43"/>
      <c r="E190" s="43"/>
      <c r="F190" s="43"/>
      <c r="G190" s="43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3"/>
      <c r="B191" s="43"/>
      <c r="C191" s="43"/>
      <c r="D191" s="43"/>
      <c r="E191" s="43"/>
      <c r="F191" s="43"/>
      <c r="G191" s="43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3"/>
      <c r="B192" s="43"/>
      <c r="C192" s="43"/>
      <c r="D192" s="43"/>
      <c r="E192" s="43"/>
      <c r="F192" s="43"/>
      <c r="G192" s="43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3"/>
      <c r="B193" s="43"/>
      <c r="C193" s="43"/>
      <c r="D193" s="43"/>
      <c r="E193" s="43"/>
      <c r="F193" s="43"/>
      <c r="G193" s="43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3"/>
      <c r="B194" s="43"/>
      <c r="C194" s="43"/>
      <c r="D194" s="43"/>
      <c r="E194" s="43"/>
      <c r="F194" s="43"/>
      <c r="G194" s="43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3"/>
      <c r="B195" s="43"/>
      <c r="C195" s="43"/>
      <c r="D195" s="43"/>
      <c r="E195" s="43"/>
      <c r="F195" s="43"/>
      <c r="G195" s="43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3"/>
      <c r="B196" s="43"/>
      <c r="C196" s="43"/>
      <c r="D196" s="43"/>
      <c r="E196" s="43"/>
      <c r="F196" s="43"/>
      <c r="G196" s="43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3"/>
      <c r="B197" s="43"/>
      <c r="C197" s="43"/>
      <c r="D197" s="43"/>
      <c r="E197" s="43"/>
      <c r="F197" s="43"/>
      <c r="G197" s="43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3"/>
      <c r="B198" s="43"/>
      <c r="C198" s="43"/>
      <c r="D198" s="43"/>
      <c r="E198" s="43"/>
      <c r="F198" s="43"/>
      <c r="G198" s="43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3"/>
      <c r="B199" s="43"/>
      <c r="C199" s="43"/>
      <c r="D199" s="43"/>
      <c r="E199" s="43"/>
      <c r="F199" s="43"/>
      <c r="G199" s="43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3"/>
      <c r="B200" s="43"/>
      <c r="C200" s="43"/>
      <c r="D200" s="43"/>
      <c r="E200" s="43"/>
      <c r="F200" s="43"/>
      <c r="G200" s="43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3"/>
      <c r="B201" s="43"/>
      <c r="C201" s="43"/>
      <c r="D201" s="43"/>
      <c r="E201" s="43"/>
      <c r="F201" s="43"/>
      <c r="G201" s="43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3"/>
      <c r="B202" s="43"/>
      <c r="C202" s="43"/>
      <c r="D202" s="43"/>
      <c r="E202" s="43"/>
      <c r="F202" s="43"/>
      <c r="G202" s="43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3"/>
      <c r="B203" s="43"/>
      <c r="C203" s="43"/>
      <c r="D203" s="43"/>
      <c r="E203" s="43"/>
      <c r="F203" s="43"/>
      <c r="G203" s="43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3"/>
      <c r="B204" s="43"/>
      <c r="C204" s="43"/>
      <c r="D204" s="43"/>
      <c r="E204" s="43"/>
      <c r="F204" s="43"/>
      <c r="G204" s="43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3"/>
      <c r="B205" s="43"/>
      <c r="C205" s="43"/>
      <c r="D205" s="43"/>
      <c r="E205" s="43"/>
      <c r="F205" s="43"/>
      <c r="G205" s="43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3"/>
      <c r="B206" s="43"/>
      <c r="C206" s="43"/>
      <c r="D206" s="43"/>
      <c r="E206" s="43"/>
      <c r="F206" s="43"/>
      <c r="G206" s="43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3"/>
      <c r="B207" s="43"/>
      <c r="C207" s="43"/>
      <c r="D207" s="43"/>
      <c r="E207" s="43"/>
      <c r="F207" s="43"/>
      <c r="G207" s="43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3"/>
      <c r="B208" s="43"/>
      <c r="C208" s="43"/>
      <c r="D208" s="43"/>
      <c r="E208" s="43"/>
      <c r="F208" s="43"/>
      <c r="G208" s="43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3"/>
      <c r="B209" s="43"/>
      <c r="C209" s="43"/>
      <c r="D209" s="43"/>
      <c r="E209" s="43"/>
      <c r="F209" s="43"/>
      <c r="G209" s="43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3"/>
      <c r="B210" s="43"/>
      <c r="C210" s="43"/>
      <c r="D210" s="43"/>
      <c r="E210" s="43"/>
      <c r="F210" s="43"/>
      <c r="G210" s="43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3"/>
      <c r="B211" s="43"/>
      <c r="C211" s="43"/>
      <c r="D211" s="43"/>
      <c r="E211" s="43"/>
      <c r="F211" s="43"/>
      <c r="G211" s="43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3"/>
      <c r="B212" s="43"/>
      <c r="C212" s="43"/>
      <c r="D212" s="43"/>
      <c r="E212" s="43"/>
      <c r="F212" s="43"/>
      <c r="G212" s="43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3"/>
      <c r="B213" s="43"/>
      <c r="C213" s="43"/>
      <c r="D213" s="43"/>
      <c r="E213" s="43"/>
      <c r="F213" s="43"/>
      <c r="G213" s="43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3"/>
      <c r="B214" s="43"/>
      <c r="C214" s="43"/>
      <c r="D214" s="43"/>
      <c r="E214" s="43"/>
      <c r="F214" s="43"/>
      <c r="G214" s="43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3"/>
      <c r="B215" s="43"/>
      <c r="C215" s="43"/>
      <c r="D215" s="43"/>
      <c r="E215" s="43"/>
      <c r="F215" s="43"/>
      <c r="G215" s="43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3"/>
      <c r="B216" s="43"/>
      <c r="C216" s="43"/>
      <c r="D216" s="43"/>
      <c r="E216" s="43"/>
      <c r="F216" s="43"/>
      <c r="G216" s="43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3"/>
      <c r="B217" s="43"/>
      <c r="C217" s="43"/>
      <c r="D217" s="43"/>
      <c r="E217" s="43"/>
      <c r="F217" s="43"/>
      <c r="G217" s="43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3"/>
      <c r="B218" s="43"/>
      <c r="C218" s="43"/>
      <c r="D218" s="43"/>
      <c r="E218" s="43"/>
      <c r="F218" s="43"/>
      <c r="G218" s="43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3"/>
      <c r="B219" s="43"/>
      <c r="C219" s="43"/>
      <c r="D219" s="43"/>
      <c r="E219" s="43"/>
      <c r="F219" s="43"/>
      <c r="G219" s="43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3"/>
      <c r="B220" s="43"/>
      <c r="C220" s="43"/>
      <c r="D220" s="43"/>
      <c r="E220" s="43"/>
      <c r="F220" s="43"/>
      <c r="G220" s="43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3"/>
      <c r="B221" s="43"/>
      <c r="C221" s="43"/>
      <c r="D221" s="43"/>
      <c r="E221" s="43"/>
      <c r="F221" s="43"/>
      <c r="G221" s="43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3"/>
      <c r="B222" s="43"/>
      <c r="C222" s="43"/>
      <c r="D222" s="43"/>
      <c r="E222" s="43"/>
      <c r="F222" s="43"/>
      <c r="G222" s="43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3"/>
      <c r="B223" s="43"/>
      <c r="C223" s="43"/>
      <c r="D223" s="43"/>
      <c r="E223" s="43"/>
      <c r="F223" s="43"/>
      <c r="G223" s="43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3"/>
      <c r="B224" s="43"/>
      <c r="C224" s="43"/>
      <c r="D224" s="43"/>
      <c r="E224" s="43"/>
      <c r="F224" s="43"/>
      <c r="G224" s="43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3"/>
      <c r="B225" s="43"/>
      <c r="C225" s="43"/>
      <c r="D225" s="43"/>
      <c r="E225" s="43"/>
      <c r="F225" s="43"/>
      <c r="G225" s="43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6" width="11.57"/>
    <col customWidth="1" hidden="1" min="27" max="27" width="38.29"/>
    <col customWidth="1" hidden="1" min="28" max="33" width="11.57"/>
  </cols>
  <sheetData>
    <row r="1">
      <c r="A1" s="8" t="s">
        <v>46</v>
      </c>
      <c r="B1" s="9" t="s">
        <v>69</v>
      </c>
      <c r="C1" s="10"/>
      <c r="D1" s="10"/>
      <c r="E1" s="10"/>
      <c r="F1" s="10"/>
      <c r="G1" s="10"/>
      <c r="H1" s="10"/>
      <c r="I1" s="10"/>
      <c r="J1" s="10"/>
      <c r="K1" s="11"/>
      <c r="L1" s="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2"/>
      <c r="AA1" s="12"/>
      <c r="AB1" s="12"/>
      <c r="AC1" s="12"/>
      <c r="AD1" s="12"/>
      <c r="AE1" s="12"/>
      <c r="AF1" s="12"/>
      <c r="AG1" s="12"/>
    </row>
    <row r="2">
      <c r="A2" s="14"/>
      <c r="B2" s="15"/>
      <c r="C2" s="16"/>
      <c r="D2" s="16"/>
      <c r="E2" s="16"/>
      <c r="F2" s="16"/>
      <c r="G2" s="16"/>
      <c r="H2" s="16"/>
      <c r="I2" s="16"/>
      <c r="J2" s="16"/>
      <c r="K2" s="17"/>
      <c r="L2" s="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2"/>
      <c r="AA2" s="12"/>
      <c r="AB2" s="12"/>
      <c r="AC2" s="12"/>
      <c r="AD2" s="12"/>
      <c r="AE2" s="12"/>
      <c r="AF2" s="12"/>
      <c r="AG2" s="12"/>
    </row>
    <row r="3">
      <c r="A3" s="19"/>
      <c r="B3" s="20" t="s">
        <v>49</v>
      </c>
      <c r="C3" s="20" t="s">
        <v>50</v>
      </c>
      <c r="D3" s="20" t="s">
        <v>51</v>
      </c>
      <c r="E3" s="20" t="s">
        <v>52</v>
      </c>
      <c r="F3" s="21" t="s">
        <v>53</v>
      </c>
      <c r="G3" s="21" t="s">
        <v>54</v>
      </c>
      <c r="H3" s="21" t="s">
        <v>55</v>
      </c>
      <c r="I3" s="21" t="s">
        <v>56</v>
      </c>
      <c r="J3" s="20" t="s">
        <v>57</v>
      </c>
      <c r="K3" s="20" t="s">
        <v>58</v>
      </c>
      <c r="L3" s="2"/>
      <c r="M3" s="18" t="s">
        <v>48</v>
      </c>
      <c r="N3" s="12"/>
      <c r="O3" s="12"/>
      <c r="P3" s="12"/>
      <c r="Q3" s="12"/>
      <c r="R3" s="12"/>
      <c r="S3" s="12"/>
      <c r="T3" s="12"/>
      <c r="U3" s="12"/>
      <c r="V3" s="12"/>
      <c r="W3" s="12"/>
      <c r="X3" s="2"/>
      <c r="Y3" s="12"/>
      <c r="Z3" s="12"/>
      <c r="AA3" s="12"/>
      <c r="AB3" s="12"/>
      <c r="AC3" s="12"/>
      <c r="AD3" s="12"/>
      <c r="AE3" s="12"/>
      <c r="AF3" s="12"/>
      <c r="AG3" s="12"/>
    </row>
    <row r="4">
      <c r="A4" s="23" t="str">
        <f>ALNS!A4</f>
        <v>Alex Ranyê Guilherme Cristino</v>
      </c>
      <c r="B4" s="45">
        <v>7.0</v>
      </c>
      <c r="C4" s="24"/>
      <c r="D4" s="24"/>
      <c r="E4" s="24"/>
      <c r="F4" s="25">
        <f t="shared" ref="F4:F47" si="1">IF(A4&lt;&gt;"",SUM(B4:E4),)</f>
        <v>7</v>
      </c>
      <c r="G4" s="26">
        <f t="shared" ref="G4:G47" si="2">IFERROR(IF(F4&gt;=0,AVERAGE(B4:E4),""),"")</f>
        <v>7</v>
      </c>
      <c r="H4" s="25" t="str">
        <f t="shared" ref="H4:H47" si="3">IF(AND(F4&gt;=10,F4&lt;28,G4&lt;7),ROUND((50-G4*6)/4,1),"")</f>
        <v/>
      </c>
      <c r="I4" s="27"/>
      <c r="J4" s="28" t="str">
        <f t="shared" ref="J4:J47" si="4">IF(AND(B4&lt;&gt;"",C4&lt;&gt;"",D4&lt;&gt;"",E4&lt;&gt;""),IF(OR(F4&gt;=28,F4&lt;10),G4,IF(I4=H4,5,((G4*6)+(I4*4))/10)),)</f>
        <v/>
      </c>
      <c r="K4" s="29" t="str">
        <f t="shared" ref="K4:K47" si="5">IF(AND(B4&lt;&gt;"",C4&lt;&gt;"",D4&lt;&gt;"",E4&lt;&gt;""),IF(J4&gt;=5,"A","R"),)</f>
        <v/>
      </c>
      <c r="L4" s="2"/>
      <c r="M4" s="22" t="s">
        <v>59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</row>
    <row r="5">
      <c r="A5" s="30" t="str">
        <f>ALNS!A5</f>
        <v>Ana beatriz Araújo Salvino</v>
      </c>
      <c r="B5" s="46">
        <v>8.0</v>
      </c>
      <c r="C5" s="31"/>
      <c r="D5" s="31"/>
      <c r="E5" s="31"/>
      <c r="F5" s="32">
        <f t="shared" si="1"/>
        <v>8</v>
      </c>
      <c r="G5" s="33">
        <f t="shared" si="2"/>
        <v>8</v>
      </c>
      <c r="H5" s="32" t="str">
        <f t="shared" si="3"/>
        <v/>
      </c>
      <c r="I5" s="34"/>
      <c r="J5" s="35" t="str">
        <f t="shared" si="4"/>
        <v/>
      </c>
      <c r="K5" s="36" t="str">
        <f t="shared" si="5"/>
        <v/>
      </c>
      <c r="L5" s="2"/>
      <c r="M5" s="18" t="s">
        <v>60</v>
      </c>
      <c r="N5" s="12"/>
      <c r="O5" s="12"/>
      <c r="P5" s="12"/>
      <c r="Q5" s="12"/>
      <c r="R5" s="12"/>
      <c r="S5" s="12"/>
      <c r="T5" s="12"/>
      <c r="U5" s="12"/>
      <c r="V5" s="12"/>
      <c r="W5" s="12"/>
      <c r="X5" s="2"/>
      <c r="Y5" s="12"/>
      <c r="Z5" s="2"/>
      <c r="AA5" s="12"/>
      <c r="AB5" s="12"/>
      <c r="AC5" s="12"/>
      <c r="AD5" s="12"/>
      <c r="AE5" s="12"/>
      <c r="AF5" s="12"/>
      <c r="AG5" s="12"/>
    </row>
    <row r="6">
      <c r="A6" s="23" t="str">
        <f>ALNS!A6</f>
        <v>Ana Beatriz Farias Brito</v>
      </c>
      <c r="B6" s="45">
        <v>8.0</v>
      </c>
      <c r="C6" s="24"/>
      <c r="D6" s="24"/>
      <c r="E6" s="24"/>
      <c r="F6" s="25">
        <f t="shared" si="1"/>
        <v>8</v>
      </c>
      <c r="G6" s="26">
        <f t="shared" si="2"/>
        <v>8</v>
      </c>
      <c r="H6" s="25" t="str">
        <f t="shared" si="3"/>
        <v/>
      </c>
      <c r="I6" s="27"/>
      <c r="J6" s="28" t="str">
        <f t="shared" si="4"/>
        <v/>
      </c>
      <c r="K6" s="29" t="str">
        <f t="shared" si="5"/>
        <v/>
      </c>
      <c r="L6" s="2"/>
      <c r="M6" s="37" t="s">
        <v>61</v>
      </c>
      <c r="N6" s="12"/>
      <c r="O6" s="12"/>
      <c r="P6" s="12"/>
      <c r="Q6" s="12"/>
      <c r="R6" s="12"/>
      <c r="S6" s="12"/>
      <c r="T6" s="12"/>
      <c r="U6" s="12"/>
      <c r="V6" s="12"/>
      <c r="W6" s="12"/>
      <c r="X6" s="2"/>
      <c r="Y6" s="12"/>
      <c r="Z6" s="2"/>
      <c r="AA6" s="12"/>
      <c r="AB6" s="12"/>
      <c r="AC6" s="12"/>
      <c r="AD6" s="12"/>
      <c r="AE6" s="12"/>
      <c r="AF6" s="12"/>
      <c r="AG6" s="12"/>
    </row>
    <row r="7">
      <c r="A7" s="30" t="str">
        <f>ALNS!A7</f>
        <v>Ana Clara Oliveira das Chagas</v>
      </c>
      <c r="B7" s="46">
        <v>8.0</v>
      </c>
      <c r="C7" s="31"/>
      <c r="D7" s="31"/>
      <c r="E7" s="31"/>
      <c r="F7" s="32">
        <f t="shared" si="1"/>
        <v>8</v>
      </c>
      <c r="G7" s="33">
        <f t="shared" si="2"/>
        <v>8</v>
      </c>
      <c r="H7" s="32" t="str">
        <f t="shared" si="3"/>
        <v/>
      </c>
      <c r="I7" s="34"/>
      <c r="J7" s="35" t="str">
        <f t="shared" si="4"/>
        <v/>
      </c>
      <c r="K7" s="36" t="str">
        <f t="shared" si="5"/>
        <v/>
      </c>
      <c r="L7" s="2"/>
      <c r="M7" s="22" t="s">
        <v>62</v>
      </c>
      <c r="N7" s="12"/>
      <c r="O7" s="12"/>
      <c r="P7" s="12"/>
      <c r="Q7" s="12"/>
      <c r="R7" s="12"/>
      <c r="S7" s="12"/>
      <c r="T7" s="12"/>
      <c r="U7" s="12"/>
      <c r="V7" s="12"/>
      <c r="W7" s="12"/>
      <c r="X7" s="2"/>
      <c r="Y7" s="12"/>
      <c r="Z7" s="2"/>
      <c r="AA7" s="12"/>
      <c r="AB7" s="12"/>
      <c r="AC7" s="12"/>
      <c r="AD7" s="12"/>
      <c r="AE7" s="12"/>
      <c r="AF7" s="12"/>
      <c r="AG7" s="12"/>
    </row>
    <row r="8">
      <c r="A8" s="23" t="str">
        <f>ALNS!A8</f>
        <v>Ana Flávia Ribeiro Gomes Nascimento</v>
      </c>
      <c r="B8" s="45">
        <v>7.0</v>
      </c>
      <c r="C8" s="24"/>
      <c r="D8" s="24"/>
      <c r="E8" s="24"/>
      <c r="F8" s="25">
        <f t="shared" si="1"/>
        <v>7</v>
      </c>
      <c r="G8" s="26">
        <f t="shared" si="2"/>
        <v>7</v>
      </c>
      <c r="H8" s="25" t="str">
        <f t="shared" si="3"/>
        <v/>
      </c>
      <c r="I8" s="27"/>
      <c r="J8" s="28" t="str">
        <f t="shared" si="4"/>
        <v/>
      </c>
      <c r="K8" s="29" t="str">
        <f t="shared" si="5"/>
        <v/>
      </c>
      <c r="L8" s="2"/>
      <c r="M8" s="22" t="s">
        <v>63</v>
      </c>
      <c r="N8" s="12"/>
      <c r="O8" s="12"/>
      <c r="P8" s="12"/>
      <c r="Q8" s="12"/>
      <c r="R8" s="12"/>
      <c r="S8" s="12"/>
      <c r="T8" s="12"/>
      <c r="U8" s="12"/>
      <c r="V8" s="12"/>
      <c r="W8" s="12"/>
      <c r="X8" s="2"/>
      <c r="Y8" s="12"/>
      <c r="Z8" s="2"/>
      <c r="AA8" s="12"/>
      <c r="AB8" s="12"/>
      <c r="AC8" s="12"/>
      <c r="AD8" s="12"/>
      <c r="AE8" s="12"/>
      <c r="AF8" s="12"/>
      <c r="AG8" s="12"/>
    </row>
    <row r="9">
      <c r="A9" s="30" t="str">
        <f>ALNS!A9</f>
        <v>Ana Luiza Almeida Maia</v>
      </c>
      <c r="B9" s="46">
        <v>8.0</v>
      </c>
      <c r="C9" s="31"/>
      <c r="D9" s="31"/>
      <c r="E9" s="31"/>
      <c r="F9" s="32">
        <f t="shared" si="1"/>
        <v>8</v>
      </c>
      <c r="G9" s="33">
        <f t="shared" si="2"/>
        <v>8</v>
      </c>
      <c r="H9" s="32" t="str">
        <f t="shared" si="3"/>
        <v/>
      </c>
      <c r="I9" s="34"/>
      <c r="J9" s="35" t="str">
        <f t="shared" si="4"/>
        <v/>
      </c>
      <c r="K9" s="36" t="str">
        <f t="shared" si="5"/>
        <v/>
      </c>
      <c r="L9" s="2"/>
      <c r="M9" s="22" t="s">
        <v>64</v>
      </c>
      <c r="N9" s="12"/>
      <c r="O9" s="12"/>
      <c r="P9" s="12"/>
      <c r="Q9" s="12"/>
      <c r="R9" s="12"/>
      <c r="S9" s="12"/>
      <c r="T9" s="12"/>
      <c r="U9" s="12"/>
      <c r="V9" s="12"/>
      <c r="W9" s="12"/>
      <c r="X9" s="2"/>
      <c r="Y9" s="12"/>
      <c r="Z9" s="2"/>
      <c r="AA9" s="12"/>
      <c r="AB9" s="12"/>
      <c r="AC9" s="12"/>
      <c r="AD9" s="12"/>
      <c r="AE9" s="12"/>
      <c r="AF9" s="12"/>
      <c r="AG9" s="12"/>
    </row>
    <row r="10">
      <c r="A10" s="23" t="str">
        <f>ALNS!A10</f>
        <v>Andrei Bernado Nascimento da Silva</v>
      </c>
      <c r="B10" s="45">
        <v>7.0</v>
      </c>
      <c r="C10" s="24"/>
      <c r="D10" s="24"/>
      <c r="E10" s="24"/>
      <c r="F10" s="25">
        <f t="shared" si="1"/>
        <v>7</v>
      </c>
      <c r="G10" s="26">
        <f t="shared" si="2"/>
        <v>7</v>
      </c>
      <c r="H10" s="25" t="str">
        <f t="shared" si="3"/>
        <v/>
      </c>
      <c r="I10" s="27"/>
      <c r="J10" s="28" t="str">
        <f t="shared" si="4"/>
        <v/>
      </c>
      <c r="K10" s="29" t="str">
        <f t="shared" si="5"/>
        <v/>
      </c>
      <c r="L10" s="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2"/>
      <c r="Y10" s="12"/>
      <c r="Z10" s="2"/>
      <c r="AA10" s="12"/>
      <c r="AB10" s="12"/>
      <c r="AC10" s="12"/>
      <c r="AD10" s="12"/>
      <c r="AE10" s="12"/>
      <c r="AF10" s="12"/>
      <c r="AG10" s="12"/>
    </row>
    <row r="11">
      <c r="A11" s="30" t="str">
        <f>ALNS!A11</f>
        <v>Arthur Juan Costa Araújo</v>
      </c>
      <c r="B11" s="46">
        <v>7.0</v>
      </c>
      <c r="C11" s="31"/>
      <c r="D11" s="31"/>
      <c r="E11" s="31"/>
      <c r="F11" s="32">
        <f t="shared" si="1"/>
        <v>7</v>
      </c>
      <c r="G11" s="33">
        <f t="shared" si="2"/>
        <v>7</v>
      </c>
      <c r="H11" s="32" t="str">
        <f t="shared" si="3"/>
        <v/>
      </c>
      <c r="I11" s="34"/>
      <c r="J11" s="35" t="str">
        <f t="shared" si="4"/>
        <v/>
      </c>
      <c r="K11" s="36" t="str">
        <f t="shared" si="5"/>
        <v/>
      </c>
      <c r="L11" s="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2"/>
      <c r="Y11" s="12"/>
      <c r="Z11" s="2"/>
      <c r="AA11" s="12"/>
      <c r="AB11" s="12"/>
      <c r="AC11" s="12"/>
      <c r="AD11" s="12"/>
      <c r="AE11" s="12"/>
      <c r="AF11" s="12"/>
      <c r="AG11" s="12"/>
    </row>
    <row r="12">
      <c r="A12" s="23" t="str">
        <f>ALNS!A12</f>
        <v>Brenda Angel Sousa de Medeiros</v>
      </c>
      <c r="B12" s="24"/>
      <c r="C12" s="24"/>
      <c r="D12" s="24"/>
      <c r="E12" s="24"/>
      <c r="F12" s="25">
        <f t="shared" si="1"/>
        <v>0</v>
      </c>
      <c r="G12" s="26" t="str">
        <f t="shared" si="2"/>
        <v/>
      </c>
      <c r="H12" s="25" t="str">
        <f t="shared" si="3"/>
        <v/>
      </c>
      <c r="I12" s="27"/>
      <c r="J12" s="28" t="str">
        <f t="shared" si="4"/>
        <v/>
      </c>
      <c r="K12" s="29" t="str">
        <f t="shared" si="5"/>
        <v/>
      </c>
      <c r="L12" s="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2"/>
      <c r="Y12" s="12"/>
      <c r="Z12" s="2"/>
      <c r="AA12" s="12"/>
      <c r="AB12" s="12"/>
      <c r="AC12" s="12"/>
      <c r="AD12" s="12"/>
      <c r="AE12" s="12"/>
      <c r="AF12" s="12"/>
      <c r="AG12" s="12"/>
    </row>
    <row r="13">
      <c r="A13" s="30" t="str">
        <f>ALNS!A13</f>
        <v>Bruna Ellen Andrade Abrantes</v>
      </c>
      <c r="B13" s="46">
        <v>4.5</v>
      </c>
      <c r="C13" s="31"/>
      <c r="D13" s="31"/>
      <c r="E13" s="31"/>
      <c r="F13" s="32">
        <f t="shared" si="1"/>
        <v>4.5</v>
      </c>
      <c r="G13" s="33">
        <f t="shared" si="2"/>
        <v>4.5</v>
      </c>
      <c r="H13" s="32" t="str">
        <f t="shared" si="3"/>
        <v/>
      </c>
      <c r="I13" s="34"/>
      <c r="J13" s="35" t="str">
        <f t="shared" si="4"/>
        <v/>
      </c>
      <c r="K13" s="36" t="str">
        <f t="shared" si="5"/>
        <v/>
      </c>
      <c r="L13" s="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2"/>
      <c r="Y13" s="12"/>
      <c r="Z13" s="2"/>
      <c r="AA13" s="12"/>
      <c r="AB13" s="12"/>
      <c r="AC13" s="12"/>
      <c r="AD13" s="12"/>
      <c r="AE13" s="12"/>
      <c r="AF13" s="12"/>
      <c r="AG13" s="12"/>
    </row>
    <row r="14">
      <c r="A14" s="23" t="str">
        <f>ALNS!A14</f>
        <v>Daniel Dantas da Silva</v>
      </c>
      <c r="B14" s="45">
        <v>5.5</v>
      </c>
      <c r="C14" s="24"/>
      <c r="D14" s="24"/>
      <c r="E14" s="24"/>
      <c r="F14" s="25">
        <f t="shared" si="1"/>
        <v>5.5</v>
      </c>
      <c r="G14" s="26">
        <f t="shared" si="2"/>
        <v>5.5</v>
      </c>
      <c r="H14" s="25" t="str">
        <f t="shared" si="3"/>
        <v/>
      </c>
      <c r="I14" s="27"/>
      <c r="J14" s="28" t="str">
        <f t="shared" si="4"/>
        <v/>
      </c>
      <c r="K14" s="29" t="str">
        <f t="shared" si="5"/>
        <v/>
      </c>
      <c r="L14" s="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2"/>
      <c r="Y14" s="12"/>
      <c r="Z14" s="2"/>
      <c r="AA14" s="12"/>
      <c r="AB14" s="12"/>
      <c r="AC14" s="12"/>
      <c r="AD14" s="12"/>
      <c r="AE14" s="12"/>
      <c r="AF14" s="12"/>
      <c r="AG14" s="12"/>
    </row>
    <row r="15">
      <c r="A15" s="30" t="str">
        <f>ALNS!A15</f>
        <v>Erick Gabriel Araújo Leandro</v>
      </c>
      <c r="B15" s="46">
        <v>4.5</v>
      </c>
      <c r="C15" s="31"/>
      <c r="D15" s="31"/>
      <c r="E15" s="31"/>
      <c r="F15" s="32">
        <f t="shared" si="1"/>
        <v>4.5</v>
      </c>
      <c r="G15" s="33">
        <f t="shared" si="2"/>
        <v>4.5</v>
      </c>
      <c r="H15" s="32" t="str">
        <f t="shared" si="3"/>
        <v/>
      </c>
      <c r="I15" s="34"/>
      <c r="J15" s="35" t="str">
        <f t="shared" si="4"/>
        <v/>
      </c>
      <c r="K15" s="36" t="str">
        <f t="shared" si="5"/>
        <v/>
      </c>
      <c r="L15" s="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2"/>
      <c r="Y15" s="12"/>
      <c r="Z15" s="2"/>
      <c r="AA15" s="12"/>
      <c r="AB15" s="12"/>
      <c r="AC15" s="12"/>
      <c r="AD15" s="12"/>
      <c r="AE15" s="12"/>
      <c r="AF15" s="12"/>
      <c r="AG15" s="12"/>
    </row>
    <row r="16">
      <c r="A16" s="23" t="str">
        <f>ALNS!A16</f>
        <v>Eugênio Genuíno Mota</v>
      </c>
      <c r="B16" s="45">
        <v>8.0</v>
      </c>
      <c r="C16" s="24"/>
      <c r="D16" s="24"/>
      <c r="E16" s="24"/>
      <c r="F16" s="25">
        <f t="shared" si="1"/>
        <v>8</v>
      </c>
      <c r="G16" s="33">
        <f t="shared" si="2"/>
        <v>8</v>
      </c>
      <c r="H16" s="25" t="str">
        <f t="shared" si="3"/>
        <v/>
      </c>
      <c r="I16" s="27"/>
      <c r="J16" s="28" t="str">
        <f t="shared" si="4"/>
        <v/>
      </c>
      <c r="K16" s="29" t="str">
        <f t="shared" si="5"/>
        <v/>
      </c>
      <c r="L16" s="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2"/>
      <c r="Y16" s="12"/>
      <c r="Z16" s="2"/>
      <c r="AA16" s="12"/>
      <c r="AB16" s="12"/>
      <c r="AC16" s="12"/>
      <c r="AD16" s="12"/>
      <c r="AE16" s="12"/>
      <c r="AF16" s="12"/>
      <c r="AG16" s="12"/>
    </row>
    <row r="17">
      <c r="A17" s="30" t="str">
        <f>ALNS!A17</f>
        <v>Evellyn Fernandes de Almeida</v>
      </c>
      <c r="B17" s="31"/>
      <c r="C17" s="31"/>
      <c r="D17" s="31"/>
      <c r="E17" s="31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5" t="str">
        <f t="shared" si="4"/>
        <v/>
      </c>
      <c r="K17" s="36" t="str">
        <f t="shared" si="5"/>
        <v/>
      </c>
      <c r="L17" s="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2"/>
      <c r="Y17" s="12"/>
      <c r="Z17" s="2"/>
      <c r="AA17" s="12"/>
      <c r="AB17" s="12"/>
      <c r="AC17" s="12"/>
      <c r="AD17" s="12"/>
      <c r="AE17" s="12"/>
      <c r="AF17" s="12"/>
      <c r="AG17" s="12"/>
    </row>
    <row r="18">
      <c r="A18" s="23" t="str">
        <f>ALNS!A18</f>
        <v>Gabriel de Sousa Gonzaga</v>
      </c>
      <c r="B18" s="45">
        <v>9.0</v>
      </c>
      <c r="C18" s="24"/>
      <c r="D18" s="24"/>
      <c r="E18" s="24"/>
      <c r="F18" s="25">
        <f t="shared" si="1"/>
        <v>9</v>
      </c>
      <c r="G18" s="26">
        <f t="shared" si="2"/>
        <v>9</v>
      </c>
      <c r="H18" s="25" t="str">
        <f t="shared" si="3"/>
        <v/>
      </c>
      <c r="I18" s="27"/>
      <c r="J18" s="28" t="str">
        <f t="shared" si="4"/>
        <v/>
      </c>
      <c r="K18" s="29" t="str">
        <f t="shared" si="5"/>
        <v/>
      </c>
      <c r="L18" s="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2"/>
      <c r="Y18" s="12"/>
      <c r="Z18" s="2"/>
      <c r="AA18" s="12"/>
      <c r="AB18" s="12"/>
      <c r="AC18" s="12"/>
      <c r="AD18" s="12"/>
      <c r="AE18" s="12"/>
      <c r="AF18" s="12"/>
      <c r="AG18" s="12"/>
    </row>
    <row r="19">
      <c r="A19" s="30" t="str">
        <f>ALNS!A19</f>
        <v>Giullia Barros Pietoso Camara</v>
      </c>
      <c r="B19" s="31"/>
      <c r="C19" s="31"/>
      <c r="D19" s="31"/>
      <c r="E19" s="31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5" t="str">
        <f t="shared" si="4"/>
        <v/>
      </c>
      <c r="K19" s="36" t="str">
        <f t="shared" si="5"/>
        <v/>
      </c>
      <c r="L19" s="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2"/>
      <c r="Y19" s="12"/>
      <c r="Z19" s="2"/>
      <c r="AA19" s="12"/>
      <c r="AB19" s="12"/>
      <c r="AC19" s="12"/>
      <c r="AD19" s="12"/>
      <c r="AE19" s="12"/>
      <c r="AF19" s="12"/>
      <c r="AG19" s="12"/>
    </row>
    <row r="20" ht="15.75" customHeight="1">
      <c r="A20" s="38" t="str">
        <f>ALNS!A20</f>
        <v>Gleiciane Almeida de Lima</v>
      </c>
      <c r="B20" s="45">
        <v>9.0</v>
      </c>
      <c r="C20" s="24"/>
      <c r="D20" s="24"/>
      <c r="E20" s="24"/>
      <c r="F20" s="25">
        <f t="shared" si="1"/>
        <v>9</v>
      </c>
      <c r="G20" s="26">
        <f t="shared" si="2"/>
        <v>9</v>
      </c>
      <c r="H20" s="25" t="str">
        <f t="shared" si="3"/>
        <v/>
      </c>
      <c r="I20" s="27"/>
      <c r="J20" s="28" t="str">
        <f t="shared" si="4"/>
        <v/>
      </c>
      <c r="K20" s="29" t="str">
        <f t="shared" si="5"/>
        <v/>
      </c>
      <c r="L20" s="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2"/>
      <c r="Y20" s="12"/>
      <c r="Z20" s="2"/>
      <c r="AA20" s="12"/>
      <c r="AB20" s="12"/>
      <c r="AC20" s="12"/>
      <c r="AD20" s="12"/>
      <c r="AE20" s="12"/>
      <c r="AF20" s="12"/>
      <c r="AG20" s="12"/>
    </row>
    <row r="21" ht="15.75" customHeight="1">
      <c r="A21" s="30" t="str">
        <f>ALNS!A21</f>
        <v>Gustavo Oliviera de Menezes</v>
      </c>
      <c r="B21" s="46">
        <v>7.0</v>
      </c>
      <c r="C21" s="31"/>
      <c r="D21" s="31"/>
      <c r="E21" s="31"/>
      <c r="F21" s="32">
        <f t="shared" si="1"/>
        <v>7</v>
      </c>
      <c r="G21" s="33">
        <f t="shared" si="2"/>
        <v>7</v>
      </c>
      <c r="H21" s="32" t="str">
        <f t="shared" si="3"/>
        <v/>
      </c>
      <c r="I21" s="34"/>
      <c r="J21" s="35" t="str">
        <f t="shared" si="4"/>
        <v/>
      </c>
      <c r="K21" s="36" t="str">
        <f t="shared" si="5"/>
        <v/>
      </c>
      <c r="L21" s="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2"/>
      <c r="Y21" s="12"/>
      <c r="Z21" s="2"/>
      <c r="AA21" s="12"/>
      <c r="AB21" s="12"/>
      <c r="AC21" s="12"/>
      <c r="AD21" s="12"/>
      <c r="AE21" s="12"/>
      <c r="AF21" s="12"/>
      <c r="AG21" s="12"/>
    </row>
    <row r="22" ht="15.75" customHeight="1">
      <c r="A22" s="23" t="str">
        <f>ALNS!A22</f>
        <v>Heitor Gênuíno Mota</v>
      </c>
      <c r="B22" s="45">
        <v>8.0</v>
      </c>
      <c r="C22" s="24"/>
      <c r="D22" s="24"/>
      <c r="E22" s="24"/>
      <c r="F22" s="25">
        <f t="shared" si="1"/>
        <v>8</v>
      </c>
      <c r="G22" s="26">
        <f t="shared" si="2"/>
        <v>8</v>
      </c>
      <c r="H22" s="25" t="str">
        <f t="shared" si="3"/>
        <v/>
      </c>
      <c r="I22" s="27"/>
      <c r="J22" s="28" t="str">
        <f t="shared" si="4"/>
        <v/>
      </c>
      <c r="K22" s="29" t="str">
        <f t="shared" si="5"/>
        <v/>
      </c>
      <c r="L22" s="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2"/>
      <c r="Y22" s="12"/>
      <c r="Z22" s="2"/>
      <c r="AA22" s="12"/>
      <c r="AB22" s="12"/>
      <c r="AC22" s="12"/>
      <c r="AD22" s="12"/>
      <c r="AE22" s="12"/>
      <c r="AF22" s="12"/>
      <c r="AG22" s="12"/>
    </row>
    <row r="23" ht="15.75" customHeight="1">
      <c r="A23" s="30" t="str">
        <f>ALNS!A23</f>
        <v>Heloisa dos Reis Nascimento</v>
      </c>
      <c r="B23" s="46">
        <v>5.5</v>
      </c>
      <c r="C23" s="31"/>
      <c r="D23" s="31"/>
      <c r="E23" s="31"/>
      <c r="F23" s="32">
        <f t="shared" si="1"/>
        <v>5.5</v>
      </c>
      <c r="G23" s="33">
        <f t="shared" si="2"/>
        <v>5.5</v>
      </c>
      <c r="H23" s="32" t="str">
        <f t="shared" si="3"/>
        <v/>
      </c>
      <c r="I23" s="34"/>
      <c r="J23" s="35" t="str">
        <f t="shared" si="4"/>
        <v/>
      </c>
      <c r="K23" s="36" t="str">
        <f t="shared" si="5"/>
        <v/>
      </c>
      <c r="L23" s="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2"/>
      <c r="Y23" s="12"/>
      <c r="Z23" s="2"/>
      <c r="AA23" s="12"/>
      <c r="AB23" s="12"/>
      <c r="AC23" s="12"/>
      <c r="AD23" s="12"/>
      <c r="AE23" s="12"/>
      <c r="AF23" s="12"/>
      <c r="AG23" s="12"/>
    </row>
    <row r="24" ht="15.75" customHeight="1">
      <c r="A24" s="23" t="str">
        <f>ALNS!A24</f>
        <v>José Júlio César de Lima Silva Soares</v>
      </c>
      <c r="B24" s="24"/>
      <c r="C24" s="24"/>
      <c r="D24" s="24"/>
      <c r="E24" s="24"/>
      <c r="F24" s="25">
        <f t="shared" si="1"/>
        <v>0</v>
      </c>
      <c r="G24" s="26" t="str">
        <f t="shared" si="2"/>
        <v/>
      </c>
      <c r="H24" s="25" t="str">
        <f t="shared" si="3"/>
        <v/>
      </c>
      <c r="I24" s="27"/>
      <c r="J24" s="28" t="str">
        <f t="shared" si="4"/>
        <v/>
      </c>
      <c r="K24" s="29" t="str">
        <f t="shared" si="5"/>
        <v/>
      </c>
      <c r="L24" s="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2"/>
      <c r="Y24" s="12"/>
      <c r="Z24" s="2"/>
      <c r="AA24" s="12"/>
      <c r="AB24" s="12"/>
      <c r="AC24" s="12"/>
      <c r="AD24" s="12"/>
      <c r="AE24" s="12"/>
      <c r="AF24" s="12"/>
      <c r="AG24" s="12"/>
    </row>
    <row r="25" ht="15.75" customHeight="1">
      <c r="A25" s="30" t="str">
        <f>ALNS!A25</f>
        <v>Júlia da Costa Silva Cruz</v>
      </c>
      <c r="B25" s="46">
        <v>4.5</v>
      </c>
      <c r="C25" s="31"/>
      <c r="D25" s="31"/>
      <c r="E25" s="31"/>
      <c r="F25" s="32">
        <f t="shared" si="1"/>
        <v>4.5</v>
      </c>
      <c r="G25" s="33">
        <f t="shared" si="2"/>
        <v>4.5</v>
      </c>
      <c r="H25" s="32" t="str">
        <f t="shared" si="3"/>
        <v/>
      </c>
      <c r="I25" s="34"/>
      <c r="J25" s="35" t="str">
        <f t="shared" si="4"/>
        <v/>
      </c>
      <c r="K25" s="36" t="str">
        <f t="shared" si="5"/>
        <v/>
      </c>
      <c r="L25" s="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2"/>
      <c r="Y25" s="12"/>
      <c r="Z25" s="2"/>
      <c r="AA25" s="12"/>
      <c r="AB25" s="12"/>
      <c r="AC25" s="12"/>
      <c r="AD25" s="12"/>
      <c r="AE25" s="12"/>
      <c r="AF25" s="12"/>
      <c r="AG25" s="12"/>
    </row>
    <row r="26" ht="15.75" customHeight="1">
      <c r="A26" s="39" t="str">
        <f>ALNS!A26</f>
        <v>Kelven Fernando Basilio de Farias</v>
      </c>
      <c r="B26" s="45">
        <v>2.5</v>
      </c>
      <c r="C26" s="24"/>
      <c r="D26" s="24"/>
      <c r="E26" s="24"/>
      <c r="F26" s="25">
        <f t="shared" si="1"/>
        <v>2.5</v>
      </c>
      <c r="G26" s="26">
        <f t="shared" si="2"/>
        <v>2.5</v>
      </c>
      <c r="H26" s="25" t="str">
        <f t="shared" si="3"/>
        <v/>
      </c>
      <c r="I26" s="38"/>
      <c r="J26" s="28" t="str">
        <f t="shared" si="4"/>
        <v/>
      </c>
      <c r="K26" s="29" t="str">
        <f t="shared" si="5"/>
        <v/>
      </c>
      <c r="L26" s="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2"/>
      <c r="Y26" s="12"/>
      <c r="Z26" s="2"/>
      <c r="AA26" s="12"/>
      <c r="AB26" s="12"/>
      <c r="AC26" s="12"/>
      <c r="AD26" s="12"/>
      <c r="AE26" s="12"/>
      <c r="AF26" s="12"/>
      <c r="AG26" s="12"/>
    </row>
    <row r="27" ht="15.75" customHeight="1">
      <c r="A27" s="40" t="str">
        <f>ALNS!A27</f>
        <v>Laura Lima Pires</v>
      </c>
      <c r="B27" s="46">
        <v>5.5</v>
      </c>
      <c r="C27" s="31"/>
      <c r="D27" s="31"/>
      <c r="E27" s="31"/>
      <c r="F27" s="32">
        <f t="shared" si="1"/>
        <v>5.5</v>
      </c>
      <c r="G27" s="33">
        <f t="shared" si="2"/>
        <v>5.5</v>
      </c>
      <c r="H27" s="32" t="str">
        <f t="shared" si="3"/>
        <v/>
      </c>
      <c r="I27" s="41"/>
      <c r="J27" s="35" t="str">
        <f t="shared" si="4"/>
        <v/>
      </c>
      <c r="K27" s="36" t="str">
        <f t="shared" si="5"/>
        <v/>
      </c>
      <c r="L27" s="2"/>
      <c r="M27" s="12"/>
      <c r="N27" s="12"/>
      <c r="O27" s="12"/>
      <c r="P27" s="12"/>
      <c r="Q27" s="12"/>
      <c r="R27" s="12"/>
      <c r="S27" s="12"/>
      <c r="T27" s="12"/>
      <c r="U27" s="2"/>
      <c r="V27" s="2"/>
      <c r="W27" s="2"/>
      <c r="X27" s="2"/>
      <c r="Y27" s="12"/>
      <c r="Z27" s="2"/>
      <c r="AA27" s="12"/>
      <c r="AB27" s="12"/>
      <c r="AC27" s="12"/>
      <c r="AD27" s="12"/>
      <c r="AE27" s="12"/>
      <c r="AF27" s="12"/>
      <c r="AG27" s="12"/>
    </row>
    <row r="28" ht="15.75" customHeight="1">
      <c r="A28" s="42" t="str">
        <f>ALNS!A28</f>
        <v>Lucas Abrante Rêgo</v>
      </c>
      <c r="B28" s="45">
        <v>8.0</v>
      </c>
      <c r="C28" s="24"/>
      <c r="D28" s="24"/>
      <c r="E28" s="24"/>
      <c r="F28" s="25">
        <f t="shared" si="1"/>
        <v>8</v>
      </c>
      <c r="G28" s="26">
        <f t="shared" si="2"/>
        <v>8</v>
      </c>
      <c r="H28" s="25" t="str">
        <f t="shared" si="3"/>
        <v/>
      </c>
      <c r="I28" s="38"/>
      <c r="J28" s="28" t="str">
        <f t="shared" si="4"/>
        <v/>
      </c>
      <c r="K28" s="29" t="str">
        <f t="shared" si="5"/>
        <v/>
      </c>
      <c r="L28" s="2"/>
      <c r="M28" s="12"/>
      <c r="N28" s="12"/>
      <c r="O28" s="12"/>
      <c r="P28" s="12"/>
      <c r="Q28" s="12"/>
      <c r="R28" s="12"/>
      <c r="S28" s="12"/>
      <c r="T28" s="2"/>
      <c r="U28" s="2"/>
      <c r="V28" s="2"/>
      <c r="W28" s="2"/>
      <c r="X28" s="2"/>
      <c r="Y28" s="12"/>
      <c r="Z28" s="2"/>
      <c r="AA28" s="12"/>
      <c r="AB28" s="12"/>
      <c r="AC28" s="12"/>
      <c r="AD28" s="12"/>
      <c r="AE28" s="12"/>
      <c r="AF28" s="12"/>
      <c r="AG28" s="12"/>
    </row>
    <row r="29" ht="15.75" customHeight="1">
      <c r="A29" s="41" t="str">
        <f>ALNS!A29</f>
        <v>Luiz Alberto Medeiros Soares</v>
      </c>
      <c r="B29" s="46">
        <v>8.0</v>
      </c>
      <c r="C29" s="31"/>
      <c r="D29" s="31"/>
      <c r="E29" s="31"/>
      <c r="F29" s="32">
        <f t="shared" si="1"/>
        <v>8</v>
      </c>
      <c r="G29" s="33">
        <f t="shared" si="2"/>
        <v>8</v>
      </c>
      <c r="H29" s="32" t="str">
        <f t="shared" si="3"/>
        <v/>
      </c>
      <c r="I29" s="41"/>
      <c r="J29" s="35" t="str">
        <f t="shared" si="4"/>
        <v/>
      </c>
      <c r="K29" s="36" t="str">
        <f t="shared" si="5"/>
        <v/>
      </c>
      <c r="L29" s="2"/>
      <c r="M29" s="12"/>
      <c r="N29" s="12"/>
      <c r="O29" s="12"/>
      <c r="P29" s="12"/>
      <c r="Q29" s="12"/>
      <c r="R29" s="12"/>
      <c r="S29" s="12"/>
      <c r="T29" s="12"/>
      <c r="U29" s="2"/>
      <c r="V29" s="2"/>
      <c r="W29" s="2"/>
      <c r="X29" s="2"/>
      <c r="Y29" s="2"/>
      <c r="Z29" s="2"/>
      <c r="AA29" s="12"/>
      <c r="AB29" s="12"/>
      <c r="AC29" s="12"/>
      <c r="AD29" s="12"/>
      <c r="AE29" s="12"/>
      <c r="AF29" s="12"/>
      <c r="AG29" s="12"/>
    </row>
    <row r="30" ht="15.75" customHeight="1">
      <c r="A30" s="38" t="str">
        <f>ALNS!A30</f>
        <v>Maria Alice Borba Agra</v>
      </c>
      <c r="B30" s="45">
        <v>7.0</v>
      </c>
      <c r="C30" s="24"/>
      <c r="D30" s="24"/>
      <c r="E30" s="24"/>
      <c r="F30" s="25">
        <f t="shared" si="1"/>
        <v>7</v>
      </c>
      <c r="G30" s="26">
        <f t="shared" si="2"/>
        <v>7</v>
      </c>
      <c r="H30" s="25" t="str">
        <f t="shared" si="3"/>
        <v/>
      </c>
      <c r="I30" s="38"/>
      <c r="J30" s="28" t="str">
        <f t="shared" si="4"/>
        <v/>
      </c>
      <c r="K30" s="29" t="str">
        <f t="shared" si="5"/>
        <v/>
      </c>
      <c r="L30" s="2"/>
      <c r="M30" s="12"/>
      <c r="N30" s="12"/>
      <c r="O30" s="12"/>
      <c r="P30" s="12"/>
      <c r="Q30" s="12"/>
      <c r="R30" s="12"/>
      <c r="S30" s="12"/>
      <c r="T30" s="12"/>
      <c r="U30" s="2"/>
      <c r="V30" s="2"/>
      <c r="W30" s="2"/>
      <c r="X30" s="2"/>
      <c r="Y30" s="2"/>
      <c r="Z30" s="2"/>
      <c r="AA30" s="12"/>
      <c r="AB30" s="12"/>
      <c r="AC30" s="12"/>
      <c r="AD30" s="12"/>
      <c r="AE30" s="12"/>
      <c r="AF30" s="12"/>
      <c r="AG30" s="12"/>
    </row>
    <row r="31" ht="15.75" customHeight="1">
      <c r="A31" s="41" t="str">
        <f>ALNS!A31</f>
        <v>Maria Clara Alves de Lima</v>
      </c>
      <c r="B31" s="46">
        <v>5.5</v>
      </c>
      <c r="C31" s="31"/>
      <c r="D31" s="31"/>
      <c r="E31" s="31"/>
      <c r="F31" s="32">
        <f t="shared" si="1"/>
        <v>5.5</v>
      </c>
      <c r="G31" s="33">
        <f t="shared" si="2"/>
        <v>5.5</v>
      </c>
      <c r="H31" s="32" t="str">
        <f t="shared" si="3"/>
        <v/>
      </c>
      <c r="I31" s="41"/>
      <c r="J31" s="35" t="str">
        <f t="shared" si="4"/>
        <v/>
      </c>
      <c r="K31" s="36" t="str">
        <f t="shared" si="5"/>
        <v/>
      </c>
      <c r="L31" s="2"/>
      <c r="M31" s="12"/>
      <c r="N31" s="2"/>
      <c r="O31" s="12"/>
      <c r="P31" s="12"/>
      <c r="Q31" s="12"/>
      <c r="R31" s="12"/>
      <c r="S31" s="12"/>
      <c r="T31" s="12"/>
      <c r="U31" s="2"/>
      <c r="V31" s="2"/>
      <c r="W31" s="2"/>
      <c r="X31" s="2"/>
      <c r="Y31" s="2"/>
      <c r="Z31" s="2"/>
      <c r="AA31" s="12"/>
      <c r="AB31" s="12"/>
      <c r="AC31" s="12"/>
      <c r="AD31" s="12"/>
      <c r="AE31" s="12"/>
      <c r="AF31" s="12"/>
      <c r="AG31" s="12"/>
    </row>
    <row r="32" ht="15.75" customHeight="1">
      <c r="A32" s="38" t="str">
        <f>ALNS!A32</f>
        <v>Maria Clara dos  Reis Silva</v>
      </c>
      <c r="B32" s="45">
        <v>7.0</v>
      </c>
      <c r="C32" s="24"/>
      <c r="D32" s="24"/>
      <c r="E32" s="24"/>
      <c r="F32" s="25">
        <f t="shared" si="1"/>
        <v>7</v>
      </c>
      <c r="G32" s="26">
        <f t="shared" si="2"/>
        <v>7</v>
      </c>
      <c r="H32" s="25" t="str">
        <f t="shared" si="3"/>
        <v/>
      </c>
      <c r="I32" s="38"/>
      <c r="J32" s="28" t="str">
        <f t="shared" si="4"/>
        <v/>
      </c>
      <c r="K32" s="29" t="str">
        <f t="shared" si="5"/>
        <v/>
      </c>
      <c r="L32" s="2"/>
      <c r="M32" s="12"/>
      <c r="N32" s="12"/>
      <c r="O32" s="12"/>
      <c r="P32" s="12"/>
      <c r="Q32" s="12"/>
      <c r="R32" s="12"/>
      <c r="S32" s="12"/>
      <c r="T32" s="12"/>
      <c r="U32" s="2"/>
      <c r="V32" s="2"/>
      <c r="W32" s="2"/>
      <c r="X32" s="2"/>
      <c r="Y32" s="2"/>
      <c r="Z32" s="2"/>
      <c r="AA32" s="12"/>
      <c r="AB32" s="12"/>
      <c r="AC32" s="12"/>
      <c r="AD32" s="12"/>
      <c r="AE32" s="12"/>
      <c r="AF32" s="12"/>
      <c r="AG32" s="12"/>
    </row>
    <row r="33" ht="15.75" customHeight="1">
      <c r="A33" s="41" t="str">
        <f>ALNS!A33</f>
        <v>Maria Evelyn da Silva Almeida</v>
      </c>
      <c r="B33" s="46">
        <v>4.5</v>
      </c>
      <c r="C33" s="31"/>
      <c r="D33" s="31"/>
      <c r="E33" s="31"/>
      <c r="F33" s="32">
        <f t="shared" si="1"/>
        <v>4.5</v>
      </c>
      <c r="G33" s="33">
        <f t="shared" si="2"/>
        <v>4.5</v>
      </c>
      <c r="H33" s="32" t="str">
        <f t="shared" si="3"/>
        <v/>
      </c>
      <c r="I33" s="41"/>
      <c r="J33" s="35" t="str">
        <f t="shared" si="4"/>
        <v/>
      </c>
      <c r="K33" s="36" t="str">
        <f t="shared" si="5"/>
        <v/>
      </c>
      <c r="L33" s="2"/>
      <c r="M33" s="12"/>
      <c r="N33" s="12"/>
      <c r="O33" s="12"/>
      <c r="P33" s="12"/>
      <c r="Q33" s="12"/>
      <c r="R33" s="12"/>
      <c r="S33" s="12"/>
      <c r="T33" s="12"/>
      <c r="U33" s="2"/>
      <c r="V33" s="2"/>
      <c r="W33" s="2"/>
      <c r="X33" s="2"/>
      <c r="Y33" s="2"/>
      <c r="Z33" s="2"/>
      <c r="AA33" s="12"/>
      <c r="AB33" s="12"/>
      <c r="AC33" s="12"/>
      <c r="AD33" s="12"/>
      <c r="AE33" s="12"/>
      <c r="AF33" s="12"/>
      <c r="AG33" s="12"/>
    </row>
    <row r="34" ht="15.75" customHeight="1">
      <c r="A34" s="38" t="str">
        <f>ALNS!A34</f>
        <v>Marina Venâncio Oliveira</v>
      </c>
      <c r="B34" s="45">
        <v>7.0</v>
      </c>
      <c r="C34" s="24"/>
      <c r="D34" s="24"/>
      <c r="E34" s="24"/>
      <c r="F34" s="25">
        <f t="shared" si="1"/>
        <v>7</v>
      </c>
      <c r="G34" s="26">
        <f t="shared" si="2"/>
        <v>7</v>
      </c>
      <c r="H34" s="25" t="str">
        <f t="shared" si="3"/>
        <v/>
      </c>
      <c r="I34" s="38"/>
      <c r="J34" s="28" t="str">
        <f t="shared" si="4"/>
        <v/>
      </c>
      <c r="K34" s="29" t="str">
        <f t="shared" si="5"/>
        <v/>
      </c>
      <c r="L34" s="2"/>
      <c r="M34" s="1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2"/>
      <c r="AB34" s="12"/>
      <c r="AC34" s="12"/>
      <c r="AD34" s="12"/>
      <c r="AE34" s="12"/>
      <c r="AF34" s="12"/>
      <c r="AG34" s="12"/>
    </row>
    <row r="35" ht="15.75" customHeight="1">
      <c r="A35" s="41" t="str">
        <f>ALNS!A35</f>
        <v>Mário Samuel Oliveira Conceição</v>
      </c>
      <c r="B35" s="46">
        <v>3.5</v>
      </c>
      <c r="C35" s="31"/>
      <c r="D35" s="31"/>
      <c r="E35" s="31"/>
      <c r="F35" s="32">
        <f t="shared" si="1"/>
        <v>3.5</v>
      </c>
      <c r="G35" s="33">
        <f t="shared" si="2"/>
        <v>3.5</v>
      </c>
      <c r="H35" s="32" t="str">
        <f t="shared" si="3"/>
        <v/>
      </c>
      <c r="I35" s="41"/>
      <c r="J35" s="35" t="str">
        <f t="shared" si="4"/>
        <v/>
      </c>
      <c r="K35" s="36" t="str">
        <f t="shared" si="5"/>
        <v/>
      </c>
      <c r="L35" s="2"/>
      <c r="M35" s="1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2"/>
      <c r="AB35" s="12"/>
      <c r="AC35" s="12"/>
      <c r="AD35" s="12"/>
      <c r="AE35" s="12"/>
      <c r="AF35" s="12"/>
      <c r="AG35" s="12"/>
    </row>
    <row r="36" ht="15.75" customHeight="1">
      <c r="A36" s="42" t="str">
        <f>ALNS!A36</f>
        <v>Pedro Elias barbosa de Sousa</v>
      </c>
      <c r="B36" s="45">
        <v>4.5</v>
      </c>
      <c r="C36" s="24"/>
      <c r="D36" s="24"/>
      <c r="E36" s="24"/>
      <c r="F36" s="25">
        <f t="shared" si="1"/>
        <v>4.5</v>
      </c>
      <c r="G36" s="26">
        <f t="shared" si="2"/>
        <v>4.5</v>
      </c>
      <c r="H36" s="25" t="str">
        <f t="shared" si="3"/>
        <v/>
      </c>
      <c r="I36" s="38"/>
      <c r="J36" s="28" t="str">
        <f t="shared" si="4"/>
        <v/>
      </c>
      <c r="K36" s="29" t="str">
        <f t="shared" si="5"/>
        <v/>
      </c>
      <c r="L36" s="2"/>
      <c r="M36" s="1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2"/>
      <c r="AB36" s="12"/>
      <c r="AC36" s="12"/>
      <c r="AD36" s="12"/>
      <c r="AE36" s="12"/>
      <c r="AF36" s="12"/>
      <c r="AG36" s="12"/>
    </row>
    <row r="37" ht="15.75" customHeight="1">
      <c r="A37" s="40" t="str">
        <f>ALNS!A37</f>
        <v>Pedro Henrique dos Santos Sousa</v>
      </c>
      <c r="B37" s="46">
        <v>7.0</v>
      </c>
      <c r="C37" s="31"/>
      <c r="D37" s="31"/>
      <c r="E37" s="31"/>
      <c r="F37" s="32">
        <f t="shared" si="1"/>
        <v>7</v>
      </c>
      <c r="G37" s="33">
        <f t="shared" si="2"/>
        <v>7</v>
      </c>
      <c r="H37" s="32" t="str">
        <f t="shared" si="3"/>
        <v/>
      </c>
      <c r="I37" s="41"/>
      <c r="J37" s="35" t="str">
        <f t="shared" si="4"/>
        <v/>
      </c>
      <c r="K37" s="36" t="str">
        <f t="shared" si="5"/>
        <v/>
      </c>
      <c r="L37" s="2"/>
      <c r="M37" s="1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2"/>
      <c r="AB37" s="12"/>
      <c r="AC37" s="12"/>
      <c r="AD37" s="12"/>
      <c r="AE37" s="2"/>
      <c r="AF37" s="2"/>
      <c r="AG37" s="2"/>
    </row>
    <row r="38" ht="15.75" customHeight="1">
      <c r="A38" s="42" t="str">
        <f>ALNS!A38</f>
        <v>Pedro Víctor de Farias Almeida</v>
      </c>
      <c r="B38" s="45">
        <v>7.0</v>
      </c>
      <c r="C38" s="24"/>
      <c r="D38" s="24"/>
      <c r="E38" s="24"/>
      <c r="F38" s="25">
        <f t="shared" si="1"/>
        <v>7</v>
      </c>
      <c r="G38" s="26">
        <f t="shared" si="2"/>
        <v>7</v>
      </c>
      <c r="H38" s="25" t="str">
        <f t="shared" si="3"/>
        <v/>
      </c>
      <c r="I38" s="38"/>
      <c r="J38" s="28" t="str">
        <f t="shared" si="4"/>
        <v/>
      </c>
      <c r="K38" s="29" t="str">
        <f t="shared" si="5"/>
        <v/>
      </c>
      <c r="L38" s="2"/>
      <c r="M38" s="1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2"/>
      <c r="AB38" s="12"/>
      <c r="AC38" s="12"/>
      <c r="AD38" s="12"/>
      <c r="AE38" s="2"/>
      <c r="AF38" s="2"/>
      <c r="AG38" s="2"/>
    </row>
    <row r="39" ht="15.75" customHeight="1">
      <c r="A39" s="40" t="str">
        <f>ALNS!A39</f>
        <v>Pedro Welisson de Lima Araújo</v>
      </c>
      <c r="B39" s="46">
        <v>7.0</v>
      </c>
      <c r="C39" s="31"/>
      <c r="D39" s="31"/>
      <c r="E39" s="31"/>
      <c r="F39" s="32">
        <f t="shared" si="1"/>
        <v>7</v>
      </c>
      <c r="G39" s="33">
        <f t="shared" si="2"/>
        <v>7</v>
      </c>
      <c r="H39" s="32" t="str">
        <f t="shared" si="3"/>
        <v/>
      </c>
      <c r="I39" s="41"/>
      <c r="J39" s="35" t="str">
        <f t="shared" si="4"/>
        <v/>
      </c>
      <c r="K39" s="36" t="str">
        <f t="shared" si="5"/>
        <v/>
      </c>
      <c r="L39" s="2"/>
      <c r="M39" s="1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2"/>
      <c r="AB39" s="12"/>
      <c r="AC39" s="12"/>
      <c r="AD39" s="12"/>
      <c r="AE39" s="2"/>
      <c r="AF39" s="2"/>
      <c r="AG39" s="2"/>
    </row>
    <row r="40" ht="15.75" customHeight="1">
      <c r="A40" s="42" t="str">
        <f>ALNS!A40</f>
        <v>Rebeca Kemylly Vasquez Mendes</v>
      </c>
      <c r="B40" s="45">
        <v>4.5</v>
      </c>
      <c r="C40" s="24"/>
      <c r="D40" s="24"/>
      <c r="E40" s="24"/>
      <c r="F40" s="25">
        <f t="shared" si="1"/>
        <v>4.5</v>
      </c>
      <c r="G40" s="26">
        <f t="shared" si="2"/>
        <v>4.5</v>
      </c>
      <c r="H40" s="25" t="str">
        <f t="shared" si="3"/>
        <v/>
      </c>
      <c r="I40" s="38"/>
      <c r="J40" s="28" t="str">
        <f t="shared" si="4"/>
        <v/>
      </c>
      <c r="K40" s="29" t="str">
        <f t="shared" si="5"/>
        <v/>
      </c>
      <c r="L40" s="2"/>
      <c r="M40" s="1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2"/>
      <c r="AB40" s="12"/>
      <c r="AC40" s="12"/>
      <c r="AD40" s="2"/>
      <c r="AE40" s="2"/>
      <c r="AF40" s="2"/>
      <c r="AG40" s="2"/>
    </row>
    <row r="41" ht="15.75" customHeight="1">
      <c r="A41" s="40" t="str">
        <f>ALNS!A41</f>
        <v>Renan Victor Rocha Pessoa</v>
      </c>
      <c r="B41" s="46">
        <v>7.0</v>
      </c>
      <c r="C41" s="31"/>
      <c r="D41" s="31"/>
      <c r="E41" s="31"/>
      <c r="F41" s="32">
        <f t="shared" si="1"/>
        <v>7</v>
      </c>
      <c r="G41" s="33">
        <f t="shared" si="2"/>
        <v>7</v>
      </c>
      <c r="H41" s="32" t="str">
        <f t="shared" si="3"/>
        <v/>
      </c>
      <c r="I41" s="41"/>
      <c r="J41" s="35" t="str">
        <f t="shared" si="4"/>
        <v/>
      </c>
      <c r="K41" s="36" t="str">
        <f t="shared" si="5"/>
        <v/>
      </c>
      <c r="L41" s="2"/>
      <c r="M41" s="1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2"/>
      <c r="AB41" s="2"/>
      <c r="AC41" s="2"/>
      <c r="AD41" s="2"/>
      <c r="AE41" s="2"/>
      <c r="AF41" s="2"/>
      <c r="AG41" s="2"/>
    </row>
    <row r="42" ht="15.75" customHeight="1">
      <c r="A42" s="42" t="str">
        <f>ALNS!A42</f>
        <v>Reuel Rodrigues Ferreira</v>
      </c>
      <c r="B42" s="45">
        <v>9.0</v>
      </c>
      <c r="C42" s="24"/>
      <c r="D42" s="24"/>
      <c r="E42" s="24"/>
      <c r="F42" s="25">
        <f t="shared" si="1"/>
        <v>9</v>
      </c>
      <c r="G42" s="26">
        <f t="shared" si="2"/>
        <v>9</v>
      </c>
      <c r="H42" s="25" t="str">
        <f t="shared" si="3"/>
        <v/>
      </c>
      <c r="I42" s="38"/>
      <c r="J42" s="28" t="str">
        <f t="shared" si="4"/>
        <v/>
      </c>
      <c r="K42" s="29" t="str">
        <f t="shared" si="5"/>
        <v/>
      </c>
      <c r="L42" s="2"/>
      <c r="M42" s="1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2"/>
      <c r="AB42" s="2"/>
      <c r="AC42" s="2"/>
      <c r="AD42" s="2"/>
      <c r="AE42" s="2"/>
      <c r="AF42" s="2"/>
      <c r="AG42" s="2"/>
    </row>
    <row r="43" ht="15.75" customHeight="1">
      <c r="A43" s="40" t="str">
        <f>ALNS!A43</f>
        <v>Samara Rafaelly Brandão Rocha</v>
      </c>
      <c r="B43" s="46">
        <v>7.0</v>
      </c>
      <c r="C43" s="31"/>
      <c r="D43" s="31"/>
      <c r="E43" s="31"/>
      <c r="F43" s="32">
        <f t="shared" si="1"/>
        <v>7</v>
      </c>
      <c r="G43" s="33">
        <f t="shared" si="2"/>
        <v>7</v>
      </c>
      <c r="H43" s="32" t="str">
        <f t="shared" si="3"/>
        <v/>
      </c>
      <c r="I43" s="41"/>
      <c r="J43" s="35" t="str">
        <f t="shared" si="4"/>
        <v/>
      </c>
      <c r="K43" s="36" t="str">
        <f t="shared" si="5"/>
        <v/>
      </c>
      <c r="L43" s="2"/>
      <c r="M43" s="1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2"/>
      <c r="AB43" s="2"/>
      <c r="AC43" s="2"/>
      <c r="AD43" s="2"/>
      <c r="AE43" s="2"/>
      <c r="AF43" s="2"/>
      <c r="AG43" s="2"/>
    </row>
    <row r="44" ht="15.75" customHeight="1">
      <c r="A44" s="42" t="str">
        <f>ALNS!A44</f>
        <v>Samuel Fontes Lima</v>
      </c>
      <c r="B44" s="45">
        <v>7.0</v>
      </c>
      <c r="C44" s="24"/>
      <c r="D44" s="24"/>
      <c r="E44" s="24"/>
      <c r="F44" s="25">
        <f t="shared" si="1"/>
        <v>7</v>
      </c>
      <c r="G44" s="26">
        <f t="shared" si="2"/>
        <v>7</v>
      </c>
      <c r="H44" s="25" t="str">
        <f t="shared" si="3"/>
        <v/>
      </c>
      <c r="I44" s="38"/>
      <c r="J44" s="28" t="str">
        <f t="shared" si="4"/>
        <v/>
      </c>
      <c r="K44" s="29" t="str">
        <f t="shared" si="5"/>
        <v/>
      </c>
      <c r="L44" s="2"/>
      <c r="M44" s="1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2"/>
      <c r="AB44" s="2"/>
      <c r="AC44" s="2"/>
      <c r="AD44" s="2"/>
      <c r="AE44" s="2"/>
      <c r="AF44" s="2"/>
      <c r="AG44" s="2"/>
    </row>
    <row r="45" ht="15.75" customHeight="1">
      <c r="A45" s="40" t="str">
        <f>ALNS!A45</f>
        <v>Thifany Tayane Pereira Galdino</v>
      </c>
      <c r="B45" s="46">
        <v>9.0</v>
      </c>
      <c r="C45" s="31"/>
      <c r="D45" s="31"/>
      <c r="E45" s="31"/>
      <c r="F45" s="32">
        <f t="shared" si="1"/>
        <v>9</v>
      </c>
      <c r="G45" s="33">
        <f t="shared" si="2"/>
        <v>9</v>
      </c>
      <c r="H45" s="32" t="str">
        <f t="shared" si="3"/>
        <v/>
      </c>
      <c r="I45" s="41"/>
      <c r="J45" s="35" t="str">
        <f t="shared" si="4"/>
        <v/>
      </c>
      <c r="K45" s="36" t="str">
        <f t="shared" si="5"/>
        <v/>
      </c>
      <c r="L45" s="2"/>
      <c r="M45" s="12"/>
      <c r="N45" s="1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2" t="str">
        <f>ALNS!A46</f>
        <v>Victor Gabriel Clementino Lima</v>
      </c>
      <c r="B46" s="45">
        <v>9.0</v>
      </c>
      <c r="C46" s="24"/>
      <c r="D46" s="24"/>
      <c r="E46" s="24"/>
      <c r="F46" s="25">
        <f t="shared" si="1"/>
        <v>9</v>
      </c>
      <c r="G46" s="26">
        <f t="shared" si="2"/>
        <v>9</v>
      </c>
      <c r="H46" s="25" t="str">
        <f t="shared" si="3"/>
        <v/>
      </c>
      <c r="I46" s="38"/>
      <c r="J46" s="28" t="str">
        <f t="shared" si="4"/>
        <v/>
      </c>
      <c r="K46" s="29" t="str">
        <f t="shared" si="5"/>
        <v/>
      </c>
      <c r="L46" s="2"/>
      <c r="M46" s="12"/>
      <c r="N46" s="1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0" t="str">
        <f>ALNS!A47</f>
        <v>Vitória Cristina Rodrigues Amancio Vieira</v>
      </c>
      <c r="B47" s="46">
        <v>7.0</v>
      </c>
      <c r="C47" s="31"/>
      <c r="D47" s="31"/>
      <c r="E47" s="31"/>
      <c r="F47" s="32">
        <f t="shared" si="1"/>
        <v>7</v>
      </c>
      <c r="G47" s="33">
        <f t="shared" si="2"/>
        <v>7</v>
      </c>
      <c r="H47" s="32" t="str">
        <f t="shared" si="3"/>
        <v/>
      </c>
      <c r="I47" s="41"/>
      <c r="J47" s="35" t="str">
        <f t="shared" si="4"/>
        <v/>
      </c>
      <c r="K47" s="36" t="str">
        <f t="shared" si="5"/>
        <v/>
      </c>
      <c r="L47" s="2"/>
      <c r="M47" s="12"/>
      <c r="N47" s="1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L48" s="2"/>
      <c r="M48" s="12"/>
      <c r="N48" s="1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B49" s="43"/>
      <c r="C49" s="43"/>
      <c r="D49" s="43"/>
      <c r="E49" s="43"/>
      <c r="F49" s="43"/>
      <c r="G49" s="43"/>
      <c r="L49" s="2"/>
      <c r="M49" s="12"/>
      <c r="N49" s="1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B50" s="43"/>
      <c r="C50" s="43"/>
      <c r="D50" s="43"/>
      <c r="E50" s="43"/>
      <c r="F50" s="43"/>
      <c r="G50" s="43"/>
      <c r="L50" s="2"/>
      <c r="M50" s="12"/>
      <c r="N50" s="1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B51" s="43"/>
      <c r="C51" s="43"/>
      <c r="D51" s="43"/>
      <c r="E51" s="43"/>
      <c r="F51" s="43"/>
      <c r="G51" s="43"/>
      <c r="L51" s="2"/>
      <c r="M51" s="12"/>
      <c r="N51" s="1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3"/>
      <c r="B52" s="43"/>
      <c r="C52" s="43"/>
      <c r="D52" s="43"/>
      <c r="E52" s="43"/>
      <c r="F52" s="43"/>
      <c r="G52" s="43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3"/>
      <c r="B53" s="43"/>
      <c r="C53" s="43"/>
      <c r="D53" s="43"/>
      <c r="E53" s="43"/>
      <c r="F53" s="43"/>
      <c r="G53" s="43"/>
      <c r="L53" s="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2"/>
      <c r="AA53" s="12"/>
      <c r="AB53" s="12"/>
      <c r="AC53" s="12"/>
      <c r="AD53" s="12"/>
      <c r="AE53" s="12"/>
      <c r="AF53" s="12"/>
      <c r="AG53" s="12"/>
    </row>
    <row r="54" ht="15.75" hidden="1" customHeight="1">
      <c r="A54" s="43"/>
      <c r="B54" s="43"/>
      <c r="C54" s="43"/>
      <c r="D54" s="43"/>
      <c r="E54" s="43"/>
      <c r="F54" s="43"/>
      <c r="G54" s="43"/>
      <c r="L54" s="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2"/>
      <c r="AA54" s="12"/>
      <c r="AB54" s="12"/>
      <c r="AC54" s="12"/>
      <c r="AD54" s="12"/>
      <c r="AE54" s="12"/>
      <c r="AF54" s="12"/>
      <c r="AG54" s="12"/>
    </row>
    <row r="55" ht="15.75" hidden="1" customHeight="1">
      <c r="A55" s="43"/>
      <c r="B55" s="43"/>
      <c r="C55" s="43"/>
      <c r="D55" s="43"/>
      <c r="E55" s="43"/>
      <c r="F55" s="43"/>
      <c r="G55" s="43"/>
      <c r="L55" s="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2"/>
      <c r="Y55" s="12"/>
      <c r="Z55" s="2"/>
      <c r="AA55" s="12"/>
      <c r="AB55" s="12"/>
      <c r="AC55" s="12"/>
      <c r="AD55" s="12"/>
      <c r="AE55" s="12"/>
      <c r="AF55" s="12"/>
      <c r="AG55" s="12"/>
    </row>
    <row r="56" ht="15.75" hidden="1" customHeight="1">
      <c r="A56" s="43"/>
      <c r="B56" s="43"/>
      <c r="C56" s="43"/>
      <c r="D56" s="43"/>
      <c r="E56" s="43"/>
      <c r="F56" s="43"/>
      <c r="G56" s="43"/>
      <c r="L56" s="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2"/>
      <c r="AA56" s="12"/>
      <c r="AB56" s="12"/>
      <c r="AC56" s="12"/>
      <c r="AD56" s="12"/>
      <c r="AE56" s="12"/>
      <c r="AF56" s="12"/>
      <c r="AG56" s="12"/>
    </row>
    <row r="57" ht="15.75" hidden="1" customHeight="1">
      <c r="A57" s="43"/>
      <c r="B57" s="43"/>
      <c r="C57" s="43"/>
      <c r="D57" s="43"/>
      <c r="E57" s="43"/>
      <c r="F57" s="43"/>
      <c r="G57" s="43"/>
      <c r="L57" s="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2"/>
      <c r="Y57" s="12"/>
      <c r="Z57" s="2"/>
      <c r="AA57" s="12"/>
      <c r="AB57" s="12"/>
      <c r="AC57" s="12"/>
      <c r="AD57" s="12"/>
      <c r="AE57" s="12"/>
      <c r="AF57" s="12"/>
      <c r="AG57" s="12"/>
    </row>
    <row r="58" ht="15.75" hidden="1" customHeight="1">
      <c r="A58" s="43"/>
      <c r="B58" s="43"/>
      <c r="C58" s="43"/>
      <c r="D58" s="43"/>
      <c r="E58" s="43"/>
      <c r="F58" s="43"/>
      <c r="G58" s="43"/>
      <c r="L58" s="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2"/>
      <c r="Y58" s="12"/>
      <c r="Z58" s="2"/>
      <c r="AA58" s="12"/>
      <c r="AB58" s="12"/>
      <c r="AC58" s="12"/>
      <c r="AD58" s="12"/>
      <c r="AE58" s="12"/>
      <c r="AF58" s="12"/>
      <c r="AG58" s="12"/>
    </row>
    <row r="59" ht="15.75" hidden="1" customHeight="1">
      <c r="A59" s="43"/>
      <c r="B59" s="43"/>
      <c r="C59" s="43"/>
      <c r="D59" s="43"/>
      <c r="E59" s="43"/>
      <c r="F59" s="43"/>
      <c r="G59" s="43"/>
      <c r="L59" s="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2"/>
      <c r="AA59" s="12"/>
      <c r="AB59" s="12"/>
      <c r="AC59" s="12"/>
      <c r="AD59" s="12"/>
      <c r="AE59" s="12"/>
      <c r="AF59" s="12"/>
      <c r="AG59" s="12"/>
    </row>
    <row r="60" ht="15.75" hidden="1" customHeight="1">
      <c r="A60" s="43"/>
      <c r="B60" s="43"/>
      <c r="C60" s="43"/>
      <c r="D60" s="43"/>
      <c r="E60" s="43"/>
      <c r="F60" s="43"/>
      <c r="G60" s="43"/>
      <c r="L60" s="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2"/>
      <c r="Y60" s="12"/>
      <c r="Z60" s="2"/>
      <c r="AA60" s="12"/>
      <c r="AB60" s="12"/>
      <c r="AC60" s="12"/>
      <c r="AD60" s="12"/>
      <c r="AE60" s="12"/>
      <c r="AF60" s="12"/>
      <c r="AG60" s="12"/>
    </row>
    <row r="61" ht="15.75" hidden="1" customHeight="1">
      <c r="A61" s="43"/>
      <c r="B61" s="43"/>
      <c r="C61" s="43"/>
      <c r="D61" s="43"/>
      <c r="E61" s="43"/>
      <c r="F61" s="43"/>
      <c r="G61" s="43"/>
      <c r="L61" s="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2"/>
      <c r="Y61" s="12"/>
      <c r="Z61" s="2"/>
      <c r="AA61" s="12"/>
      <c r="AB61" s="12"/>
      <c r="AC61" s="12"/>
      <c r="AD61" s="12"/>
      <c r="AE61" s="12"/>
      <c r="AF61" s="12"/>
      <c r="AG61" s="12"/>
    </row>
    <row r="62" ht="15.75" hidden="1" customHeight="1">
      <c r="A62" s="43"/>
      <c r="B62" s="43"/>
      <c r="C62" s="43"/>
      <c r="D62" s="43"/>
      <c r="E62" s="43"/>
      <c r="F62" s="43"/>
      <c r="G62" s="43"/>
      <c r="L62" s="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2"/>
      <c r="Y62" s="12"/>
      <c r="Z62" s="2"/>
      <c r="AA62" s="12"/>
      <c r="AB62" s="12"/>
      <c r="AC62" s="12"/>
      <c r="AD62" s="12"/>
      <c r="AE62" s="12"/>
      <c r="AF62" s="12"/>
      <c r="AG62" s="12"/>
    </row>
    <row r="63" ht="15.75" hidden="1" customHeight="1">
      <c r="A63" s="43"/>
      <c r="B63" s="43"/>
      <c r="C63" s="43"/>
      <c r="D63" s="43"/>
      <c r="E63" s="43"/>
      <c r="F63" s="43"/>
      <c r="G63" s="43"/>
      <c r="L63" s="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2"/>
      <c r="Y63" s="12"/>
      <c r="Z63" s="2"/>
      <c r="AA63" s="12"/>
      <c r="AB63" s="12"/>
      <c r="AC63" s="12"/>
      <c r="AD63" s="12"/>
      <c r="AE63" s="12"/>
      <c r="AF63" s="12"/>
      <c r="AG63" s="12"/>
    </row>
    <row r="64" ht="15.75" hidden="1" customHeight="1">
      <c r="A64" s="43"/>
      <c r="B64" s="43"/>
      <c r="C64" s="43"/>
      <c r="D64" s="43"/>
      <c r="E64" s="43"/>
      <c r="F64" s="43"/>
      <c r="G64" s="43"/>
      <c r="L64" s="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2"/>
      <c r="Y64" s="12"/>
      <c r="Z64" s="2"/>
      <c r="AA64" s="12"/>
      <c r="AB64" s="12"/>
      <c r="AC64" s="12"/>
      <c r="AD64" s="12"/>
      <c r="AE64" s="12"/>
      <c r="AF64" s="12"/>
      <c r="AG64" s="12"/>
    </row>
    <row r="65" ht="15.75" hidden="1" customHeight="1">
      <c r="A65" s="43"/>
      <c r="B65" s="43"/>
      <c r="C65" s="43"/>
      <c r="D65" s="43"/>
      <c r="E65" s="43"/>
      <c r="F65" s="43"/>
      <c r="G65" s="43"/>
      <c r="L65" s="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2"/>
      <c r="Y65" s="12"/>
      <c r="Z65" s="2"/>
      <c r="AA65" s="12"/>
      <c r="AB65" s="12"/>
      <c r="AC65" s="12"/>
      <c r="AD65" s="12"/>
      <c r="AE65" s="12"/>
      <c r="AF65" s="12"/>
      <c r="AG65" s="12"/>
    </row>
    <row r="66" ht="15.75" hidden="1" customHeight="1">
      <c r="A66" s="43"/>
      <c r="B66" s="43"/>
      <c r="C66" s="43"/>
      <c r="D66" s="43"/>
      <c r="E66" s="43"/>
      <c r="F66" s="43"/>
      <c r="G66" s="43"/>
      <c r="L66" s="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2"/>
      <c r="Y66" s="12"/>
      <c r="Z66" s="2"/>
      <c r="AA66" s="12"/>
      <c r="AB66" s="12"/>
      <c r="AC66" s="12"/>
      <c r="AD66" s="12"/>
      <c r="AE66" s="12"/>
      <c r="AF66" s="12"/>
      <c r="AG66" s="12"/>
    </row>
    <row r="67" ht="15.75" hidden="1" customHeight="1">
      <c r="A67" s="43"/>
      <c r="B67" s="43"/>
      <c r="C67" s="43"/>
      <c r="D67" s="43"/>
      <c r="E67" s="43"/>
      <c r="F67" s="43"/>
      <c r="G67" s="43"/>
      <c r="L67" s="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2"/>
      <c r="Y67" s="12"/>
      <c r="Z67" s="2"/>
      <c r="AA67" s="12"/>
      <c r="AB67" s="12"/>
      <c r="AC67" s="12"/>
      <c r="AD67" s="12"/>
      <c r="AE67" s="12"/>
      <c r="AF67" s="12"/>
      <c r="AG67" s="12"/>
    </row>
    <row r="68" ht="15.75" hidden="1" customHeight="1">
      <c r="A68" s="43"/>
      <c r="B68" s="43"/>
      <c r="C68" s="43"/>
      <c r="D68" s="43"/>
      <c r="E68" s="43"/>
      <c r="F68" s="43"/>
      <c r="G68" s="43"/>
      <c r="L68" s="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2"/>
      <c r="Y68" s="12"/>
      <c r="Z68" s="2"/>
      <c r="AA68" s="12"/>
      <c r="AB68" s="12"/>
      <c r="AC68" s="12"/>
      <c r="AD68" s="12"/>
      <c r="AE68" s="12"/>
      <c r="AF68" s="12"/>
      <c r="AG68" s="12"/>
    </row>
    <row r="69" ht="15.75" hidden="1" customHeight="1">
      <c r="A69" s="43"/>
      <c r="B69" s="43"/>
      <c r="C69" s="43"/>
      <c r="D69" s="43"/>
      <c r="E69" s="43"/>
      <c r="F69" s="43"/>
      <c r="G69" s="43"/>
      <c r="L69" s="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2"/>
      <c r="Y69" s="12"/>
      <c r="Z69" s="2"/>
      <c r="AA69" s="12"/>
      <c r="AB69" s="12"/>
      <c r="AC69" s="12"/>
      <c r="AD69" s="12"/>
      <c r="AE69" s="12"/>
      <c r="AF69" s="12"/>
      <c r="AG69" s="12"/>
    </row>
    <row r="70" ht="15.75" hidden="1" customHeight="1">
      <c r="A70" s="43"/>
      <c r="B70" s="43"/>
      <c r="C70" s="43"/>
      <c r="D70" s="43"/>
      <c r="E70" s="43"/>
      <c r="F70" s="43"/>
      <c r="G70" s="43"/>
      <c r="L70" s="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2"/>
      <c r="Y70" s="12"/>
      <c r="Z70" s="2"/>
      <c r="AA70" s="12"/>
      <c r="AB70" s="12"/>
      <c r="AC70" s="12"/>
      <c r="AD70" s="12"/>
      <c r="AE70" s="12"/>
      <c r="AF70" s="12"/>
      <c r="AG70" s="12"/>
    </row>
    <row r="71" ht="15.75" hidden="1" customHeight="1">
      <c r="A71" s="43"/>
      <c r="B71" s="43"/>
      <c r="C71" s="43"/>
      <c r="D71" s="43"/>
      <c r="E71" s="43"/>
      <c r="F71" s="43"/>
      <c r="G71" s="43"/>
      <c r="L71" s="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2"/>
      <c r="Y71" s="12"/>
      <c r="Z71" s="2"/>
      <c r="AA71" s="12"/>
      <c r="AB71" s="12"/>
      <c r="AC71" s="12"/>
      <c r="AD71" s="12"/>
      <c r="AE71" s="12"/>
      <c r="AF71" s="12"/>
      <c r="AG71" s="12"/>
    </row>
    <row r="72" ht="15.75" hidden="1" customHeight="1">
      <c r="A72" s="43"/>
      <c r="B72" s="43"/>
      <c r="C72" s="43"/>
      <c r="D72" s="43"/>
      <c r="E72" s="43"/>
      <c r="F72" s="43"/>
      <c r="G72" s="43"/>
      <c r="L72" s="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2"/>
      <c r="Y72" s="12"/>
      <c r="Z72" s="2"/>
      <c r="AA72" s="12"/>
      <c r="AB72" s="12"/>
      <c r="AC72" s="12"/>
      <c r="AD72" s="12"/>
      <c r="AE72" s="12"/>
      <c r="AF72" s="12"/>
      <c r="AG72" s="12"/>
    </row>
    <row r="73" ht="15.75" hidden="1" customHeight="1">
      <c r="A73" s="43"/>
      <c r="B73" s="43"/>
      <c r="C73" s="43"/>
      <c r="D73" s="43"/>
      <c r="E73" s="43"/>
      <c r="F73" s="43"/>
      <c r="G73" s="43"/>
      <c r="L73" s="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2"/>
      <c r="Y73" s="12"/>
      <c r="Z73" s="2"/>
      <c r="AA73" s="12"/>
      <c r="AB73" s="12"/>
      <c r="AC73" s="12"/>
      <c r="AD73" s="12"/>
      <c r="AE73" s="12"/>
      <c r="AF73" s="12"/>
      <c r="AG73" s="12"/>
    </row>
    <row r="74" ht="15.75" hidden="1" customHeight="1">
      <c r="A74" s="43"/>
      <c r="B74" s="43"/>
      <c r="C74" s="43"/>
      <c r="D74" s="43"/>
      <c r="E74" s="43"/>
      <c r="F74" s="43"/>
      <c r="G74" s="43"/>
      <c r="L74" s="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2"/>
      <c r="Y74" s="12"/>
      <c r="Z74" s="2"/>
      <c r="AA74" s="12"/>
      <c r="AB74" s="12"/>
      <c r="AC74" s="12"/>
      <c r="AD74" s="12"/>
      <c r="AE74" s="12"/>
      <c r="AF74" s="12"/>
      <c r="AG74" s="12"/>
    </row>
    <row r="75" ht="15.75" hidden="1" customHeight="1">
      <c r="A75" s="43"/>
      <c r="B75" s="43"/>
      <c r="C75" s="43"/>
      <c r="D75" s="43"/>
      <c r="E75" s="43"/>
      <c r="F75" s="43"/>
      <c r="G75" s="43"/>
      <c r="L75" s="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2"/>
      <c r="Y75" s="12"/>
      <c r="Z75" s="2"/>
      <c r="AA75" s="12"/>
      <c r="AB75" s="12"/>
      <c r="AC75" s="12"/>
      <c r="AD75" s="12"/>
      <c r="AE75" s="12"/>
      <c r="AF75" s="12"/>
      <c r="AG75" s="12"/>
    </row>
    <row r="76" ht="15.75" hidden="1" customHeight="1">
      <c r="A76" s="43"/>
      <c r="B76" s="43"/>
      <c r="C76" s="43"/>
      <c r="D76" s="43"/>
      <c r="E76" s="43"/>
      <c r="F76" s="43"/>
      <c r="G76" s="43"/>
      <c r="L76" s="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2"/>
      <c r="Y76" s="12"/>
      <c r="Z76" s="2"/>
      <c r="AA76" s="12"/>
      <c r="AB76" s="12"/>
      <c r="AC76" s="12"/>
      <c r="AD76" s="12"/>
      <c r="AE76" s="12"/>
      <c r="AF76" s="12"/>
      <c r="AG76" s="12"/>
    </row>
    <row r="77" ht="15.75" hidden="1" customHeight="1">
      <c r="A77" s="43"/>
      <c r="B77" s="43"/>
      <c r="C77" s="43"/>
      <c r="D77" s="43"/>
      <c r="E77" s="43"/>
      <c r="F77" s="43"/>
      <c r="G77" s="43"/>
      <c r="L77" s="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2"/>
      <c r="Y77" s="12"/>
      <c r="Z77" s="2"/>
      <c r="AA77" s="12"/>
      <c r="AB77" s="12"/>
      <c r="AC77" s="12"/>
      <c r="AD77" s="12"/>
      <c r="AE77" s="12"/>
      <c r="AF77" s="12"/>
      <c r="AG77" s="12"/>
    </row>
    <row r="78" ht="15.75" hidden="1" customHeight="1">
      <c r="A78" s="43"/>
      <c r="B78" s="43"/>
      <c r="C78" s="43"/>
      <c r="D78" s="43"/>
      <c r="E78" s="43"/>
      <c r="F78" s="43"/>
      <c r="G78" s="43"/>
      <c r="L78" s="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2"/>
      <c r="Y78" s="12"/>
      <c r="Z78" s="2"/>
      <c r="AA78" s="12"/>
      <c r="AB78" s="12"/>
      <c r="AC78" s="12"/>
      <c r="AD78" s="12"/>
      <c r="AE78" s="12"/>
      <c r="AF78" s="12"/>
      <c r="AG78" s="12"/>
    </row>
    <row r="79" ht="15.75" hidden="1" customHeight="1">
      <c r="A79" s="43"/>
      <c r="B79" s="43"/>
      <c r="C79" s="43"/>
      <c r="D79" s="43"/>
      <c r="E79" s="43"/>
      <c r="F79" s="43"/>
      <c r="G79" s="43"/>
      <c r="L79" s="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2"/>
      <c r="Y79" s="12"/>
      <c r="Z79" s="2"/>
      <c r="AA79" s="12"/>
      <c r="AB79" s="12"/>
      <c r="AC79" s="12"/>
      <c r="AD79" s="12"/>
      <c r="AE79" s="12"/>
      <c r="AF79" s="12"/>
      <c r="AG79" s="12"/>
    </row>
    <row r="80" ht="15.75" hidden="1" customHeight="1">
      <c r="A80" s="43"/>
      <c r="B80" s="43"/>
      <c r="C80" s="43"/>
      <c r="D80" s="43"/>
      <c r="E80" s="43"/>
      <c r="F80" s="43"/>
      <c r="G80" s="43"/>
      <c r="L80" s="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2"/>
      <c r="Y80" s="12"/>
      <c r="Z80" s="2"/>
      <c r="AA80" s="12"/>
      <c r="AB80" s="12"/>
      <c r="AC80" s="12"/>
      <c r="AD80" s="12"/>
      <c r="AE80" s="12"/>
      <c r="AF80" s="12"/>
      <c r="AG80" s="12"/>
    </row>
    <row r="81" ht="15.75" hidden="1" customHeight="1">
      <c r="A81" s="43"/>
      <c r="B81" s="43"/>
      <c r="C81" s="43"/>
      <c r="D81" s="43"/>
      <c r="E81" s="43"/>
      <c r="F81" s="43"/>
      <c r="G81" s="43"/>
      <c r="L81" s="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2"/>
      <c r="Y81" s="2"/>
      <c r="Z81" s="2"/>
      <c r="AA81" s="12"/>
      <c r="AB81" s="12"/>
      <c r="AC81" s="12"/>
      <c r="AD81" s="12"/>
      <c r="AE81" s="12"/>
      <c r="AF81" s="12"/>
      <c r="AG81" s="12"/>
    </row>
    <row r="82" ht="15.75" hidden="1" customHeight="1">
      <c r="A82" s="43"/>
      <c r="B82" s="43"/>
      <c r="C82" s="43"/>
      <c r="D82" s="43"/>
      <c r="E82" s="43"/>
      <c r="F82" s="43"/>
      <c r="G82" s="43"/>
      <c r="L82" s="2"/>
      <c r="M82" s="12"/>
      <c r="N82" s="12"/>
      <c r="O82" s="12"/>
      <c r="P82" s="12"/>
      <c r="Q82" s="12"/>
      <c r="R82" s="12"/>
      <c r="S82" s="12"/>
      <c r="T82" s="12"/>
      <c r="U82" s="12"/>
      <c r="V82" s="2"/>
      <c r="W82" s="2"/>
      <c r="X82" s="12"/>
      <c r="Y82" s="2"/>
      <c r="Z82" s="2"/>
      <c r="AA82" s="12"/>
      <c r="AB82" s="12"/>
      <c r="AC82" s="12"/>
      <c r="AD82" s="12"/>
      <c r="AE82" s="12"/>
      <c r="AF82" s="12"/>
      <c r="AG82" s="12"/>
    </row>
    <row r="83" ht="15.75" hidden="1" customHeight="1">
      <c r="A83" s="43"/>
      <c r="B83" s="43"/>
      <c r="C83" s="43"/>
      <c r="D83" s="43"/>
      <c r="E83" s="43"/>
      <c r="F83" s="43"/>
      <c r="G83" s="43"/>
      <c r="L83" s="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2"/>
      <c r="X83" s="2"/>
      <c r="Y83" s="2"/>
      <c r="Z83" s="2"/>
      <c r="AA83" s="12"/>
      <c r="AB83" s="12"/>
      <c r="AC83" s="12"/>
      <c r="AD83" s="12"/>
      <c r="AE83" s="12"/>
      <c r="AF83" s="12"/>
      <c r="AG83" s="12"/>
    </row>
    <row r="84" ht="15.75" hidden="1" customHeight="1">
      <c r="A84" s="43"/>
      <c r="B84" s="43"/>
      <c r="C84" s="43"/>
      <c r="D84" s="43"/>
      <c r="E84" s="43"/>
      <c r="F84" s="43"/>
      <c r="G84" s="43"/>
      <c r="L84" s="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2"/>
      <c r="X84" s="2"/>
      <c r="Y84" s="2"/>
      <c r="Z84" s="2"/>
      <c r="AA84" s="12"/>
      <c r="AB84" s="12"/>
      <c r="AC84" s="12"/>
      <c r="AD84" s="12"/>
      <c r="AE84" s="12"/>
      <c r="AF84" s="12"/>
      <c r="AG84" s="12"/>
    </row>
    <row r="85" ht="15.75" hidden="1" customHeight="1">
      <c r="A85" s="43"/>
      <c r="B85" s="43"/>
      <c r="C85" s="43"/>
      <c r="D85" s="43"/>
      <c r="E85" s="43"/>
      <c r="F85" s="43"/>
      <c r="G85" s="43"/>
      <c r="L85" s="2"/>
      <c r="M85" s="12"/>
      <c r="N85" s="12"/>
      <c r="O85" s="12"/>
      <c r="P85" s="12"/>
      <c r="Q85" s="12"/>
      <c r="R85" s="12"/>
      <c r="S85" s="12"/>
      <c r="T85" s="12"/>
      <c r="U85" s="12"/>
      <c r="V85" s="2"/>
      <c r="W85" s="2"/>
      <c r="X85" s="12"/>
      <c r="Y85" s="2"/>
      <c r="Z85" s="2"/>
      <c r="AA85" s="12"/>
      <c r="AB85" s="12"/>
      <c r="AC85" s="12"/>
      <c r="AD85" s="12"/>
      <c r="AE85" s="12"/>
      <c r="AF85" s="12"/>
      <c r="AG85" s="12"/>
    </row>
    <row r="86" ht="15.75" hidden="1" customHeight="1">
      <c r="A86" s="43"/>
      <c r="B86" s="43"/>
      <c r="C86" s="43"/>
      <c r="D86" s="43"/>
      <c r="E86" s="43"/>
      <c r="F86" s="43"/>
      <c r="G86" s="43"/>
      <c r="L86" s="2"/>
      <c r="M86" s="12"/>
      <c r="N86" s="12"/>
      <c r="O86" s="12"/>
      <c r="P86" s="12"/>
      <c r="Q86" s="2"/>
      <c r="R86" s="2"/>
      <c r="S86" s="12"/>
      <c r="T86" s="12"/>
      <c r="U86" s="2"/>
      <c r="V86" s="2"/>
      <c r="W86" s="2"/>
      <c r="X86" s="2"/>
      <c r="Y86" s="2"/>
      <c r="Z86" s="2"/>
      <c r="AA86" s="12"/>
      <c r="AB86" s="12"/>
      <c r="AC86" s="12"/>
      <c r="AD86" s="12"/>
      <c r="AE86" s="12"/>
      <c r="AF86" s="12"/>
      <c r="AG86" s="12"/>
    </row>
    <row r="87" ht="15.75" hidden="1" customHeight="1">
      <c r="A87" s="43"/>
      <c r="B87" s="43"/>
      <c r="C87" s="43"/>
      <c r="D87" s="43"/>
      <c r="E87" s="43"/>
      <c r="F87" s="43"/>
      <c r="G87" s="43"/>
      <c r="L87" s="2"/>
      <c r="M87" s="12"/>
      <c r="N87" s="12"/>
      <c r="O87" s="12"/>
      <c r="P87" s="12"/>
      <c r="Q87" s="12"/>
      <c r="R87" s="12"/>
      <c r="S87" s="12"/>
      <c r="T87" s="2"/>
      <c r="U87" s="2"/>
      <c r="V87" s="2"/>
      <c r="W87" s="2"/>
      <c r="X87" s="12"/>
      <c r="Y87" s="2"/>
      <c r="Z87" s="2"/>
      <c r="AA87" s="12"/>
      <c r="AB87" s="12"/>
      <c r="AC87" s="12"/>
      <c r="AD87" s="12"/>
      <c r="AE87" s="12"/>
      <c r="AF87" s="12"/>
      <c r="AG87" s="12"/>
    </row>
    <row r="88" ht="15.75" hidden="1" customHeight="1">
      <c r="A88" s="43"/>
      <c r="B88" s="43"/>
      <c r="C88" s="43"/>
      <c r="D88" s="43"/>
      <c r="E88" s="43"/>
      <c r="F88" s="43"/>
      <c r="G88" s="43"/>
      <c r="L88" s="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2"/>
      <c r="Y88" s="2"/>
      <c r="Z88" s="2"/>
      <c r="AA88" s="12"/>
      <c r="AB88" s="12"/>
      <c r="AC88" s="12"/>
      <c r="AD88" s="12"/>
      <c r="AE88" s="12"/>
      <c r="AF88" s="12"/>
      <c r="AG88" s="12"/>
    </row>
    <row r="89" ht="15.75" hidden="1" customHeight="1">
      <c r="A89" s="43"/>
      <c r="B89" s="43"/>
      <c r="C89" s="43"/>
      <c r="D89" s="43"/>
      <c r="E89" s="43"/>
      <c r="F89" s="43"/>
      <c r="G89" s="43"/>
      <c r="L89" s="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2"/>
      <c r="Y89" s="2"/>
      <c r="Z89" s="2"/>
      <c r="AA89" s="12"/>
      <c r="AB89" s="12"/>
      <c r="AC89" s="12"/>
      <c r="AD89" s="12"/>
      <c r="AE89" s="12"/>
      <c r="AF89" s="12"/>
      <c r="AG89" s="12"/>
    </row>
    <row r="90" ht="15.75" hidden="1" customHeight="1">
      <c r="A90" s="43"/>
      <c r="B90" s="43"/>
      <c r="C90" s="43"/>
      <c r="D90" s="43"/>
      <c r="E90" s="43"/>
      <c r="F90" s="43"/>
      <c r="G90" s="43"/>
      <c r="L90" s="2"/>
      <c r="M90" s="12"/>
      <c r="N90" s="12"/>
      <c r="O90" s="12"/>
      <c r="P90" s="12"/>
      <c r="Q90" s="2"/>
      <c r="R90" s="2"/>
      <c r="S90" s="2"/>
      <c r="T90" s="2"/>
      <c r="U90" s="2"/>
      <c r="V90" s="2"/>
      <c r="W90" s="2"/>
      <c r="X90" s="2"/>
      <c r="Y90" s="2"/>
      <c r="Z90" s="2"/>
      <c r="AA90" s="12"/>
      <c r="AB90" s="12"/>
      <c r="AC90" s="12"/>
      <c r="AD90" s="12"/>
      <c r="AE90" s="2"/>
      <c r="AF90" s="2"/>
      <c r="AG90" s="2"/>
    </row>
    <row r="91" ht="15.75" hidden="1" customHeight="1">
      <c r="A91" s="43"/>
      <c r="B91" s="43"/>
      <c r="C91" s="43"/>
      <c r="D91" s="43"/>
      <c r="E91" s="43"/>
      <c r="F91" s="43"/>
      <c r="G91" s="43"/>
      <c r="L91" s="2"/>
      <c r="M91" s="12"/>
      <c r="N91" s="12"/>
      <c r="O91" s="12"/>
      <c r="P91" s="12"/>
      <c r="Q91" s="2"/>
      <c r="R91" s="2"/>
      <c r="S91" s="2"/>
      <c r="T91" s="2"/>
      <c r="U91" s="2"/>
      <c r="V91" s="2"/>
      <c r="W91" s="2"/>
      <c r="X91" s="2"/>
      <c r="Y91" s="2"/>
      <c r="Z91" s="2"/>
      <c r="AA91" s="12"/>
      <c r="AB91" s="12"/>
      <c r="AC91" s="12"/>
      <c r="AD91" s="12"/>
      <c r="AE91" s="2"/>
      <c r="AF91" s="2"/>
      <c r="AG91" s="2"/>
    </row>
    <row r="92" ht="15.75" hidden="1" customHeight="1">
      <c r="A92" s="43"/>
      <c r="B92" s="43"/>
      <c r="C92" s="43"/>
      <c r="D92" s="43"/>
      <c r="E92" s="43"/>
      <c r="F92" s="43"/>
      <c r="G92" s="43"/>
      <c r="L92" s="2"/>
      <c r="M92" s="12"/>
      <c r="N92" s="12"/>
      <c r="O92" s="1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2"/>
      <c r="AB92" s="12"/>
      <c r="AC92" s="12"/>
      <c r="AD92" s="2"/>
      <c r="AE92" s="2"/>
      <c r="AF92" s="2"/>
      <c r="AG92" s="2"/>
    </row>
    <row r="93" ht="15.75" hidden="1" customHeight="1">
      <c r="A93" s="43"/>
      <c r="B93" s="43"/>
      <c r="C93" s="43"/>
      <c r="D93" s="43"/>
      <c r="E93" s="43"/>
      <c r="F93" s="43"/>
      <c r="G93" s="43"/>
      <c r="L93" s="2"/>
      <c r="M93" s="1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2"/>
      <c r="AB93" s="2"/>
      <c r="AC93" s="2"/>
      <c r="AD93" s="2"/>
      <c r="AE93" s="2"/>
      <c r="AF93" s="2"/>
      <c r="AG93" s="2"/>
    </row>
    <row r="94" ht="15.75" hidden="1" customHeight="1">
      <c r="A94" s="43"/>
      <c r="B94" s="43"/>
      <c r="C94" s="43"/>
      <c r="D94" s="43"/>
      <c r="E94" s="43"/>
      <c r="F94" s="43"/>
      <c r="G94" s="43"/>
      <c r="L94" s="2"/>
      <c r="M94" s="1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2"/>
      <c r="AB94" s="2"/>
      <c r="AC94" s="2"/>
      <c r="AD94" s="2"/>
      <c r="AE94" s="2"/>
      <c r="AF94" s="2"/>
      <c r="AG94" s="2"/>
    </row>
    <row r="95" ht="15.75" hidden="1" customHeight="1">
      <c r="A95" s="43"/>
      <c r="B95" s="43"/>
      <c r="C95" s="43"/>
      <c r="D95" s="43"/>
      <c r="E95" s="43"/>
      <c r="F95" s="43"/>
      <c r="G95" s="43"/>
      <c r="L95" s="2"/>
      <c r="M95" s="1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2"/>
      <c r="AB95" s="2"/>
      <c r="AC95" s="2"/>
      <c r="AD95" s="2"/>
      <c r="AE95" s="2"/>
      <c r="AF95" s="2"/>
      <c r="AG95" s="2"/>
    </row>
    <row r="96" ht="15.75" hidden="1" customHeight="1">
      <c r="A96" s="43"/>
      <c r="B96" s="43"/>
      <c r="C96" s="43"/>
      <c r="D96" s="43"/>
      <c r="E96" s="43"/>
      <c r="F96" s="43"/>
      <c r="G96" s="43"/>
      <c r="L96" s="2"/>
      <c r="M96" s="1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2"/>
      <c r="AB96" s="2"/>
      <c r="AC96" s="2"/>
      <c r="AD96" s="2"/>
      <c r="AE96" s="2"/>
      <c r="AF96" s="2"/>
      <c r="AG96" s="2"/>
    </row>
    <row r="97" ht="15.75" hidden="1" customHeight="1">
      <c r="A97" s="43"/>
      <c r="B97" s="43"/>
      <c r="C97" s="43"/>
      <c r="D97" s="43"/>
      <c r="E97" s="43"/>
      <c r="F97" s="43"/>
      <c r="G97" s="43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3"/>
      <c r="B98" s="43"/>
      <c r="C98" s="43"/>
      <c r="D98" s="43"/>
      <c r="E98" s="43"/>
      <c r="F98" s="43"/>
      <c r="G98" s="43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3"/>
      <c r="B99" s="43"/>
      <c r="C99" s="43"/>
      <c r="D99" s="43"/>
      <c r="E99" s="43"/>
      <c r="F99" s="43"/>
      <c r="G99" s="43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3"/>
      <c r="B100" s="43"/>
      <c r="C100" s="43"/>
      <c r="D100" s="43"/>
      <c r="E100" s="43"/>
      <c r="F100" s="43"/>
      <c r="G100" s="43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3"/>
      <c r="B101" s="43"/>
      <c r="C101" s="43"/>
      <c r="D101" s="43"/>
      <c r="E101" s="43"/>
      <c r="F101" s="43"/>
      <c r="G101" s="43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3"/>
      <c r="B102" s="43"/>
      <c r="C102" s="43"/>
      <c r="D102" s="43"/>
      <c r="E102" s="43"/>
      <c r="F102" s="43"/>
      <c r="G102" s="43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3"/>
      <c r="B103" s="43"/>
      <c r="C103" s="43"/>
      <c r="D103" s="43"/>
      <c r="E103" s="43"/>
      <c r="F103" s="43"/>
      <c r="G103" s="43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3"/>
      <c r="B104" s="43"/>
      <c r="C104" s="43"/>
      <c r="D104" s="43"/>
      <c r="E104" s="43"/>
      <c r="F104" s="43"/>
      <c r="G104" s="43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3"/>
      <c r="B105" s="43"/>
      <c r="C105" s="43"/>
      <c r="D105" s="43"/>
      <c r="E105" s="43"/>
      <c r="F105" s="43"/>
      <c r="G105" s="43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3"/>
      <c r="B106" s="43"/>
      <c r="C106" s="43"/>
      <c r="D106" s="43"/>
      <c r="E106" s="43"/>
      <c r="F106" s="43"/>
      <c r="G106" s="43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3"/>
      <c r="B107" s="43"/>
      <c r="C107" s="43"/>
      <c r="D107" s="43"/>
      <c r="E107" s="43"/>
      <c r="F107" s="43"/>
      <c r="G107" s="43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3"/>
      <c r="B108" s="43"/>
      <c r="C108" s="43"/>
      <c r="D108" s="43"/>
      <c r="E108" s="43"/>
      <c r="F108" s="43"/>
      <c r="G108" s="43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3"/>
      <c r="B109" s="43"/>
      <c r="C109" s="43"/>
      <c r="D109" s="43"/>
      <c r="E109" s="43"/>
      <c r="F109" s="43"/>
      <c r="G109" s="43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3"/>
      <c r="B110" s="43"/>
      <c r="C110" s="43"/>
      <c r="D110" s="43"/>
      <c r="E110" s="43"/>
      <c r="F110" s="43"/>
      <c r="G110" s="43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3"/>
      <c r="B111" s="43"/>
      <c r="C111" s="43"/>
      <c r="D111" s="43"/>
      <c r="E111" s="43"/>
      <c r="F111" s="43"/>
      <c r="G111" s="43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3"/>
      <c r="B112" s="43"/>
      <c r="C112" s="43"/>
      <c r="D112" s="43"/>
      <c r="E112" s="43"/>
      <c r="F112" s="43"/>
      <c r="G112" s="43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3"/>
      <c r="B113" s="43"/>
      <c r="C113" s="43"/>
      <c r="D113" s="43"/>
      <c r="E113" s="43"/>
      <c r="F113" s="43"/>
      <c r="G113" s="43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3"/>
      <c r="B114" s="43"/>
      <c r="C114" s="43"/>
      <c r="D114" s="43"/>
      <c r="E114" s="43"/>
      <c r="F114" s="43"/>
      <c r="G114" s="43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3"/>
      <c r="B115" s="43"/>
      <c r="C115" s="43"/>
      <c r="D115" s="43"/>
      <c r="E115" s="43"/>
      <c r="F115" s="43"/>
      <c r="G115" s="43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3"/>
      <c r="B116" s="43"/>
      <c r="C116" s="43"/>
      <c r="D116" s="43"/>
      <c r="E116" s="43"/>
      <c r="F116" s="43"/>
      <c r="G116" s="43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3"/>
      <c r="B117" s="43"/>
      <c r="C117" s="43"/>
      <c r="D117" s="43"/>
      <c r="E117" s="43"/>
      <c r="F117" s="43"/>
      <c r="G117" s="43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3"/>
      <c r="B118" s="43"/>
      <c r="C118" s="43"/>
      <c r="D118" s="43"/>
      <c r="E118" s="43"/>
      <c r="F118" s="43"/>
      <c r="G118" s="43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3"/>
      <c r="B119" s="43"/>
      <c r="C119" s="43"/>
      <c r="D119" s="43"/>
      <c r="E119" s="43"/>
      <c r="F119" s="43"/>
      <c r="G119" s="43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3"/>
      <c r="B120" s="43"/>
      <c r="C120" s="43"/>
      <c r="D120" s="43"/>
      <c r="E120" s="43"/>
      <c r="F120" s="43"/>
      <c r="G120" s="43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3"/>
      <c r="B121" s="43"/>
      <c r="C121" s="43"/>
      <c r="D121" s="43"/>
      <c r="E121" s="43"/>
      <c r="F121" s="43"/>
      <c r="G121" s="43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3"/>
      <c r="B122" s="43"/>
      <c r="C122" s="43"/>
      <c r="D122" s="43"/>
      <c r="E122" s="43"/>
      <c r="F122" s="43"/>
      <c r="G122" s="43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3"/>
      <c r="B123" s="43"/>
      <c r="C123" s="43"/>
      <c r="D123" s="43"/>
      <c r="E123" s="43"/>
      <c r="F123" s="43"/>
      <c r="G123" s="43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3"/>
      <c r="B124" s="43"/>
      <c r="C124" s="43"/>
      <c r="D124" s="43"/>
      <c r="E124" s="43"/>
      <c r="F124" s="43"/>
      <c r="G124" s="43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3"/>
      <c r="B125" s="43"/>
      <c r="C125" s="43"/>
      <c r="D125" s="43"/>
      <c r="E125" s="43"/>
      <c r="F125" s="43"/>
      <c r="G125" s="43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3"/>
      <c r="B126" s="43"/>
      <c r="C126" s="43"/>
      <c r="D126" s="43"/>
      <c r="E126" s="43"/>
      <c r="F126" s="43"/>
      <c r="G126" s="43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3"/>
      <c r="B127" s="43"/>
      <c r="C127" s="43"/>
      <c r="D127" s="43"/>
      <c r="E127" s="43"/>
      <c r="F127" s="43"/>
      <c r="G127" s="43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3"/>
      <c r="B128" s="43"/>
      <c r="C128" s="43"/>
      <c r="D128" s="43"/>
      <c r="E128" s="43"/>
      <c r="F128" s="43"/>
      <c r="G128" s="43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3"/>
      <c r="B129" s="43"/>
      <c r="C129" s="43"/>
      <c r="D129" s="43"/>
      <c r="E129" s="43"/>
      <c r="F129" s="43"/>
      <c r="G129" s="43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3"/>
      <c r="B130" s="43"/>
      <c r="C130" s="43"/>
      <c r="D130" s="43"/>
      <c r="E130" s="43"/>
      <c r="F130" s="43"/>
      <c r="G130" s="43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3"/>
      <c r="B131" s="43"/>
      <c r="C131" s="43"/>
      <c r="D131" s="43"/>
      <c r="E131" s="43"/>
      <c r="F131" s="43"/>
      <c r="G131" s="43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3"/>
      <c r="B132" s="43"/>
      <c r="C132" s="43"/>
      <c r="D132" s="43"/>
      <c r="E132" s="43"/>
      <c r="F132" s="43"/>
      <c r="G132" s="43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3"/>
      <c r="B133" s="43"/>
      <c r="C133" s="43"/>
      <c r="D133" s="43"/>
      <c r="E133" s="43"/>
      <c r="F133" s="43"/>
      <c r="G133" s="43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3"/>
      <c r="B134" s="43"/>
      <c r="C134" s="43"/>
      <c r="D134" s="43"/>
      <c r="E134" s="43"/>
      <c r="F134" s="43"/>
      <c r="G134" s="43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3"/>
      <c r="B135" s="43"/>
      <c r="C135" s="43"/>
      <c r="D135" s="43"/>
      <c r="E135" s="43"/>
      <c r="F135" s="43"/>
      <c r="G135" s="43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3"/>
      <c r="B136" s="43"/>
      <c r="C136" s="43"/>
      <c r="D136" s="43"/>
      <c r="E136" s="43"/>
      <c r="F136" s="43"/>
      <c r="G136" s="43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3"/>
      <c r="B137" s="43"/>
      <c r="C137" s="43"/>
      <c r="D137" s="43"/>
      <c r="E137" s="43"/>
      <c r="F137" s="43"/>
      <c r="G137" s="43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3"/>
      <c r="B138" s="43"/>
      <c r="C138" s="43"/>
      <c r="D138" s="43"/>
      <c r="E138" s="43"/>
      <c r="F138" s="43"/>
      <c r="G138" s="43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3"/>
      <c r="B139" s="43"/>
      <c r="C139" s="43"/>
      <c r="D139" s="43"/>
      <c r="E139" s="43"/>
      <c r="F139" s="43"/>
      <c r="G139" s="43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3"/>
      <c r="B140" s="43"/>
      <c r="C140" s="43"/>
      <c r="D140" s="43"/>
      <c r="E140" s="43"/>
      <c r="F140" s="43"/>
      <c r="G140" s="43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3"/>
      <c r="B141" s="43"/>
      <c r="C141" s="43"/>
      <c r="D141" s="43"/>
      <c r="E141" s="43"/>
      <c r="F141" s="43"/>
      <c r="G141" s="43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3"/>
      <c r="B142" s="43"/>
      <c r="C142" s="43"/>
      <c r="D142" s="43"/>
      <c r="E142" s="43"/>
      <c r="F142" s="43"/>
      <c r="G142" s="43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3"/>
      <c r="B143" s="43"/>
      <c r="C143" s="43"/>
      <c r="D143" s="43"/>
      <c r="E143" s="43"/>
      <c r="F143" s="43"/>
      <c r="G143" s="43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3"/>
      <c r="B144" s="43"/>
      <c r="C144" s="43"/>
      <c r="D144" s="43"/>
      <c r="E144" s="43"/>
      <c r="F144" s="43"/>
      <c r="G144" s="43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3"/>
      <c r="B145" s="43"/>
      <c r="C145" s="43"/>
      <c r="D145" s="43"/>
      <c r="E145" s="43"/>
      <c r="F145" s="43"/>
      <c r="G145" s="43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3"/>
      <c r="B146" s="43"/>
      <c r="C146" s="43"/>
      <c r="D146" s="43"/>
      <c r="E146" s="43"/>
      <c r="F146" s="43"/>
      <c r="G146" s="43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3"/>
      <c r="B147" s="43"/>
      <c r="C147" s="43"/>
      <c r="D147" s="43"/>
      <c r="E147" s="43"/>
      <c r="F147" s="43"/>
      <c r="G147" s="43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3"/>
      <c r="B148" s="43"/>
      <c r="C148" s="43"/>
      <c r="D148" s="43"/>
      <c r="E148" s="43"/>
      <c r="F148" s="43"/>
      <c r="G148" s="43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3"/>
      <c r="B149" s="43"/>
      <c r="C149" s="43"/>
      <c r="D149" s="43"/>
      <c r="E149" s="43"/>
      <c r="F149" s="43"/>
      <c r="G149" s="43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3"/>
      <c r="B150" s="43"/>
      <c r="C150" s="43"/>
      <c r="D150" s="43"/>
      <c r="E150" s="43"/>
      <c r="F150" s="43"/>
      <c r="G150" s="43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3"/>
      <c r="B151" s="43"/>
      <c r="C151" s="43"/>
      <c r="D151" s="43"/>
      <c r="E151" s="43"/>
      <c r="F151" s="43"/>
      <c r="G151" s="43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3"/>
      <c r="B152" s="43"/>
      <c r="C152" s="43"/>
      <c r="D152" s="43"/>
      <c r="E152" s="43"/>
      <c r="F152" s="43"/>
      <c r="G152" s="43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3"/>
      <c r="B153" s="43"/>
      <c r="C153" s="43"/>
      <c r="D153" s="43"/>
      <c r="E153" s="43"/>
      <c r="F153" s="43"/>
      <c r="G153" s="43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3"/>
      <c r="B154" s="43"/>
      <c r="C154" s="43"/>
      <c r="D154" s="43"/>
      <c r="E154" s="43"/>
      <c r="F154" s="43"/>
      <c r="G154" s="43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3"/>
      <c r="B155" s="43"/>
      <c r="C155" s="43"/>
      <c r="D155" s="43"/>
      <c r="E155" s="43"/>
      <c r="F155" s="43"/>
      <c r="G155" s="43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3"/>
      <c r="B156" s="43"/>
      <c r="C156" s="43"/>
      <c r="D156" s="43"/>
      <c r="E156" s="43"/>
      <c r="F156" s="43"/>
      <c r="G156" s="43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3"/>
      <c r="B157" s="43"/>
      <c r="C157" s="43"/>
      <c r="D157" s="43"/>
      <c r="E157" s="43"/>
      <c r="F157" s="43"/>
      <c r="G157" s="43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3"/>
      <c r="B158" s="43"/>
      <c r="C158" s="43"/>
      <c r="D158" s="43"/>
      <c r="E158" s="43"/>
      <c r="F158" s="43"/>
      <c r="G158" s="43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3"/>
      <c r="B159" s="43"/>
      <c r="C159" s="43"/>
      <c r="D159" s="43"/>
      <c r="E159" s="43"/>
      <c r="F159" s="43"/>
      <c r="G159" s="43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3"/>
      <c r="B160" s="43"/>
      <c r="C160" s="43"/>
      <c r="D160" s="43"/>
      <c r="E160" s="43"/>
      <c r="F160" s="43"/>
      <c r="G160" s="43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3"/>
      <c r="B161" s="43"/>
      <c r="C161" s="43"/>
      <c r="D161" s="43"/>
      <c r="E161" s="43"/>
      <c r="F161" s="43"/>
      <c r="G161" s="43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3"/>
      <c r="B162" s="43"/>
      <c r="C162" s="43"/>
      <c r="D162" s="43"/>
      <c r="E162" s="43"/>
      <c r="F162" s="43"/>
      <c r="G162" s="43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3"/>
      <c r="B163" s="43"/>
      <c r="C163" s="43"/>
      <c r="D163" s="43"/>
      <c r="E163" s="43"/>
      <c r="F163" s="43"/>
      <c r="G163" s="43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3"/>
      <c r="B164" s="43"/>
      <c r="C164" s="43"/>
      <c r="D164" s="43"/>
      <c r="E164" s="43"/>
      <c r="F164" s="43"/>
      <c r="G164" s="43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3"/>
      <c r="B165" s="43"/>
      <c r="C165" s="43"/>
      <c r="D165" s="43"/>
      <c r="E165" s="43"/>
      <c r="F165" s="43"/>
      <c r="G165" s="43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3"/>
      <c r="B166" s="43"/>
      <c r="C166" s="43"/>
      <c r="D166" s="43"/>
      <c r="E166" s="43"/>
      <c r="F166" s="43"/>
      <c r="G166" s="43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3"/>
      <c r="B167" s="43"/>
      <c r="C167" s="43"/>
      <c r="D167" s="43"/>
      <c r="E167" s="43"/>
      <c r="F167" s="43"/>
      <c r="G167" s="43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3"/>
      <c r="B168" s="43"/>
      <c r="C168" s="43"/>
      <c r="D168" s="43"/>
      <c r="E168" s="43"/>
      <c r="F168" s="43"/>
      <c r="G168" s="43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3"/>
      <c r="B169" s="43"/>
      <c r="C169" s="43"/>
      <c r="D169" s="43"/>
      <c r="E169" s="43"/>
      <c r="F169" s="43"/>
      <c r="G169" s="43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3"/>
      <c r="B170" s="43"/>
      <c r="C170" s="43"/>
      <c r="D170" s="43"/>
      <c r="E170" s="43"/>
      <c r="F170" s="43"/>
      <c r="G170" s="43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3"/>
      <c r="B171" s="43"/>
      <c r="C171" s="43"/>
      <c r="D171" s="43"/>
      <c r="E171" s="43"/>
      <c r="F171" s="43"/>
      <c r="G171" s="43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3"/>
      <c r="B172" s="43"/>
      <c r="C172" s="43"/>
      <c r="D172" s="43"/>
      <c r="E172" s="43"/>
      <c r="F172" s="43"/>
      <c r="G172" s="43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3"/>
      <c r="B173" s="43"/>
      <c r="C173" s="43"/>
      <c r="D173" s="43"/>
      <c r="E173" s="43"/>
      <c r="F173" s="43"/>
      <c r="G173" s="43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3"/>
      <c r="B174" s="43"/>
      <c r="C174" s="43"/>
      <c r="D174" s="43"/>
      <c r="E174" s="43"/>
      <c r="F174" s="43"/>
      <c r="G174" s="43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3"/>
      <c r="B175" s="43"/>
      <c r="C175" s="43"/>
      <c r="D175" s="43"/>
      <c r="E175" s="43"/>
      <c r="F175" s="43"/>
      <c r="G175" s="43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3"/>
      <c r="B176" s="43"/>
      <c r="C176" s="43"/>
      <c r="D176" s="43"/>
      <c r="E176" s="43"/>
      <c r="F176" s="43"/>
      <c r="G176" s="43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3"/>
      <c r="B177" s="43"/>
      <c r="C177" s="43"/>
      <c r="D177" s="43"/>
      <c r="E177" s="43"/>
      <c r="F177" s="43"/>
      <c r="G177" s="43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3"/>
      <c r="B178" s="43"/>
      <c r="C178" s="43"/>
      <c r="D178" s="43"/>
      <c r="E178" s="43"/>
      <c r="F178" s="43"/>
      <c r="G178" s="43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3"/>
      <c r="B179" s="43"/>
      <c r="C179" s="43"/>
      <c r="D179" s="43"/>
      <c r="E179" s="43"/>
      <c r="F179" s="43"/>
      <c r="G179" s="43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3"/>
      <c r="B180" s="43"/>
      <c r="C180" s="43"/>
      <c r="D180" s="43"/>
      <c r="E180" s="43"/>
      <c r="F180" s="43"/>
      <c r="G180" s="43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3"/>
      <c r="B181" s="43"/>
      <c r="C181" s="43"/>
      <c r="D181" s="43"/>
      <c r="E181" s="43"/>
      <c r="F181" s="43"/>
      <c r="G181" s="43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3"/>
      <c r="B182" s="43"/>
      <c r="C182" s="43"/>
      <c r="D182" s="43"/>
      <c r="E182" s="43"/>
      <c r="F182" s="43"/>
      <c r="G182" s="43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3"/>
      <c r="B183" s="43"/>
      <c r="C183" s="43"/>
      <c r="D183" s="43"/>
      <c r="E183" s="43"/>
      <c r="F183" s="43"/>
      <c r="G183" s="43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3"/>
      <c r="B184" s="43"/>
      <c r="C184" s="43"/>
      <c r="D184" s="43"/>
      <c r="E184" s="43"/>
      <c r="F184" s="43"/>
      <c r="G184" s="43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3"/>
      <c r="B185" s="43"/>
      <c r="C185" s="43"/>
      <c r="D185" s="43"/>
      <c r="E185" s="43"/>
      <c r="F185" s="43"/>
      <c r="G185" s="43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3"/>
      <c r="B186" s="43"/>
      <c r="C186" s="43"/>
      <c r="D186" s="43"/>
      <c r="E186" s="43"/>
      <c r="F186" s="43"/>
      <c r="G186" s="43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3"/>
      <c r="B187" s="43"/>
      <c r="C187" s="43"/>
      <c r="D187" s="43"/>
      <c r="E187" s="43"/>
      <c r="F187" s="43"/>
      <c r="G187" s="43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3"/>
      <c r="B188" s="43"/>
      <c r="C188" s="43"/>
      <c r="D188" s="43"/>
      <c r="E188" s="43"/>
      <c r="F188" s="43"/>
      <c r="G188" s="43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3"/>
      <c r="B189" s="43"/>
      <c r="C189" s="43"/>
      <c r="D189" s="43"/>
      <c r="E189" s="43"/>
      <c r="F189" s="43"/>
      <c r="G189" s="43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3"/>
      <c r="B190" s="43"/>
      <c r="C190" s="43"/>
      <c r="D190" s="43"/>
      <c r="E190" s="43"/>
      <c r="F190" s="43"/>
      <c r="G190" s="43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3"/>
      <c r="B191" s="43"/>
      <c r="C191" s="43"/>
      <c r="D191" s="43"/>
      <c r="E191" s="43"/>
      <c r="F191" s="43"/>
      <c r="G191" s="43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3"/>
      <c r="B192" s="43"/>
      <c r="C192" s="43"/>
      <c r="D192" s="43"/>
      <c r="E192" s="43"/>
      <c r="F192" s="43"/>
      <c r="G192" s="43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3"/>
      <c r="B193" s="43"/>
      <c r="C193" s="43"/>
      <c r="D193" s="43"/>
      <c r="E193" s="43"/>
      <c r="F193" s="43"/>
      <c r="G193" s="43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3"/>
      <c r="B194" s="43"/>
      <c r="C194" s="43"/>
      <c r="D194" s="43"/>
      <c r="E194" s="43"/>
      <c r="F194" s="43"/>
      <c r="G194" s="43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3"/>
      <c r="B195" s="43"/>
      <c r="C195" s="43"/>
      <c r="D195" s="43"/>
      <c r="E195" s="43"/>
      <c r="F195" s="43"/>
      <c r="G195" s="43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3"/>
      <c r="B196" s="43"/>
      <c r="C196" s="43"/>
      <c r="D196" s="43"/>
      <c r="E196" s="43"/>
      <c r="F196" s="43"/>
      <c r="G196" s="43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3"/>
      <c r="B197" s="43"/>
      <c r="C197" s="43"/>
      <c r="D197" s="43"/>
      <c r="E197" s="43"/>
      <c r="F197" s="43"/>
      <c r="G197" s="43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3"/>
      <c r="B198" s="43"/>
      <c r="C198" s="43"/>
      <c r="D198" s="43"/>
      <c r="E198" s="43"/>
      <c r="F198" s="43"/>
      <c r="G198" s="43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3"/>
      <c r="B199" s="43"/>
      <c r="C199" s="43"/>
      <c r="D199" s="43"/>
      <c r="E199" s="43"/>
      <c r="F199" s="43"/>
      <c r="G199" s="43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3"/>
      <c r="B200" s="43"/>
      <c r="C200" s="43"/>
      <c r="D200" s="43"/>
      <c r="E200" s="43"/>
      <c r="F200" s="43"/>
      <c r="G200" s="43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3"/>
      <c r="B201" s="43"/>
      <c r="C201" s="43"/>
      <c r="D201" s="43"/>
      <c r="E201" s="43"/>
      <c r="F201" s="43"/>
      <c r="G201" s="43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3"/>
      <c r="B202" s="43"/>
      <c r="C202" s="43"/>
      <c r="D202" s="43"/>
      <c r="E202" s="43"/>
      <c r="F202" s="43"/>
      <c r="G202" s="43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3"/>
      <c r="B203" s="43"/>
      <c r="C203" s="43"/>
      <c r="D203" s="43"/>
      <c r="E203" s="43"/>
      <c r="F203" s="43"/>
      <c r="G203" s="43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3"/>
      <c r="B204" s="43"/>
      <c r="C204" s="43"/>
      <c r="D204" s="43"/>
      <c r="E204" s="43"/>
      <c r="F204" s="43"/>
      <c r="G204" s="43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3"/>
      <c r="B205" s="43"/>
      <c r="C205" s="43"/>
      <c r="D205" s="43"/>
      <c r="E205" s="43"/>
      <c r="F205" s="43"/>
      <c r="G205" s="43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3"/>
      <c r="B206" s="43"/>
      <c r="C206" s="43"/>
      <c r="D206" s="43"/>
      <c r="E206" s="43"/>
      <c r="F206" s="43"/>
      <c r="G206" s="43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3"/>
      <c r="B207" s="43"/>
      <c r="C207" s="43"/>
      <c r="D207" s="43"/>
      <c r="E207" s="43"/>
      <c r="F207" s="43"/>
      <c r="G207" s="43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3"/>
      <c r="B208" s="43"/>
      <c r="C208" s="43"/>
      <c r="D208" s="43"/>
      <c r="E208" s="43"/>
      <c r="F208" s="43"/>
      <c r="G208" s="43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3"/>
      <c r="B209" s="43"/>
      <c r="C209" s="43"/>
      <c r="D209" s="43"/>
      <c r="E209" s="43"/>
      <c r="F209" s="43"/>
      <c r="G209" s="43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3"/>
      <c r="B210" s="43"/>
      <c r="C210" s="43"/>
      <c r="D210" s="43"/>
      <c r="E210" s="43"/>
      <c r="F210" s="43"/>
      <c r="G210" s="43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3"/>
      <c r="B211" s="43"/>
      <c r="C211" s="43"/>
      <c r="D211" s="43"/>
      <c r="E211" s="43"/>
      <c r="F211" s="43"/>
      <c r="G211" s="43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3"/>
      <c r="B212" s="43"/>
      <c r="C212" s="43"/>
      <c r="D212" s="43"/>
      <c r="E212" s="43"/>
      <c r="F212" s="43"/>
      <c r="G212" s="43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3"/>
      <c r="B213" s="43"/>
      <c r="C213" s="43"/>
      <c r="D213" s="43"/>
      <c r="E213" s="43"/>
      <c r="F213" s="43"/>
      <c r="G213" s="43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3"/>
      <c r="B214" s="43"/>
      <c r="C214" s="43"/>
      <c r="D214" s="43"/>
      <c r="E214" s="43"/>
      <c r="F214" s="43"/>
      <c r="G214" s="43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3"/>
      <c r="B215" s="43"/>
      <c r="C215" s="43"/>
      <c r="D215" s="43"/>
      <c r="E215" s="43"/>
      <c r="F215" s="43"/>
      <c r="G215" s="43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3"/>
      <c r="B216" s="43"/>
      <c r="C216" s="43"/>
      <c r="D216" s="43"/>
      <c r="E216" s="43"/>
      <c r="F216" s="43"/>
      <c r="G216" s="43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3"/>
      <c r="B217" s="43"/>
      <c r="C217" s="43"/>
      <c r="D217" s="43"/>
      <c r="E217" s="43"/>
      <c r="F217" s="43"/>
      <c r="G217" s="43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3"/>
      <c r="B218" s="43"/>
      <c r="C218" s="43"/>
      <c r="D218" s="43"/>
      <c r="E218" s="43"/>
      <c r="F218" s="43"/>
      <c r="G218" s="43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3"/>
      <c r="B219" s="43"/>
      <c r="C219" s="43"/>
      <c r="D219" s="43"/>
      <c r="E219" s="43"/>
      <c r="F219" s="43"/>
      <c r="G219" s="43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3"/>
      <c r="B220" s="43"/>
      <c r="C220" s="43"/>
      <c r="D220" s="43"/>
      <c r="E220" s="43"/>
      <c r="F220" s="43"/>
      <c r="G220" s="43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3"/>
      <c r="B221" s="43"/>
      <c r="C221" s="43"/>
      <c r="D221" s="43"/>
      <c r="E221" s="43"/>
      <c r="F221" s="43"/>
      <c r="G221" s="43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3"/>
      <c r="B222" s="43"/>
      <c r="C222" s="43"/>
      <c r="D222" s="43"/>
      <c r="E222" s="43"/>
      <c r="F222" s="43"/>
      <c r="G222" s="43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3"/>
      <c r="B223" s="43"/>
      <c r="C223" s="43"/>
      <c r="D223" s="43"/>
      <c r="E223" s="43"/>
      <c r="F223" s="43"/>
      <c r="G223" s="43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3"/>
      <c r="B224" s="43"/>
      <c r="C224" s="43"/>
      <c r="D224" s="43"/>
      <c r="E224" s="43"/>
      <c r="F224" s="43"/>
      <c r="G224" s="43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3"/>
      <c r="B225" s="43"/>
      <c r="C225" s="43"/>
      <c r="D225" s="43"/>
      <c r="E225" s="43"/>
      <c r="F225" s="43"/>
      <c r="G225" s="43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8" t="s">
        <v>46</v>
      </c>
      <c r="B1" s="9" t="s">
        <v>70</v>
      </c>
      <c r="C1" s="10"/>
      <c r="D1" s="10"/>
      <c r="E1" s="10"/>
      <c r="F1" s="10"/>
      <c r="G1" s="10"/>
      <c r="H1" s="10"/>
      <c r="I1" s="10"/>
      <c r="J1" s="10"/>
      <c r="K1" s="11"/>
      <c r="L1" s="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2"/>
      <c r="AA1" s="12"/>
      <c r="AB1" s="12"/>
      <c r="AC1" s="12"/>
      <c r="AD1" s="12"/>
      <c r="AE1" s="12"/>
      <c r="AF1" s="12"/>
      <c r="AG1" s="12"/>
    </row>
    <row r="2">
      <c r="A2" s="14"/>
      <c r="B2" s="15"/>
      <c r="C2" s="16"/>
      <c r="D2" s="16"/>
      <c r="E2" s="16"/>
      <c r="F2" s="16"/>
      <c r="G2" s="16"/>
      <c r="H2" s="16"/>
      <c r="I2" s="16"/>
      <c r="J2" s="16"/>
      <c r="K2" s="17"/>
      <c r="L2" s="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2"/>
      <c r="AA2" s="12"/>
      <c r="AB2" s="12"/>
      <c r="AC2" s="12"/>
      <c r="AD2" s="12"/>
      <c r="AE2" s="12"/>
      <c r="AF2" s="12"/>
      <c r="AG2" s="12"/>
    </row>
    <row r="3">
      <c r="A3" s="19"/>
      <c r="B3" s="20" t="s">
        <v>49</v>
      </c>
      <c r="C3" s="20" t="s">
        <v>50</v>
      </c>
      <c r="D3" s="20" t="s">
        <v>51</v>
      </c>
      <c r="E3" s="20" t="s">
        <v>52</v>
      </c>
      <c r="F3" s="21" t="s">
        <v>53</v>
      </c>
      <c r="G3" s="21" t="s">
        <v>54</v>
      </c>
      <c r="H3" s="21" t="s">
        <v>55</v>
      </c>
      <c r="I3" s="21" t="s">
        <v>56</v>
      </c>
      <c r="J3" s="20" t="s">
        <v>57</v>
      </c>
      <c r="K3" s="20" t="s">
        <v>58</v>
      </c>
      <c r="L3" s="2"/>
      <c r="M3" s="18" t="s">
        <v>48</v>
      </c>
      <c r="N3" s="12"/>
      <c r="O3" s="12"/>
      <c r="P3" s="12"/>
      <c r="Q3" s="12"/>
      <c r="R3" s="12"/>
      <c r="S3" s="12"/>
      <c r="T3" s="12"/>
      <c r="U3" s="12"/>
      <c r="V3" s="12"/>
      <c r="W3" s="12"/>
      <c r="X3" s="2"/>
      <c r="Y3" s="12"/>
      <c r="Z3" s="12"/>
      <c r="AA3" s="12"/>
      <c r="AB3" s="12"/>
      <c r="AC3" s="12"/>
      <c r="AD3" s="12"/>
      <c r="AE3" s="12"/>
      <c r="AF3" s="12"/>
      <c r="AG3" s="12"/>
    </row>
    <row r="4">
      <c r="A4" s="23" t="str">
        <f>ALNS!A4</f>
        <v>Alex Ranyê Guilherme Cristino</v>
      </c>
      <c r="B4" s="47">
        <v>8.5</v>
      </c>
      <c r="C4" s="24"/>
      <c r="D4" s="24"/>
      <c r="E4" s="24"/>
      <c r="F4" s="25">
        <f t="shared" ref="F4:F47" si="1">IF(A4&lt;&gt;"",SUM(B4:E4),)</f>
        <v>8.5</v>
      </c>
      <c r="G4" s="26">
        <f t="shared" ref="G4:G47" si="2">IFERROR(IF(F4&gt;=0,AVERAGE(B4:E4),""),"")</f>
        <v>8.5</v>
      </c>
      <c r="H4" s="25" t="str">
        <f t="shared" ref="H4:H47" si="3">IF(AND(F4&gt;=10,F4&lt;28,G4&lt;7),ROUND((50-G4*6)/4,1),"")</f>
        <v/>
      </c>
      <c r="I4" s="27"/>
      <c r="J4" s="28" t="str">
        <f t="shared" ref="J4:J47" si="4">IF(AND(B4&lt;&gt;"",C4&lt;&gt;"",D4&lt;&gt;"",E4&lt;&gt;""),IF(OR(F4&gt;=28,F4&lt;10),G4,IF(I4=H4,5,((G4*6)+(I4*4))/10)),)</f>
        <v/>
      </c>
      <c r="K4" s="29" t="str">
        <f t="shared" ref="K4:K47" si="5">IF(AND(B4&lt;&gt;"",C4&lt;&gt;"",D4&lt;&gt;"",E4&lt;&gt;""),IF(J4&gt;=5,"A","R"),)</f>
        <v/>
      </c>
      <c r="L4" s="2"/>
      <c r="M4" s="22" t="s">
        <v>59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</row>
    <row r="5">
      <c r="A5" s="30" t="str">
        <f>ALNS!A5</f>
        <v>Ana beatriz Araújo Salvino</v>
      </c>
      <c r="B5" s="47">
        <v>7.3</v>
      </c>
      <c r="C5" s="31"/>
      <c r="D5" s="31"/>
      <c r="E5" s="31"/>
      <c r="F5" s="32">
        <f t="shared" si="1"/>
        <v>7.3</v>
      </c>
      <c r="G5" s="33">
        <f t="shared" si="2"/>
        <v>7.3</v>
      </c>
      <c r="H5" s="32" t="str">
        <f t="shared" si="3"/>
        <v/>
      </c>
      <c r="I5" s="34"/>
      <c r="J5" s="35" t="str">
        <f t="shared" si="4"/>
        <v/>
      </c>
      <c r="K5" s="36" t="str">
        <f t="shared" si="5"/>
        <v/>
      </c>
      <c r="L5" s="2"/>
      <c r="M5" s="18" t="s">
        <v>60</v>
      </c>
      <c r="N5" s="12"/>
      <c r="O5" s="12"/>
      <c r="P5" s="12"/>
      <c r="Q5" s="12"/>
      <c r="R5" s="12"/>
      <c r="S5" s="12"/>
      <c r="T5" s="12"/>
      <c r="U5" s="12"/>
      <c r="V5" s="12"/>
      <c r="W5" s="12"/>
      <c r="X5" s="2"/>
      <c r="Y5" s="12"/>
      <c r="Z5" s="2"/>
      <c r="AA5" s="12"/>
      <c r="AB5" s="12"/>
      <c r="AC5" s="12"/>
      <c r="AD5" s="12"/>
      <c r="AE5" s="12"/>
      <c r="AF5" s="12"/>
      <c r="AG5" s="12"/>
    </row>
    <row r="6">
      <c r="A6" s="23" t="str">
        <f>ALNS!A6</f>
        <v>Ana Beatriz Farias Brito</v>
      </c>
      <c r="B6" s="48">
        <v>5.5</v>
      </c>
      <c r="C6" s="24"/>
      <c r="D6" s="24"/>
      <c r="E6" s="24"/>
      <c r="F6" s="25">
        <f t="shared" si="1"/>
        <v>5.5</v>
      </c>
      <c r="G6" s="26">
        <f t="shared" si="2"/>
        <v>5.5</v>
      </c>
      <c r="H6" s="25" t="str">
        <f t="shared" si="3"/>
        <v/>
      </c>
      <c r="I6" s="27"/>
      <c r="J6" s="28" t="str">
        <f t="shared" si="4"/>
        <v/>
      </c>
      <c r="K6" s="29" t="str">
        <f t="shared" si="5"/>
        <v/>
      </c>
      <c r="L6" s="2"/>
      <c r="M6" s="37" t="s">
        <v>61</v>
      </c>
      <c r="N6" s="12"/>
      <c r="O6" s="12"/>
      <c r="P6" s="12"/>
      <c r="Q6" s="12"/>
      <c r="R6" s="12"/>
      <c r="S6" s="12"/>
      <c r="T6" s="12"/>
      <c r="U6" s="12"/>
      <c r="V6" s="12"/>
      <c r="W6" s="12"/>
      <c r="X6" s="2"/>
      <c r="Y6" s="12"/>
      <c r="Z6" s="2"/>
      <c r="AA6" s="12"/>
      <c r="AB6" s="12"/>
      <c r="AC6" s="12"/>
      <c r="AD6" s="12"/>
      <c r="AE6" s="12"/>
      <c r="AF6" s="12"/>
      <c r="AG6" s="12"/>
    </row>
    <row r="7">
      <c r="A7" s="30" t="str">
        <f>ALNS!A7</f>
        <v>Ana Clara Oliveira das Chagas</v>
      </c>
      <c r="B7" s="47">
        <v>7.0</v>
      </c>
      <c r="C7" s="31"/>
      <c r="D7" s="31"/>
      <c r="E7" s="31"/>
      <c r="F7" s="32">
        <f t="shared" si="1"/>
        <v>7</v>
      </c>
      <c r="G7" s="33">
        <f t="shared" si="2"/>
        <v>7</v>
      </c>
      <c r="H7" s="32" t="str">
        <f t="shared" si="3"/>
        <v/>
      </c>
      <c r="I7" s="34"/>
      <c r="J7" s="35" t="str">
        <f t="shared" si="4"/>
        <v/>
      </c>
      <c r="K7" s="36" t="str">
        <f t="shared" si="5"/>
        <v/>
      </c>
      <c r="L7" s="2"/>
      <c r="M7" s="22" t="s">
        <v>62</v>
      </c>
      <c r="N7" s="12"/>
      <c r="O7" s="12"/>
      <c r="P7" s="12"/>
      <c r="Q7" s="12"/>
      <c r="R7" s="12"/>
      <c r="S7" s="12"/>
      <c r="T7" s="12"/>
      <c r="U7" s="12"/>
      <c r="V7" s="12"/>
      <c r="W7" s="12"/>
      <c r="X7" s="2"/>
      <c r="Y7" s="12"/>
      <c r="Z7" s="2"/>
      <c r="AA7" s="12"/>
      <c r="AB7" s="12"/>
      <c r="AC7" s="12"/>
      <c r="AD7" s="12"/>
      <c r="AE7" s="12"/>
      <c r="AF7" s="12"/>
      <c r="AG7" s="12"/>
    </row>
    <row r="8">
      <c r="A8" s="23" t="str">
        <f>ALNS!A8</f>
        <v>Ana Flávia Ribeiro Gomes Nascimento</v>
      </c>
      <c r="B8" s="47">
        <v>7.0</v>
      </c>
      <c r="C8" s="24"/>
      <c r="D8" s="24"/>
      <c r="E8" s="24"/>
      <c r="F8" s="25">
        <f t="shared" si="1"/>
        <v>7</v>
      </c>
      <c r="G8" s="26">
        <f t="shared" si="2"/>
        <v>7</v>
      </c>
      <c r="H8" s="25" t="str">
        <f t="shared" si="3"/>
        <v/>
      </c>
      <c r="I8" s="27"/>
      <c r="J8" s="28" t="str">
        <f t="shared" si="4"/>
        <v/>
      </c>
      <c r="K8" s="29" t="str">
        <f t="shared" si="5"/>
        <v/>
      </c>
      <c r="L8" s="2"/>
      <c r="M8" s="22" t="s">
        <v>63</v>
      </c>
      <c r="N8" s="12"/>
      <c r="O8" s="12"/>
      <c r="P8" s="12"/>
      <c r="Q8" s="12"/>
      <c r="R8" s="12"/>
      <c r="S8" s="12"/>
      <c r="T8" s="12"/>
      <c r="U8" s="12"/>
      <c r="V8" s="12"/>
      <c r="W8" s="12"/>
      <c r="X8" s="2"/>
      <c r="Y8" s="12"/>
      <c r="Z8" s="2"/>
      <c r="AA8" s="12"/>
      <c r="AB8" s="12"/>
      <c r="AC8" s="12"/>
      <c r="AD8" s="12"/>
      <c r="AE8" s="12"/>
      <c r="AF8" s="12"/>
      <c r="AG8" s="12"/>
    </row>
    <row r="9">
      <c r="A9" s="30" t="str">
        <f>ALNS!A9</f>
        <v>Ana Luiza Almeida Maia</v>
      </c>
      <c r="B9" s="47">
        <v>7.0</v>
      </c>
      <c r="C9" s="31"/>
      <c r="D9" s="31"/>
      <c r="E9" s="31"/>
      <c r="F9" s="32">
        <f t="shared" si="1"/>
        <v>7</v>
      </c>
      <c r="G9" s="33">
        <f t="shared" si="2"/>
        <v>7</v>
      </c>
      <c r="H9" s="32" t="str">
        <f t="shared" si="3"/>
        <v/>
      </c>
      <c r="I9" s="34"/>
      <c r="J9" s="35" t="str">
        <f t="shared" si="4"/>
        <v/>
      </c>
      <c r="K9" s="36" t="str">
        <f t="shared" si="5"/>
        <v/>
      </c>
      <c r="L9" s="2"/>
      <c r="M9" s="22" t="s">
        <v>64</v>
      </c>
      <c r="N9" s="12"/>
      <c r="O9" s="12"/>
      <c r="P9" s="12"/>
      <c r="Q9" s="12"/>
      <c r="R9" s="12"/>
      <c r="S9" s="12"/>
      <c r="T9" s="12"/>
      <c r="U9" s="12"/>
      <c r="V9" s="12"/>
      <c r="W9" s="12"/>
      <c r="X9" s="2"/>
      <c r="Y9" s="12"/>
      <c r="Z9" s="2"/>
      <c r="AA9" s="12"/>
      <c r="AB9" s="12"/>
      <c r="AC9" s="12"/>
      <c r="AD9" s="12"/>
      <c r="AE9" s="12"/>
      <c r="AF9" s="12"/>
      <c r="AG9" s="12"/>
    </row>
    <row r="10">
      <c r="A10" s="23" t="str">
        <f>ALNS!A10</f>
        <v>Andrei Bernado Nascimento da Silva</v>
      </c>
      <c r="B10" s="47">
        <v>7.0</v>
      </c>
      <c r="C10" s="24"/>
      <c r="D10" s="24"/>
      <c r="E10" s="24"/>
      <c r="F10" s="25">
        <f t="shared" si="1"/>
        <v>7</v>
      </c>
      <c r="G10" s="26">
        <f t="shared" si="2"/>
        <v>7</v>
      </c>
      <c r="H10" s="25" t="str">
        <f t="shared" si="3"/>
        <v/>
      </c>
      <c r="I10" s="27"/>
      <c r="J10" s="28" t="str">
        <f t="shared" si="4"/>
        <v/>
      </c>
      <c r="K10" s="29" t="str">
        <f t="shared" si="5"/>
        <v/>
      </c>
      <c r="L10" s="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2"/>
      <c r="Y10" s="12"/>
      <c r="Z10" s="2"/>
      <c r="AA10" s="12"/>
      <c r="AB10" s="12"/>
      <c r="AC10" s="12"/>
      <c r="AD10" s="12"/>
      <c r="AE10" s="12"/>
      <c r="AF10" s="12"/>
      <c r="AG10" s="12"/>
    </row>
    <row r="11">
      <c r="A11" s="30" t="str">
        <f>ALNS!A11</f>
        <v>Arthur Juan Costa Araújo</v>
      </c>
      <c r="B11" s="47">
        <v>9.3</v>
      </c>
      <c r="C11" s="31"/>
      <c r="D11" s="31"/>
      <c r="E11" s="31"/>
      <c r="F11" s="32">
        <f t="shared" si="1"/>
        <v>9.3</v>
      </c>
      <c r="G11" s="33">
        <f t="shared" si="2"/>
        <v>9.3</v>
      </c>
      <c r="H11" s="32" t="str">
        <f t="shared" si="3"/>
        <v/>
      </c>
      <c r="I11" s="34"/>
      <c r="J11" s="35" t="str">
        <f t="shared" si="4"/>
        <v/>
      </c>
      <c r="K11" s="36" t="str">
        <f t="shared" si="5"/>
        <v/>
      </c>
      <c r="L11" s="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2"/>
      <c r="Y11" s="12"/>
      <c r="Z11" s="2"/>
      <c r="AA11" s="12"/>
      <c r="AB11" s="12"/>
      <c r="AC11" s="12"/>
      <c r="AD11" s="12"/>
      <c r="AE11" s="12"/>
      <c r="AF11" s="12"/>
      <c r="AG11" s="12"/>
    </row>
    <row r="12">
      <c r="A12" s="23" t="str">
        <f>ALNS!A12</f>
        <v>Brenda Angel Sousa de Medeiros</v>
      </c>
      <c r="B12" s="47">
        <v>7.3</v>
      </c>
      <c r="C12" s="24"/>
      <c r="D12" s="24"/>
      <c r="E12" s="24"/>
      <c r="F12" s="25">
        <f t="shared" si="1"/>
        <v>7.3</v>
      </c>
      <c r="G12" s="26">
        <f t="shared" si="2"/>
        <v>7.3</v>
      </c>
      <c r="H12" s="25" t="str">
        <f t="shared" si="3"/>
        <v/>
      </c>
      <c r="I12" s="27"/>
      <c r="J12" s="28" t="str">
        <f t="shared" si="4"/>
        <v/>
      </c>
      <c r="K12" s="29" t="str">
        <f t="shared" si="5"/>
        <v/>
      </c>
      <c r="L12" s="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2"/>
      <c r="Y12" s="12"/>
      <c r="Z12" s="2"/>
      <c r="AA12" s="12"/>
      <c r="AB12" s="12"/>
      <c r="AC12" s="12"/>
      <c r="AD12" s="12"/>
      <c r="AE12" s="12"/>
      <c r="AF12" s="12"/>
      <c r="AG12" s="12"/>
    </row>
    <row r="13">
      <c r="A13" s="30" t="str">
        <f>ALNS!A13</f>
        <v>Bruna Ellen Andrade Abrantes</v>
      </c>
      <c r="B13" s="47">
        <v>8.5</v>
      </c>
      <c r="C13" s="31"/>
      <c r="D13" s="31"/>
      <c r="E13" s="31"/>
      <c r="F13" s="32">
        <f t="shared" si="1"/>
        <v>8.5</v>
      </c>
      <c r="G13" s="33">
        <f t="shared" si="2"/>
        <v>8.5</v>
      </c>
      <c r="H13" s="32" t="str">
        <f t="shared" si="3"/>
        <v/>
      </c>
      <c r="I13" s="34"/>
      <c r="J13" s="35" t="str">
        <f t="shared" si="4"/>
        <v/>
      </c>
      <c r="K13" s="36" t="str">
        <f t="shared" si="5"/>
        <v/>
      </c>
      <c r="L13" s="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2"/>
      <c r="Y13" s="12"/>
      <c r="Z13" s="2"/>
      <c r="AA13" s="12"/>
      <c r="AB13" s="12"/>
      <c r="AC13" s="12"/>
      <c r="AD13" s="12"/>
      <c r="AE13" s="12"/>
      <c r="AF13" s="12"/>
      <c r="AG13" s="12"/>
    </row>
    <row r="14">
      <c r="A14" s="23" t="str">
        <f>ALNS!A14</f>
        <v>Daniel Dantas da Silva</v>
      </c>
      <c r="B14" s="48">
        <v>5.0</v>
      </c>
      <c r="C14" s="24"/>
      <c r="D14" s="24"/>
      <c r="E14" s="24"/>
      <c r="F14" s="25">
        <f t="shared" si="1"/>
        <v>5</v>
      </c>
      <c r="G14" s="26">
        <f t="shared" si="2"/>
        <v>5</v>
      </c>
      <c r="H14" s="25" t="str">
        <f t="shared" si="3"/>
        <v/>
      </c>
      <c r="I14" s="27"/>
      <c r="J14" s="28" t="str">
        <f t="shared" si="4"/>
        <v/>
      </c>
      <c r="K14" s="29" t="str">
        <f t="shared" si="5"/>
        <v/>
      </c>
      <c r="L14" s="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2"/>
      <c r="Y14" s="12"/>
      <c r="Z14" s="2"/>
      <c r="AA14" s="12"/>
      <c r="AB14" s="12"/>
      <c r="AC14" s="12"/>
      <c r="AD14" s="12"/>
      <c r="AE14" s="12"/>
      <c r="AF14" s="12"/>
      <c r="AG14" s="12"/>
    </row>
    <row r="15">
      <c r="A15" s="30" t="str">
        <f>ALNS!A15</f>
        <v>Erick Gabriel Araújo Leandro</v>
      </c>
      <c r="B15" s="31"/>
      <c r="C15" s="31"/>
      <c r="D15" s="31"/>
      <c r="E15" s="31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5" t="str">
        <f t="shared" si="4"/>
        <v/>
      </c>
      <c r="K15" s="36" t="str">
        <f t="shared" si="5"/>
        <v/>
      </c>
      <c r="L15" s="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2"/>
      <c r="Y15" s="12"/>
      <c r="Z15" s="2"/>
      <c r="AA15" s="12"/>
      <c r="AB15" s="12"/>
      <c r="AC15" s="12"/>
      <c r="AD15" s="12"/>
      <c r="AE15" s="12"/>
      <c r="AF15" s="12"/>
      <c r="AG15" s="12"/>
    </row>
    <row r="16">
      <c r="A16" s="23" t="str">
        <f>ALNS!A16</f>
        <v>Eugênio Genuíno Mota</v>
      </c>
      <c r="B16" s="24"/>
      <c r="C16" s="24"/>
      <c r="D16" s="24"/>
      <c r="E16" s="24"/>
      <c r="F16" s="25">
        <f t="shared" si="1"/>
        <v>0</v>
      </c>
      <c r="G16" s="33" t="str">
        <f t="shared" si="2"/>
        <v/>
      </c>
      <c r="H16" s="25" t="str">
        <f t="shared" si="3"/>
        <v/>
      </c>
      <c r="I16" s="27"/>
      <c r="J16" s="28" t="str">
        <f t="shared" si="4"/>
        <v/>
      </c>
      <c r="K16" s="29" t="str">
        <f t="shared" si="5"/>
        <v/>
      </c>
      <c r="L16" s="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2"/>
      <c r="Y16" s="12"/>
      <c r="Z16" s="2"/>
      <c r="AA16" s="12"/>
      <c r="AB16" s="12"/>
      <c r="AC16" s="12"/>
      <c r="AD16" s="12"/>
      <c r="AE16" s="12"/>
      <c r="AF16" s="12"/>
      <c r="AG16" s="12"/>
    </row>
    <row r="17">
      <c r="A17" s="30" t="str">
        <f>ALNS!A17</f>
        <v>Evellyn Fernandes de Almeida</v>
      </c>
      <c r="B17" s="31"/>
      <c r="C17" s="31"/>
      <c r="D17" s="31"/>
      <c r="E17" s="31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5" t="str">
        <f t="shared" si="4"/>
        <v/>
      </c>
      <c r="K17" s="36" t="str">
        <f t="shared" si="5"/>
        <v/>
      </c>
      <c r="L17" s="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2"/>
      <c r="Y17" s="12"/>
      <c r="Z17" s="2"/>
      <c r="AA17" s="12"/>
      <c r="AB17" s="12"/>
      <c r="AC17" s="12"/>
      <c r="AD17" s="12"/>
      <c r="AE17" s="12"/>
      <c r="AF17" s="12"/>
      <c r="AG17" s="12"/>
    </row>
    <row r="18">
      <c r="A18" s="23" t="str">
        <f>ALNS!A18</f>
        <v>Gabriel de Sousa Gonzaga</v>
      </c>
      <c r="B18" s="24"/>
      <c r="C18" s="24"/>
      <c r="D18" s="24"/>
      <c r="E18" s="24"/>
      <c r="F18" s="25">
        <f t="shared" si="1"/>
        <v>0</v>
      </c>
      <c r="G18" s="26" t="str">
        <f t="shared" si="2"/>
        <v/>
      </c>
      <c r="H18" s="25" t="str">
        <f t="shared" si="3"/>
        <v/>
      </c>
      <c r="I18" s="27"/>
      <c r="J18" s="28" t="str">
        <f t="shared" si="4"/>
        <v/>
      </c>
      <c r="K18" s="29" t="str">
        <f t="shared" si="5"/>
        <v/>
      </c>
      <c r="L18" s="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2"/>
      <c r="Y18" s="12"/>
      <c r="Z18" s="2"/>
      <c r="AA18" s="12"/>
      <c r="AB18" s="12"/>
      <c r="AC18" s="12"/>
      <c r="AD18" s="12"/>
      <c r="AE18" s="12"/>
      <c r="AF18" s="12"/>
      <c r="AG18" s="12"/>
    </row>
    <row r="19">
      <c r="A19" s="30" t="str">
        <f>ALNS!A19</f>
        <v>Giullia Barros Pietoso Camara</v>
      </c>
      <c r="B19" s="31"/>
      <c r="C19" s="31"/>
      <c r="D19" s="31"/>
      <c r="E19" s="31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5" t="str">
        <f t="shared" si="4"/>
        <v/>
      </c>
      <c r="K19" s="36" t="str">
        <f t="shared" si="5"/>
        <v/>
      </c>
      <c r="L19" s="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2"/>
      <c r="Y19" s="12"/>
      <c r="Z19" s="2"/>
      <c r="AA19" s="12"/>
      <c r="AB19" s="12"/>
      <c r="AC19" s="12"/>
      <c r="AD19" s="12"/>
      <c r="AE19" s="12"/>
      <c r="AF19" s="12"/>
      <c r="AG19" s="12"/>
    </row>
    <row r="20" ht="15.75" customHeight="1">
      <c r="A20" s="38" t="str">
        <f>ALNS!A20</f>
        <v>Gleiciane Almeida de Lima</v>
      </c>
      <c r="B20" s="24"/>
      <c r="C20" s="24"/>
      <c r="D20" s="24"/>
      <c r="E20" s="24"/>
      <c r="F20" s="25">
        <f t="shared" si="1"/>
        <v>0</v>
      </c>
      <c r="G20" s="26" t="str">
        <f t="shared" si="2"/>
        <v/>
      </c>
      <c r="H20" s="25" t="str">
        <f t="shared" si="3"/>
        <v/>
      </c>
      <c r="I20" s="27"/>
      <c r="J20" s="28" t="str">
        <f t="shared" si="4"/>
        <v/>
      </c>
      <c r="K20" s="29" t="str">
        <f t="shared" si="5"/>
        <v/>
      </c>
      <c r="L20" s="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2"/>
      <c r="Y20" s="12"/>
      <c r="Z20" s="2"/>
      <c r="AA20" s="12"/>
      <c r="AB20" s="12"/>
      <c r="AC20" s="12"/>
      <c r="AD20" s="12"/>
      <c r="AE20" s="12"/>
      <c r="AF20" s="12"/>
      <c r="AG20" s="12"/>
    </row>
    <row r="21" ht="15.75" customHeight="1">
      <c r="A21" s="30" t="str">
        <f>ALNS!A21</f>
        <v>Gustavo Oliviera de Menezes</v>
      </c>
      <c r="B21" s="31"/>
      <c r="C21" s="31"/>
      <c r="D21" s="31"/>
      <c r="E21" s="31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5" t="str">
        <f t="shared" si="4"/>
        <v/>
      </c>
      <c r="K21" s="36" t="str">
        <f t="shared" si="5"/>
        <v/>
      </c>
      <c r="L21" s="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2"/>
      <c r="Y21" s="12"/>
      <c r="Z21" s="2"/>
      <c r="AA21" s="12"/>
      <c r="AB21" s="12"/>
      <c r="AC21" s="12"/>
      <c r="AD21" s="12"/>
      <c r="AE21" s="12"/>
      <c r="AF21" s="12"/>
      <c r="AG21" s="12"/>
    </row>
    <row r="22" ht="15.75" customHeight="1">
      <c r="A22" s="23" t="str">
        <f>ALNS!A22</f>
        <v>Heitor Gênuíno Mota</v>
      </c>
      <c r="B22" s="24"/>
      <c r="C22" s="24"/>
      <c r="D22" s="24"/>
      <c r="E22" s="24"/>
      <c r="F22" s="25">
        <f t="shared" si="1"/>
        <v>0</v>
      </c>
      <c r="G22" s="26" t="str">
        <f t="shared" si="2"/>
        <v/>
      </c>
      <c r="H22" s="25" t="str">
        <f t="shared" si="3"/>
        <v/>
      </c>
      <c r="I22" s="27"/>
      <c r="J22" s="28" t="str">
        <f t="shared" si="4"/>
        <v/>
      </c>
      <c r="K22" s="29" t="str">
        <f t="shared" si="5"/>
        <v/>
      </c>
      <c r="L22" s="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2"/>
      <c r="Y22" s="12"/>
      <c r="Z22" s="2"/>
      <c r="AA22" s="12"/>
      <c r="AB22" s="12"/>
      <c r="AC22" s="12"/>
      <c r="AD22" s="12"/>
      <c r="AE22" s="12"/>
      <c r="AF22" s="12"/>
      <c r="AG22" s="12"/>
    </row>
    <row r="23" ht="15.75" customHeight="1">
      <c r="A23" s="30" t="str">
        <f>ALNS!A23</f>
        <v>Heloisa dos Reis Nascimento</v>
      </c>
      <c r="B23" s="31"/>
      <c r="C23" s="31"/>
      <c r="D23" s="31"/>
      <c r="E23" s="31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5" t="str">
        <f t="shared" si="4"/>
        <v/>
      </c>
      <c r="K23" s="36" t="str">
        <f t="shared" si="5"/>
        <v/>
      </c>
      <c r="L23" s="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2"/>
      <c r="Y23" s="12"/>
      <c r="Z23" s="2"/>
      <c r="AA23" s="12"/>
      <c r="AB23" s="12"/>
      <c r="AC23" s="12"/>
      <c r="AD23" s="12"/>
      <c r="AE23" s="12"/>
      <c r="AF23" s="12"/>
      <c r="AG23" s="12"/>
    </row>
    <row r="24" ht="15.75" customHeight="1">
      <c r="A24" s="23" t="str">
        <f>ALNS!A24</f>
        <v>José Júlio César de Lima Silva Soares</v>
      </c>
      <c r="B24" s="24"/>
      <c r="C24" s="24"/>
      <c r="D24" s="24"/>
      <c r="E24" s="24"/>
      <c r="F24" s="25">
        <f t="shared" si="1"/>
        <v>0</v>
      </c>
      <c r="G24" s="26" t="str">
        <f t="shared" si="2"/>
        <v/>
      </c>
      <c r="H24" s="25" t="str">
        <f t="shared" si="3"/>
        <v/>
      </c>
      <c r="I24" s="27"/>
      <c r="J24" s="28" t="str">
        <f t="shared" si="4"/>
        <v/>
      </c>
      <c r="K24" s="29" t="str">
        <f t="shared" si="5"/>
        <v/>
      </c>
      <c r="L24" s="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2"/>
      <c r="Y24" s="12"/>
      <c r="Z24" s="2"/>
      <c r="AA24" s="12"/>
      <c r="AB24" s="12"/>
      <c r="AC24" s="12"/>
      <c r="AD24" s="12"/>
      <c r="AE24" s="12"/>
      <c r="AF24" s="12"/>
      <c r="AG24" s="12"/>
    </row>
    <row r="25" ht="15.75" customHeight="1">
      <c r="A25" s="30" t="str">
        <f>ALNS!A25</f>
        <v>Júlia da Costa Silva Cruz</v>
      </c>
      <c r="B25" s="31"/>
      <c r="C25" s="31"/>
      <c r="D25" s="31"/>
      <c r="E25" s="31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5" t="str">
        <f t="shared" si="4"/>
        <v/>
      </c>
      <c r="K25" s="36" t="str">
        <f t="shared" si="5"/>
        <v/>
      </c>
      <c r="L25" s="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2"/>
      <c r="Y25" s="12"/>
      <c r="Z25" s="2"/>
      <c r="AA25" s="12"/>
      <c r="AB25" s="12"/>
      <c r="AC25" s="12"/>
      <c r="AD25" s="12"/>
      <c r="AE25" s="12"/>
      <c r="AF25" s="12"/>
      <c r="AG25" s="12"/>
    </row>
    <row r="26" ht="15.75" customHeight="1">
      <c r="A26" s="39" t="str">
        <f>ALNS!A26</f>
        <v>Kelven Fernando Basilio de Farias</v>
      </c>
      <c r="B26" s="24"/>
      <c r="C26" s="24"/>
      <c r="D26" s="24"/>
      <c r="E26" s="24"/>
      <c r="F26" s="25">
        <f t="shared" si="1"/>
        <v>0</v>
      </c>
      <c r="G26" s="26" t="str">
        <f t="shared" si="2"/>
        <v/>
      </c>
      <c r="H26" s="25" t="str">
        <f t="shared" si="3"/>
        <v/>
      </c>
      <c r="I26" s="38"/>
      <c r="J26" s="28" t="str">
        <f t="shared" si="4"/>
        <v/>
      </c>
      <c r="K26" s="29" t="str">
        <f t="shared" si="5"/>
        <v/>
      </c>
      <c r="L26" s="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2"/>
      <c r="Y26" s="12"/>
      <c r="Z26" s="2"/>
      <c r="AA26" s="12"/>
      <c r="AB26" s="12"/>
      <c r="AC26" s="12"/>
      <c r="AD26" s="12"/>
      <c r="AE26" s="12"/>
      <c r="AF26" s="12"/>
      <c r="AG26" s="12"/>
    </row>
    <row r="27" ht="15.75" customHeight="1">
      <c r="A27" s="40" t="str">
        <f>ALNS!A27</f>
        <v>Laura Lima Pires</v>
      </c>
      <c r="B27" s="31"/>
      <c r="C27" s="31"/>
      <c r="D27" s="31"/>
      <c r="E27" s="31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41"/>
      <c r="J27" s="35" t="str">
        <f t="shared" si="4"/>
        <v/>
      </c>
      <c r="K27" s="36" t="str">
        <f t="shared" si="5"/>
        <v/>
      </c>
      <c r="L27" s="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2"/>
      <c r="Y27" s="12"/>
      <c r="Z27" s="2"/>
      <c r="AA27" s="12"/>
      <c r="AB27" s="12"/>
      <c r="AC27" s="12"/>
      <c r="AD27" s="12"/>
      <c r="AE27" s="12"/>
      <c r="AF27" s="12"/>
      <c r="AG27" s="12"/>
    </row>
    <row r="28" ht="15.75" customHeight="1">
      <c r="A28" s="42" t="str">
        <f>ALNS!A28</f>
        <v>Lucas Abrante Rêgo</v>
      </c>
      <c r="B28" s="24"/>
      <c r="C28" s="24"/>
      <c r="D28" s="24"/>
      <c r="E28" s="24"/>
      <c r="F28" s="25">
        <f t="shared" si="1"/>
        <v>0</v>
      </c>
      <c r="G28" s="26" t="str">
        <f t="shared" si="2"/>
        <v/>
      </c>
      <c r="H28" s="25" t="str">
        <f t="shared" si="3"/>
        <v/>
      </c>
      <c r="I28" s="38"/>
      <c r="J28" s="28" t="str">
        <f t="shared" si="4"/>
        <v/>
      </c>
      <c r="K28" s="29" t="str">
        <f t="shared" si="5"/>
        <v/>
      </c>
      <c r="L28" s="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2"/>
      <c r="Y28" s="12"/>
      <c r="Z28" s="2"/>
      <c r="AA28" s="12"/>
      <c r="AB28" s="12"/>
      <c r="AC28" s="12"/>
      <c r="AD28" s="12"/>
      <c r="AE28" s="12"/>
      <c r="AF28" s="12"/>
      <c r="AG28" s="12"/>
    </row>
    <row r="29" ht="15.75" customHeight="1">
      <c r="A29" s="41" t="str">
        <f>ALNS!A29</f>
        <v>Luiz Alberto Medeiros Soares</v>
      </c>
      <c r="B29" s="31"/>
      <c r="C29" s="31"/>
      <c r="D29" s="31"/>
      <c r="E29" s="31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41"/>
      <c r="J29" s="35" t="str">
        <f t="shared" si="4"/>
        <v/>
      </c>
      <c r="K29" s="36" t="str">
        <f t="shared" si="5"/>
        <v/>
      </c>
      <c r="L29" s="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2"/>
      <c r="Y29" s="2"/>
      <c r="Z29" s="2"/>
      <c r="AA29" s="12"/>
      <c r="AB29" s="12"/>
      <c r="AC29" s="12"/>
      <c r="AD29" s="12"/>
      <c r="AE29" s="12"/>
      <c r="AF29" s="12"/>
      <c r="AG29" s="12"/>
    </row>
    <row r="30" ht="15.75" customHeight="1">
      <c r="A30" s="38" t="str">
        <f>ALNS!A30</f>
        <v>Maria Alice Borba Agra</v>
      </c>
      <c r="B30" s="24"/>
      <c r="C30" s="24"/>
      <c r="D30" s="24"/>
      <c r="E30" s="24"/>
      <c r="F30" s="25">
        <f t="shared" si="1"/>
        <v>0</v>
      </c>
      <c r="G30" s="26" t="str">
        <f t="shared" si="2"/>
        <v/>
      </c>
      <c r="H30" s="25" t="str">
        <f t="shared" si="3"/>
        <v/>
      </c>
      <c r="I30" s="38"/>
      <c r="J30" s="28" t="str">
        <f t="shared" si="4"/>
        <v/>
      </c>
      <c r="K30" s="29" t="str">
        <f t="shared" si="5"/>
        <v/>
      </c>
      <c r="L30" s="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2"/>
      <c r="Y30" s="2"/>
      <c r="Z30" s="2"/>
      <c r="AA30" s="12"/>
      <c r="AB30" s="12"/>
      <c r="AC30" s="12"/>
      <c r="AD30" s="12"/>
      <c r="AE30" s="12"/>
      <c r="AF30" s="12"/>
      <c r="AG30" s="12"/>
    </row>
    <row r="31" ht="15.75" customHeight="1">
      <c r="A31" s="41" t="str">
        <f>ALNS!A31</f>
        <v>Maria Clara Alves de Lima</v>
      </c>
      <c r="B31" s="31"/>
      <c r="C31" s="31"/>
      <c r="D31" s="31"/>
      <c r="E31" s="31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41"/>
      <c r="J31" s="35" t="str">
        <f t="shared" si="4"/>
        <v/>
      </c>
      <c r="K31" s="36" t="str">
        <f t="shared" si="5"/>
        <v/>
      </c>
      <c r="L31" s="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2"/>
      <c r="Y31" s="2"/>
      <c r="Z31" s="2"/>
      <c r="AA31" s="12"/>
      <c r="AB31" s="12"/>
      <c r="AC31" s="12"/>
      <c r="AD31" s="12"/>
      <c r="AE31" s="12"/>
      <c r="AF31" s="12"/>
      <c r="AG31" s="12"/>
    </row>
    <row r="32" ht="15.75" customHeight="1">
      <c r="A32" s="38" t="str">
        <f>ALNS!A32</f>
        <v>Maria Clara dos  Reis Silva</v>
      </c>
      <c r="B32" s="24"/>
      <c r="C32" s="24"/>
      <c r="D32" s="24"/>
      <c r="E32" s="24"/>
      <c r="F32" s="25">
        <f t="shared" si="1"/>
        <v>0</v>
      </c>
      <c r="G32" s="26" t="str">
        <f t="shared" si="2"/>
        <v/>
      </c>
      <c r="H32" s="25" t="str">
        <f t="shared" si="3"/>
        <v/>
      </c>
      <c r="I32" s="38"/>
      <c r="J32" s="28" t="str">
        <f t="shared" si="4"/>
        <v/>
      </c>
      <c r="K32" s="29" t="str">
        <f t="shared" si="5"/>
        <v/>
      </c>
      <c r="L32" s="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2"/>
      <c r="Y32" s="2"/>
      <c r="Z32" s="2"/>
      <c r="AA32" s="12"/>
      <c r="AB32" s="12"/>
      <c r="AC32" s="12"/>
      <c r="AD32" s="12"/>
      <c r="AE32" s="12"/>
      <c r="AF32" s="12"/>
      <c r="AG32" s="12"/>
    </row>
    <row r="33" ht="15.75" customHeight="1">
      <c r="A33" s="41" t="str">
        <f>ALNS!A33</f>
        <v>Maria Evelyn da Silva Almeida</v>
      </c>
      <c r="B33" s="31"/>
      <c r="C33" s="31"/>
      <c r="D33" s="31"/>
      <c r="E33" s="31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41"/>
      <c r="J33" s="35" t="str">
        <f t="shared" si="4"/>
        <v/>
      </c>
      <c r="K33" s="36" t="str">
        <f t="shared" si="5"/>
        <v/>
      </c>
      <c r="L33" s="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2"/>
      <c r="Y33" s="2"/>
      <c r="Z33" s="2"/>
      <c r="AA33" s="12"/>
      <c r="AB33" s="12"/>
      <c r="AC33" s="12"/>
      <c r="AD33" s="12"/>
      <c r="AE33" s="12"/>
      <c r="AF33" s="12"/>
      <c r="AG33" s="12"/>
    </row>
    <row r="34" ht="15.75" customHeight="1">
      <c r="A34" s="38" t="str">
        <f>ALNS!A34</f>
        <v>Marina Venâncio Oliveira</v>
      </c>
      <c r="B34" s="24"/>
      <c r="C34" s="24"/>
      <c r="D34" s="24"/>
      <c r="E34" s="24"/>
      <c r="F34" s="25">
        <f t="shared" si="1"/>
        <v>0</v>
      </c>
      <c r="G34" s="26" t="str">
        <f t="shared" si="2"/>
        <v/>
      </c>
      <c r="H34" s="25" t="str">
        <f t="shared" si="3"/>
        <v/>
      </c>
      <c r="I34" s="38"/>
      <c r="J34" s="28" t="str">
        <f t="shared" si="4"/>
        <v/>
      </c>
      <c r="K34" s="29" t="str">
        <f t="shared" si="5"/>
        <v/>
      </c>
      <c r="L34" s="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2"/>
      <c r="Y34" s="2"/>
      <c r="Z34" s="2"/>
      <c r="AA34" s="12"/>
      <c r="AB34" s="12"/>
      <c r="AC34" s="12"/>
      <c r="AD34" s="12"/>
      <c r="AE34" s="12"/>
      <c r="AF34" s="12"/>
      <c r="AG34" s="12"/>
    </row>
    <row r="35" ht="15.75" customHeight="1">
      <c r="A35" s="41" t="str">
        <f>ALNS!A35</f>
        <v>Mário Samuel Oliveira Conceição</v>
      </c>
      <c r="B35" s="31"/>
      <c r="C35" s="31"/>
      <c r="D35" s="31"/>
      <c r="E35" s="31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41"/>
      <c r="J35" s="35" t="str">
        <f t="shared" si="4"/>
        <v/>
      </c>
      <c r="K35" s="36" t="str">
        <f t="shared" si="5"/>
        <v/>
      </c>
      <c r="L35" s="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2"/>
      <c r="Y35" s="2"/>
      <c r="Z35" s="2"/>
      <c r="AA35" s="12"/>
      <c r="AB35" s="12"/>
      <c r="AC35" s="12"/>
      <c r="AD35" s="12"/>
      <c r="AE35" s="12"/>
      <c r="AF35" s="12"/>
      <c r="AG35" s="12"/>
    </row>
    <row r="36" ht="15.75" customHeight="1">
      <c r="A36" s="42" t="str">
        <f>ALNS!A36</f>
        <v>Pedro Elias barbosa de Sousa</v>
      </c>
      <c r="B36" s="24"/>
      <c r="C36" s="24"/>
      <c r="D36" s="24"/>
      <c r="E36" s="24"/>
      <c r="F36" s="25">
        <f t="shared" si="1"/>
        <v>0</v>
      </c>
      <c r="G36" s="26" t="str">
        <f t="shared" si="2"/>
        <v/>
      </c>
      <c r="H36" s="25" t="str">
        <f t="shared" si="3"/>
        <v/>
      </c>
      <c r="I36" s="38"/>
      <c r="J36" s="28" t="str">
        <f t="shared" si="4"/>
        <v/>
      </c>
      <c r="K36" s="29" t="str">
        <f t="shared" si="5"/>
        <v/>
      </c>
      <c r="L36" s="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2"/>
      <c r="Y36" s="2"/>
      <c r="Z36" s="2"/>
      <c r="AA36" s="12"/>
      <c r="AB36" s="12"/>
      <c r="AC36" s="12"/>
      <c r="AD36" s="12"/>
      <c r="AE36" s="12"/>
      <c r="AF36" s="12"/>
      <c r="AG36" s="12"/>
    </row>
    <row r="37" ht="15.75" customHeight="1">
      <c r="A37" s="40" t="str">
        <f>ALNS!A37</f>
        <v>Pedro Henrique dos Santos Sousa</v>
      </c>
      <c r="B37" s="31"/>
      <c r="C37" s="31"/>
      <c r="D37" s="31"/>
      <c r="E37" s="31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41"/>
      <c r="J37" s="35" t="str">
        <f t="shared" si="4"/>
        <v/>
      </c>
      <c r="K37" s="36" t="str">
        <f t="shared" si="5"/>
        <v/>
      </c>
      <c r="L37" s="2"/>
      <c r="M37" s="12"/>
      <c r="N37" s="12"/>
      <c r="O37" s="12"/>
      <c r="P37" s="12"/>
      <c r="Q37" s="2"/>
      <c r="R37" s="2"/>
      <c r="S37" s="2"/>
      <c r="T37" s="2"/>
      <c r="U37" s="2"/>
      <c r="V37" s="2"/>
      <c r="W37" s="2"/>
      <c r="X37" s="2"/>
      <c r="Y37" s="2"/>
      <c r="Z37" s="2"/>
      <c r="AA37" s="12"/>
      <c r="AB37" s="12"/>
      <c r="AC37" s="12"/>
      <c r="AD37" s="12"/>
      <c r="AE37" s="12"/>
      <c r="AF37" s="12"/>
      <c r="AG37" s="2"/>
    </row>
    <row r="38" ht="15.75" customHeight="1">
      <c r="A38" s="42" t="str">
        <f>ALNS!A38</f>
        <v>Pedro Víctor de Farias Almeida</v>
      </c>
      <c r="B38" s="24"/>
      <c r="C38" s="24"/>
      <c r="D38" s="24"/>
      <c r="E38" s="24"/>
      <c r="F38" s="25">
        <f t="shared" si="1"/>
        <v>0</v>
      </c>
      <c r="G38" s="26" t="str">
        <f t="shared" si="2"/>
        <v/>
      </c>
      <c r="H38" s="25" t="str">
        <f t="shared" si="3"/>
        <v/>
      </c>
      <c r="I38" s="38"/>
      <c r="J38" s="28" t="str">
        <f t="shared" si="4"/>
        <v/>
      </c>
      <c r="K38" s="29" t="str">
        <f t="shared" si="5"/>
        <v/>
      </c>
      <c r="L38" s="2"/>
      <c r="M38" s="12"/>
      <c r="N38" s="12"/>
      <c r="O38" s="12"/>
      <c r="P38" s="12"/>
      <c r="Q38" s="2"/>
      <c r="R38" s="2"/>
      <c r="S38" s="2"/>
      <c r="T38" s="2"/>
      <c r="U38" s="2"/>
      <c r="V38" s="2"/>
      <c r="W38" s="2"/>
      <c r="X38" s="2"/>
      <c r="Y38" s="2"/>
      <c r="Z38" s="2"/>
      <c r="AA38" s="12"/>
      <c r="AB38" s="12"/>
      <c r="AC38" s="12"/>
      <c r="AD38" s="12"/>
      <c r="AE38" s="2"/>
      <c r="AF38" s="2"/>
      <c r="AG38" s="2"/>
    </row>
    <row r="39" ht="15.75" customHeight="1">
      <c r="A39" s="40" t="str">
        <f>ALNS!A39</f>
        <v>Pedro Welisson de Lima Araújo</v>
      </c>
      <c r="B39" s="31"/>
      <c r="C39" s="31"/>
      <c r="D39" s="31"/>
      <c r="E39" s="31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41"/>
      <c r="J39" s="35" t="str">
        <f t="shared" si="4"/>
        <v/>
      </c>
      <c r="K39" s="36" t="str">
        <f t="shared" si="5"/>
        <v/>
      </c>
      <c r="L39" s="2"/>
      <c r="M39" s="12"/>
      <c r="N39" s="12"/>
      <c r="O39" s="12"/>
      <c r="P39" s="12"/>
      <c r="Q39" s="2"/>
      <c r="R39" s="2"/>
      <c r="S39" s="2"/>
      <c r="T39" s="2"/>
      <c r="U39" s="2"/>
      <c r="V39" s="2"/>
      <c r="W39" s="2"/>
      <c r="X39" s="2"/>
      <c r="Y39" s="2"/>
      <c r="Z39" s="2"/>
      <c r="AA39" s="12"/>
      <c r="AB39" s="12"/>
      <c r="AC39" s="12"/>
      <c r="AD39" s="12"/>
      <c r="AE39" s="2"/>
      <c r="AF39" s="2"/>
      <c r="AG39" s="2"/>
    </row>
    <row r="40" ht="15.75" customHeight="1">
      <c r="A40" s="42" t="str">
        <f>ALNS!A40</f>
        <v>Rebeca Kemylly Vasquez Mendes</v>
      </c>
      <c r="B40" s="24"/>
      <c r="C40" s="24"/>
      <c r="D40" s="24"/>
      <c r="E40" s="24"/>
      <c r="F40" s="25">
        <f t="shared" si="1"/>
        <v>0</v>
      </c>
      <c r="G40" s="26" t="str">
        <f t="shared" si="2"/>
        <v/>
      </c>
      <c r="H40" s="25" t="str">
        <f t="shared" si="3"/>
        <v/>
      </c>
      <c r="I40" s="38"/>
      <c r="J40" s="28" t="str">
        <f t="shared" si="4"/>
        <v/>
      </c>
      <c r="K40" s="29" t="str">
        <f t="shared" si="5"/>
        <v/>
      </c>
      <c r="L40" s="2"/>
      <c r="M40" s="1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2"/>
      <c r="AB40" s="12"/>
      <c r="AC40" s="12"/>
      <c r="AD40" s="2"/>
      <c r="AE40" s="2"/>
      <c r="AF40" s="2"/>
      <c r="AG40" s="2"/>
    </row>
    <row r="41" ht="15.75" customHeight="1">
      <c r="A41" s="40" t="str">
        <f>ALNS!A41</f>
        <v>Renan Victor Rocha Pessoa</v>
      </c>
      <c r="B41" s="31"/>
      <c r="C41" s="31"/>
      <c r="D41" s="31"/>
      <c r="E41" s="31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41"/>
      <c r="J41" s="35" t="str">
        <f t="shared" si="4"/>
        <v/>
      </c>
      <c r="K41" s="36" t="str">
        <f t="shared" si="5"/>
        <v/>
      </c>
      <c r="L41" s="2"/>
      <c r="M41" s="1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2"/>
      <c r="AB41" s="2"/>
      <c r="AC41" s="2"/>
      <c r="AD41" s="2"/>
      <c r="AE41" s="2"/>
      <c r="AF41" s="2"/>
      <c r="AG41" s="2"/>
    </row>
    <row r="42" ht="15.75" customHeight="1">
      <c r="A42" s="42" t="str">
        <f>ALNS!A42</f>
        <v>Reuel Rodrigues Ferreira</v>
      </c>
      <c r="B42" s="24"/>
      <c r="C42" s="24"/>
      <c r="D42" s="24"/>
      <c r="E42" s="24"/>
      <c r="F42" s="25">
        <f t="shared" si="1"/>
        <v>0</v>
      </c>
      <c r="G42" s="26" t="str">
        <f t="shared" si="2"/>
        <v/>
      </c>
      <c r="H42" s="25" t="str">
        <f t="shared" si="3"/>
        <v/>
      </c>
      <c r="I42" s="38"/>
      <c r="J42" s="28" t="str">
        <f t="shared" si="4"/>
        <v/>
      </c>
      <c r="K42" s="29" t="str">
        <f t="shared" si="5"/>
        <v/>
      </c>
      <c r="L42" s="2"/>
      <c r="M42" s="1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2"/>
      <c r="AB42" s="2"/>
      <c r="AC42" s="2"/>
      <c r="AD42" s="2"/>
      <c r="AE42" s="2"/>
      <c r="AF42" s="2"/>
      <c r="AG42" s="2"/>
    </row>
    <row r="43" ht="15.75" customHeight="1">
      <c r="A43" s="40" t="str">
        <f>ALNS!A43</f>
        <v>Samara Rafaelly Brandão Rocha</v>
      </c>
      <c r="B43" s="31"/>
      <c r="C43" s="31"/>
      <c r="D43" s="31"/>
      <c r="E43" s="31"/>
      <c r="F43" s="32">
        <f t="shared" si="1"/>
        <v>0</v>
      </c>
      <c r="G43" s="33" t="str">
        <f t="shared" si="2"/>
        <v/>
      </c>
      <c r="H43" s="32" t="str">
        <f t="shared" si="3"/>
        <v/>
      </c>
      <c r="I43" s="41"/>
      <c r="J43" s="35" t="str">
        <f t="shared" si="4"/>
        <v/>
      </c>
      <c r="K43" s="36" t="str">
        <f t="shared" si="5"/>
        <v/>
      </c>
      <c r="L43" s="2"/>
      <c r="M43" s="1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2"/>
      <c r="AB43" s="2"/>
      <c r="AC43" s="2"/>
      <c r="AD43" s="2"/>
      <c r="AE43" s="2"/>
      <c r="AF43" s="2"/>
      <c r="AG43" s="2"/>
    </row>
    <row r="44" ht="15.75" customHeight="1">
      <c r="A44" s="42" t="str">
        <f>ALNS!A44</f>
        <v>Samuel Fontes Lima</v>
      </c>
      <c r="B44" s="24"/>
      <c r="C44" s="24"/>
      <c r="D44" s="24"/>
      <c r="E44" s="24"/>
      <c r="F44" s="25">
        <f t="shared" si="1"/>
        <v>0</v>
      </c>
      <c r="G44" s="26" t="str">
        <f t="shared" si="2"/>
        <v/>
      </c>
      <c r="H44" s="25" t="str">
        <f t="shared" si="3"/>
        <v/>
      </c>
      <c r="I44" s="38"/>
      <c r="J44" s="28" t="str">
        <f t="shared" si="4"/>
        <v/>
      </c>
      <c r="K44" s="29" t="str">
        <f t="shared" si="5"/>
        <v/>
      </c>
      <c r="L44" s="2"/>
      <c r="M44" s="1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2"/>
      <c r="AB44" s="2"/>
      <c r="AC44" s="2"/>
      <c r="AD44" s="2"/>
      <c r="AE44" s="2"/>
      <c r="AF44" s="2"/>
      <c r="AG44" s="2"/>
    </row>
    <row r="45" ht="15.75" customHeight="1">
      <c r="A45" s="40" t="str">
        <f>ALNS!A45</f>
        <v>Thifany Tayane Pereira Galdino</v>
      </c>
      <c r="B45" s="31"/>
      <c r="C45" s="31"/>
      <c r="D45" s="31"/>
      <c r="E45" s="31"/>
      <c r="F45" s="32">
        <f t="shared" si="1"/>
        <v>0</v>
      </c>
      <c r="G45" s="33" t="str">
        <f t="shared" si="2"/>
        <v/>
      </c>
      <c r="H45" s="32" t="str">
        <f t="shared" si="3"/>
        <v/>
      </c>
      <c r="I45" s="41"/>
      <c r="J45" s="35" t="str">
        <f t="shared" si="4"/>
        <v/>
      </c>
      <c r="K45" s="36" t="str">
        <f t="shared" si="5"/>
        <v/>
      </c>
      <c r="L45" s="2"/>
      <c r="M45" s="12"/>
      <c r="N45" s="1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2" t="str">
        <f>ALNS!A46</f>
        <v>Victor Gabriel Clementino Lima</v>
      </c>
      <c r="B46" s="24"/>
      <c r="C46" s="24"/>
      <c r="D46" s="24"/>
      <c r="E46" s="24"/>
      <c r="F46" s="25">
        <f t="shared" si="1"/>
        <v>0</v>
      </c>
      <c r="G46" s="26" t="str">
        <f t="shared" si="2"/>
        <v/>
      </c>
      <c r="H46" s="25" t="str">
        <f t="shared" si="3"/>
        <v/>
      </c>
      <c r="I46" s="38"/>
      <c r="J46" s="28" t="str">
        <f t="shared" si="4"/>
        <v/>
      </c>
      <c r="K46" s="29" t="str">
        <f t="shared" si="5"/>
        <v/>
      </c>
      <c r="L46" s="2"/>
      <c r="M46" s="12"/>
      <c r="N46" s="1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0" t="str">
        <f>ALNS!A47</f>
        <v>Vitória Cristina Rodrigues Amancio Vieira</v>
      </c>
      <c r="B47" s="31"/>
      <c r="C47" s="31"/>
      <c r="D47" s="31"/>
      <c r="E47" s="31"/>
      <c r="F47" s="32">
        <f t="shared" si="1"/>
        <v>0</v>
      </c>
      <c r="G47" s="33" t="str">
        <f t="shared" si="2"/>
        <v/>
      </c>
      <c r="H47" s="32" t="str">
        <f t="shared" si="3"/>
        <v/>
      </c>
      <c r="I47" s="41"/>
      <c r="J47" s="35" t="str">
        <f t="shared" si="4"/>
        <v/>
      </c>
      <c r="K47" s="36" t="str">
        <f t="shared" si="5"/>
        <v/>
      </c>
      <c r="L47" s="2"/>
      <c r="M47" s="12"/>
      <c r="N47" s="1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L48" s="2"/>
      <c r="M48" s="12"/>
      <c r="N48" s="1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L49" s="2"/>
      <c r="M49" s="12"/>
      <c r="N49" s="1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B50" s="43"/>
      <c r="C50" s="43"/>
      <c r="D50" s="43"/>
      <c r="E50" s="43"/>
      <c r="F50" s="43"/>
      <c r="G50" s="43"/>
      <c r="L50" s="2"/>
      <c r="M50" s="12"/>
      <c r="N50" s="1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B51" s="43"/>
      <c r="C51" s="43"/>
      <c r="D51" s="43"/>
      <c r="E51" s="43"/>
      <c r="F51" s="43"/>
      <c r="G51" s="43"/>
      <c r="L51" s="2"/>
      <c r="M51" s="12"/>
      <c r="N51" s="1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3"/>
      <c r="B52" s="43"/>
      <c r="C52" s="43"/>
      <c r="D52" s="43"/>
      <c r="E52" s="43"/>
      <c r="F52" s="43"/>
      <c r="G52" s="43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3"/>
      <c r="B53" s="43"/>
      <c r="C53" s="43"/>
      <c r="D53" s="43"/>
      <c r="E53" s="43"/>
      <c r="F53" s="43"/>
      <c r="G53" s="43"/>
      <c r="L53" s="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2"/>
      <c r="AA53" s="12"/>
      <c r="AB53" s="12"/>
      <c r="AC53" s="12"/>
      <c r="AD53" s="12"/>
      <c r="AE53" s="12"/>
      <c r="AF53" s="12"/>
      <c r="AG53" s="12"/>
    </row>
    <row r="54" ht="15.75" hidden="1" customHeight="1">
      <c r="A54" s="43"/>
      <c r="B54" s="43"/>
      <c r="C54" s="43"/>
      <c r="D54" s="43"/>
      <c r="E54" s="43"/>
      <c r="F54" s="43"/>
      <c r="G54" s="43"/>
      <c r="L54" s="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2"/>
      <c r="AA54" s="12"/>
      <c r="AB54" s="12"/>
      <c r="AC54" s="12"/>
      <c r="AD54" s="12"/>
      <c r="AE54" s="12"/>
      <c r="AF54" s="12"/>
      <c r="AG54" s="12"/>
    </row>
    <row r="55" ht="15.75" hidden="1" customHeight="1">
      <c r="A55" s="43"/>
      <c r="B55" s="43"/>
      <c r="C55" s="43"/>
      <c r="D55" s="43"/>
      <c r="E55" s="43"/>
      <c r="F55" s="43"/>
      <c r="G55" s="43"/>
      <c r="L55" s="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2"/>
      <c r="Y55" s="12"/>
      <c r="Z55" s="2"/>
      <c r="AA55" s="12"/>
      <c r="AB55" s="12"/>
      <c r="AC55" s="12"/>
      <c r="AD55" s="12"/>
      <c r="AE55" s="12"/>
      <c r="AF55" s="12"/>
      <c r="AG55" s="12"/>
    </row>
    <row r="56" ht="15.75" hidden="1" customHeight="1">
      <c r="A56" s="43"/>
      <c r="B56" s="43"/>
      <c r="C56" s="43"/>
      <c r="D56" s="43"/>
      <c r="E56" s="43"/>
      <c r="F56" s="43"/>
      <c r="G56" s="43"/>
      <c r="L56" s="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2"/>
      <c r="AA56" s="12"/>
      <c r="AB56" s="12"/>
      <c r="AC56" s="12"/>
      <c r="AD56" s="12"/>
      <c r="AE56" s="12"/>
      <c r="AF56" s="12"/>
      <c r="AG56" s="12"/>
    </row>
    <row r="57" ht="15.75" hidden="1" customHeight="1">
      <c r="A57" s="43"/>
      <c r="B57" s="43"/>
      <c r="C57" s="43"/>
      <c r="D57" s="43"/>
      <c r="E57" s="43"/>
      <c r="F57" s="43"/>
      <c r="G57" s="43"/>
      <c r="L57" s="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2"/>
      <c r="Y57" s="12"/>
      <c r="Z57" s="2"/>
      <c r="AA57" s="12"/>
      <c r="AB57" s="12"/>
      <c r="AC57" s="12"/>
      <c r="AD57" s="12"/>
      <c r="AE57" s="12"/>
      <c r="AF57" s="12"/>
      <c r="AG57" s="12"/>
    </row>
    <row r="58" ht="15.75" hidden="1" customHeight="1">
      <c r="A58" s="43"/>
      <c r="B58" s="43"/>
      <c r="C58" s="43"/>
      <c r="D58" s="43"/>
      <c r="E58" s="43"/>
      <c r="F58" s="43"/>
      <c r="G58" s="43"/>
      <c r="L58" s="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2"/>
      <c r="Y58" s="12"/>
      <c r="Z58" s="2"/>
      <c r="AA58" s="12"/>
      <c r="AB58" s="12"/>
      <c r="AC58" s="12"/>
      <c r="AD58" s="12"/>
      <c r="AE58" s="12"/>
      <c r="AF58" s="12"/>
      <c r="AG58" s="12"/>
    </row>
    <row r="59" ht="15.75" hidden="1" customHeight="1">
      <c r="A59" s="43"/>
      <c r="B59" s="43"/>
      <c r="C59" s="43"/>
      <c r="D59" s="43"/>
      <c r="E59" s="43"/>
      <c r="F59" s="43"/>
      <c r="G59" s="43"/>
      <c r="L59" s="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2"/>
      <c r="Y59" s="12"/>
      <c r="Z59" s="2"/>
      <c r="AA59" s="12"/>
      <c r="AB59" s="12"/>
      <c r="AC59" s="12"/>
      <c r="AD59" s="12"/>
      <c r="AE59" s="12"/>
      <c r="AF59" s="12"/>
      <c r="AG59" s="12"/>
    </row>
    <row r="60" ht="15.75" hidden="1" customHeight="1">
      <c r="A60" s="43"/>
      <c r="B60" s="43"/>
      <c r="C60" s="43"/>
      <c r="D60" s="43"/>
      <c r="E60" s="43"/>
      <c r="F60" s="43"/>
      <c r="G60" s="43"/>
      <c r="L60" s="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2"/>
      <c r="Y60" s="12"/>
      <c r="Z60" s="2"/>
      <c r="AA60" s="12"/>
      <c r="AB60" s="12"/>
      <c r="AC60" s="12"/>
      <c r="AD60" s="12"/>
      <c r="AE60" s="12"/>
      <c r="AF60" s="12"/>
      <c r="AG60" s="12"/>
    </row>
    <row r="61" ht="15.75" hidden="1" customHeight="1">
      <c r="A61" s="43"/>
      <c r="B61" s="43"/>
      <c r="C61" s="43"/>
      <c r="D61" s="43"/>
      <c r="E61" s="43"/>
      <c r="F61" s="43"/>
      <c r="G61" s="43"/>
      <c r="L61" s="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2"/>
      <c r="Y61" s="12"/>
      <c r="Z61" s="2"/>
      <c r="AA61" s="12"/>
      <c r="AB61" s="12"/>
      <c r="AC61" s="12"/>
      <c r="AD61" s="12"/>
      <c r="AE61" s="12"/>
      <c r="AF61" s="12"/>
      <c r="AG61" s="12"/>
    </row>
    <row r="62" ht="15.75" hidden="1" customHeight="1">
      <c r="A62" s="43"/>
      <c r="B62" s="43"/>
      <c r="C62" s="43"/>
      <c r="D62" s="43"/>
      <c r="E62" s="43"/>
      <c r="F62" s="43"/>
      <c r="G62" s="43"/>
      <c r="L62" s="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2"/>
      <c r="Y62" s="12"/>
      <c r="Z62" s="2"/>
      <c r="AA62" s="12"/>
      <c r="AB62" s="12"/>
      <c r="AC62" s="12"/>
      <c r="AD62" s="12"/>
      <c r="AE62" s="12"/>
      <c r="AF62" s="12"/>
      <c r="AG62" s="12"/>
    </row>
    <row r="63" ht="15.75" hidden="1" customHeight="1">
      <c r="A63" s="43"/>
      <c r="B63" s="43"/>
      <c r="C63" s="43"/>
      <c r="D63" s="43"/>
      <c r="E63" s="43"/>
      <c r="F63" s="43"/>
      <c r="G63" s="43"/>
      <c r="L63" s="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2"/>
      <c r="Y63" s="12"/>
      <c r="Z63" s="2"/>
      <c r="AA63" s="12"/>
      <c r="AB63" s="12"/>
      <c r="AC63" s="12"/>
      <c r="AD63" s="12"/>
      <c r="AE63" s="12"/>
      <c r="AF63" s="12"/>
      <c r="AG63" s="12"/>
    </row>
    <row r="64" ht="15.75" hidden="1" customHeight="1">
      <c r="A64" s="43"/>
      <c r="B64" s="43"/>
      <c r="C64" s="43"/>
      <c r="D64" s="43"/>
      <c r="E64" s="43"/>
      <c r="F64" s="43"/>
      <c r="G64" s="43"/>
      <c r="L64" s="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2"/>
      <c r="Y64" s="12"/>
      <c r="Z64" s="2"/>
      <c r="AA64" s="12"/>
      <c r="AB64" s="12"/>
      <c r="AC64" s="12"/>
      <c r="AD64" s="12"/>
      <c r="AE64" s="12"/>
      <c r="AF64" s="12"/>
      <c r="AG64" s="12"/>
    </row>
    <row r="65" ht="15.75" hidden="1" customHeight="1">
      <c r="A65" s="43"/>
      <c r="B65" s="43"/>
      <c r="C65" s="43"/>
      <c r="D65" s="43"/>
      <c r="E65" s="43"/>
      <c r="F65" s="43"/>
      <c r="G65" s="43"/>
      <c r="L65" s="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2"/>
      <c r="Y65" s="12"/>
      <c r="Z65" s="2"/>
      <c r="AA65" s="12"/>
      <c r="AB65" s="12"/>
      <c r="AC65" s="12"/>
      <c r="AD65" s="12"/>
      <c r="AE65" s="12"/>
      <c r="AF65" s="12"/>
      <c r="AG65" s="12"/>
    </row>
    <row r="66" ht="15.75" hidden="1" customHeight="1">
      <c r="A66" s="43"/>
      <c r="B66" s="43"/>
      <c r="C66" s="43"/>
      <c r="D66" s="43"/>
      <c r="E66" s="43"/>
      <c r="F66" s="43"/>
      <c r="G66" s="43"/>
      <c r="L66" s="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2"/>
      <c r="Y66" s="12"/>
      <c r="Z66" s="2"/>
      <c r="AA66" s="12"/>
      <c r="AB66" s="12"/>
      <c r="AC66" s="12"/>
      <c r="AD66" s="12"/>
      <c r="AE66" s="12"/>
      <c r="AF66" s="12"/>
      <c r="AG66" s="12"/>
    </row>
    <row r="67" ht="15.75" hidden="1" customHeight="1">
      <c r="A67" s="43"/>
      <c r="B67" s="43"/>
      <c r="C67" s="43"/>
      <c r="D67" s="43"/>
      <c r="E67" s="43"/>
      <c r="F67" s="43"/>
      <c r="G67" s="43"/>
      <c r="L67" s="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2"/>
      <c r="Y67" s="12"/>
      <c r="Z67" s="2"/>
      <c r="AA67" s="12"/>
      <c r="AB67" s="12"/>
      <c r="AC67" s="12"/>
      <c r="AD67" s="12"/>
      <c r="AE67" s="12"/>
      <c r="AF67" s="12"/>
      <c r="AG67" s="12"/>
    </row>
    <row r="68" ht="15.75" hidden="1" customHeight="1">
      <c r="A68" s="43"/>
      <c r="B68" s="43"/>
      <c r="C68" s="43"/>
      <c r="D68" s="43"/>
      <c r="E68" s="43"/>
      <c r="F68" s="43"/>
      <c r="G68" s="43"/>
      <c r="L68" s="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2"/>
      <c r="Y68" s="12"/>
      <c r="Z68" s="2"/>
      <c r="AA68" s="12"/>
      <c r="AB68" s="12"/>
      <c r="AC68" s="12"/>
      <c r="AD68" s="12"/>
      <c r="AE68" s="12"/>
      <c r="AF68" s="12"/>
      <c r="AG68" s="12"/>
    </row>
    <row r="69" ht="15.75" hidden="1" customHeight="1">
      <c r="A69" s="43"/>
      <c r="B69" s="43"/>
      <c r="C69" s="43"/>
      <c r="D69" s="43"/>
      <c r="E69" s="43"/>
      <c r="F69" s="43"/>
      <c r="G69" s="43"/>
      <c r="L69" s="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2"/>
      <c r="Y69" s="12"/>
      <c r="Z69" s="2"/>
      <c r="AA69" s="12"/>
      <c r="AB69" s="12"/>
      <c r="AC69" s="12"/>
      <c r="AD69" s="12"/>
      <c r="AE69" s="12"/>
      <c r="AF69" s="12"/>
      <c r="AG69" s="12"/>
    </row>
    <row r="70" ht="15.75" hidden="1" customHeight="1">
      <c r="A70" s="43"/>
      <c r="B70" s="43"/>
      <c r="C70" s="43"/>
      <c r="D70" s="43"/>
      <c r="E70" s="43"/>
      <c r="F70" s="43"/>
      <c r="G70" s="43"/>
      <c r="L70" s="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2"/>
      <c r="Y70" s="12"/>
      <c r="Z70" s="2"/>
      <c r="AA70" s="12"/>
      <c r="AB70" s="12"/>
      <c r="AC70" s="12"/>
      <c r="AD70" s="12"/>
      <c r="AE70" s="12"/>
      <c r="AF70" s="12"/>
      <c r="AG70" s="12"/>
    </row>
    <row r="71" ht="15.75" hidden="1" customHeight="1">
      <c r="A71" s="43"/>
      <c r="B71" s="43"/>
      <c r="C71" s="43"/>
      <c r="D71" s="43"/>
      <c r="E71" s="43"/>
      <c r="F71" s="43"/>
      <c r="G71" s="43"/>
      <c r="L71" s="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2"/>
      <c r="Y71" s="12"/>
      <c r="Z71" s="2"/>
      <c r="AA71" s="12"/>
      <c r="AB71" s="12"/>
      <c r="AC71" s="12"/>
      <c r="AD71" s="12"/>
      <c r="AE71" s="12"/>
      <c r="AF71" s="12"/>
      <c r="AG71" s="12"/>
    </row>
    <row r="72" ht="15.75" hidden="1" customHeight="1">
      <c r="A72" s="43"/>
      <c r="B72" s="43"/>
      <c r="C72" s="43"/>
      <c r="D72" s="43"/>
      <c r="E72" s="43"/>
      <c r="F72" s="43"/>
      <c r="G72" s="43"/>
      <c r="L72" s="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2"/>
      <c r="Y72" s="12"/>
      <c r="Z72" s="2"/>
      <c r="AA72" s="12"/>
      <c r="AB72" s="12"/>
      <c r="AC72" s="12"/>
      <c r="AD72" s="12"/>
      <c r="AE72" s="12"/>
      <c r="AF72" s="12"/>
      <c r="AG72" s="12"/>
    </row>
    <row r="73" ht="15.75" hidden="1" customHeight="1">
      <c r="A73" s="43"/>
      <c r="B73" s="43"/>
      <c r="C73" s="43"/>
      <c r="D73" s="43"/>
      <c r="E73" s="43"/>
      <c r="F73" s="43"/>
      <c r="G73" s="43"/>
      <c r="L73" s="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2"/>
      <c r="Y73" s="12"/>
      <c r="Z73" s="2"/>
      <c r="AA73" s="12"/>
      <c r="AB73" s="12"/>
      <c r="AC73" s="12"/>
      <c r="AD73" s="12"/>
      <c r="AE73" s="12"/>
      <c r="AF73" s="12"/>
      <c r="AG73" s="12"/>
    </row>
    <row r="74" ht="15.75" hidden="1" customHeight="1">
      <c r="A74" s="43"/>
      <c r="B74" s="43"/>
      <c r="C74" s="43"/>
      <c r="D74" s="43"/>
      <c r="E74" s="43"/>
      <c r="F74" s="43"/>
      <c r="G74" s="43"/>
      <c r="L74" s="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2"/>
      <c r="Y74" s="12"/>
      <c r="Z74" s="2"/>
      <c r="AA74" s="12"/>
      <c r="AB74" s="12"/>
      <c r="AC74" s="12"/>
      <c r="AD74" s="12"/>
      <c r="AE74" s="12"/>
      <c r="AF74" s="12"/>
      <c r="AG74" s="12"/>
    </row>
    <row r="75" ht="15.75" hidden="1" customHeight="1">
      <c r="A75" s="43"/>
      <c r="B75" s="43"/>
      <c r="C75" s="43"/>
      <c r="D75" s="43"/>
      <c r="E75" s="43"/>
      <c r="F75" s="43"/>
      <c r="G75" s="43"/>
      <c r="L75" s="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2"/>
      <c r="Y75" s="12"/>
      <c r="Z75" s="2"/>
      <c r="AA75" s="12"/>
      <c r="AB75" s="12"/>
      <c r="AC75" s="12"/>
      <c r="AD75" s="12"/>
      <c r="AE75" s="12"/>
      <c r="AF75" s="12"/>
      <c r="AG75" s="12"/>
    </row>
    <row r="76" ht="15.75" hidden="1" customHeight="1">
      <c r="A76" s="43"/>
      <c r="B76" s="43"/>
      <c r="C76" s="43"/>
      <c r="D76" s="43"/>
      <c r="E76" s="43"/>
      <c r="F76" s="43"/>
      <c r="G76" s="43"/>
      <c r="L76" s="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2"/>
      <c r="Y76" s="12"/>
      <c r="Z76" s="2"/>
      <c r="AA76" s="12"/>
      <c r="AB76" s="12"/>
      <c r="AC76" s="12"/>
      <c r="AD76" s="12"/>
      <c r="AE76" s="12"/>
      <c r="AF76" s="12"/>
      <c r="AG76" s="12"/>
    </row>
    <row r="77" ht="15.75" hidden="1" customHeight="1">
      <c r="A77" s="43"/>
      <c r="B77" s="43"/>
      <c r="C77" s="43"/>
      <c r="D77" s="43"/>
      <c r="E77" s="43"/>
      <c r="F77" s="43"/>
      <c r="G77" s="43"/>
      <c r="L77" s="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2"/>
      <c r="Y77" s="12"/>
      <c r="Z77" s="2"/>
      <c r="AA77" s="12"/>
      <c r="AB77" s="12"/>
      <c r="AC77" s="12"/>
      <c r="AD77" s="12"/>
      <c r="AE77" s="12"/>
      <c r="AF77" s="12"/>
      <c r="AG77" s="12"/>
    </row>
    <row r="78" ht="15.75" hidden="1" customHeight="1">
      <c r="A78" s="43"/>
      <c r="B78" s="43"/>
      <c r="C78" s="43"/>
      <c r="D78" s="43"/>
      <c r="E78" s="43"/>
      <c r="F78" s="43"/>
      <c r="G78" s="43"/>
      <c r="L78" s="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2"/>
      <c r="Y78" s="12"/>
      <c r="Z78" s="2"/>
      <c r="AA78" s="12"/>
      <c r="AB78" s="12"/>
      <c r="AC78" s="12"/>
      <c r="AD78" s="12"/>
      <c r="AE78" s="12"/>
      <c r="AF78" s="12"/>
      <c r="AG78" s="12"/>
    </row>
    <row r="79" ht="15.75" hidden="1" customHeight="1">
      <c r="A79" s="43"/>
      <c r="B79" s="43"/>
      <c r="C79" s="43"/>
      <c r="D79" s="43"/>
      <c r="E79" s="43"/>
      <c r="F79" s="43"/>
      <c r="G79" s="43"/>
      <c r="L79" s="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2"/>
      <c r="Y79" s="12"/>
      <c r="Z79" s="2"/>
      <c r="AA79" s="12"/>
      <c r="AB79" s="12"/>
      <c r="AC79" s="12"/>
      <c r="AD79" s="12"/>
      <c r="AE79" s="12"/>
      <c r="AF79" s="12"/>
      <c r="AG79" s="12"/>
    </row>
    <row r="80" ht="15.75" hidden="1" customHeight="1">
      <c r="A80" s="43"/>
      <c r="B80" s="43"/>
      <c r="C80" s="43"/>
      <c r="D80" s="43"/>
      <c r="E80" s="43"/>
      <c r="F80" s="43"/>
      <c r="G80" s="43"/>
      <c r="L80" s="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2"/>
      <c r="Y80" s="12"/>
      <c r="Z80" s="2"/>
      <c r="AA80" s="12"/>
      <c r="AB80" s="12"/>
      <c r="AC80" s="12"/>
      <c r="AD80" s="12"/>
      <c r="AE80" s="12"/>
      <c r="AF80" s="12"/>
      <c r="AG80" s="12"/>
    </row>
    <row r="81" ht="15.75" hidden="1" customHeight="1">
      <c r="A81" s="43"/>
      <c r="B81" s="43"/>
      <c r="C81" s="43"/>
      <c r="D81" s="43"/>
      <c r="E81" s="43"/>
      <c r="F81" s="43"/>
      <c r="G81" s="43"/>
      <c r="L81" s="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2"/>
      <c r="Y81" s="2"/>
      <c r="Z81" s="2"/>
      <c r="AA81" s="12"/>
      <c r="AB81" s="12"/>
      <c r="AC81" s="12"/>
      <c r="AD81" s="12"/>
      <c r="AE81" s="12"/>
      <c r="AF81" s="12"/>
      <c r="AG81" s="12"/>
    </row>
    <row r="82" ht="15.75" hidden="1" customHeight="1">
      <c r="A82" s="43"/>
      <c r="B82" s="43"/>
      <c r="C82" s="43"/>
      <c r="D82" s="43"/>
      <c r="E82" s="43"/>
      <c r="F82" s="43"/>
      <c r="G82" s="43"/>
      <c r="L82" s="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2"/>
      <c r="Y82" s="2"/>
      <c r="Z82" s="2"/>
      <c r="AA82" s="12"/>
      <c r="AB82" s="12"/>
      <c r="AC82" s="12"/>
      <c r="AD82" s="12"/>
      <c r="AE82" s="12"/>
      <c r="AF82" s="12"/>
      <c r="AG82" s="12"/>
    </row>
    <row r="83" ht="15.75" hidden="1" customHeight="1">
      <c r="A83" s="43"/>
      <c r="B83" s="43"/>
      <c r="C83" s="43"/>
      <c r="D83" s="43"/>
      <c r="E83" s="43"/>
      <c r="F83" s="43"/>
      <c r="G83" s="43"/>
      <c r="L83" s="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2"/>
      <c r="Y83" s="2"/>
      <c r="Z83" s="2"/>
      <c r="AA83" s="12"/>
      <c r="AB83" s="12"/>
      <c r="AC83" s="12"/>
      <c r="AD83" s="12"/>
      <c r="AE83" s="12"/>
      <c r="AF83" s="12"/>
      <c r="AG83" s="12"/>
    </row>
    <row r="84" ht="15.75" hidden="1" customHeight="1">
      <c r="A84" s="43"/>
      <c r="B84" s="43"/>
      <c r="C84" s="43"/>
      <c r="D84" s="43"/>
      <c r="E84" s="43"/>
      <c r="F84" s="43"/>
      <c r="G84" s="43"/>
      <c r="L84" s="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2"/>
      <c r="Y84" s="2"/>
      <c r="Z84" s="2"/>
      <c r="AA84" s="12"/>
      <c r="AB84" s="12"/>
      <c r="AC84" s="12"/>
      <c r="AD84" s="12"/>
      <c r="AE84" s="12"/>
      <c r="AF84" s="12"/>
      <c r="AG84" s="12"/>
    </row>
    <row r="85" ht="15.75" hidden="1" customHeight="1">
      <c r="A85" s="43"/>
      <c r="B85" s="43"/>
      <c r="C85" s="43"/>
      <c r="D85" s="43"/>
      <c r="E85" s="43"/>
      <c r="F85" s="43"/>
      <c r="G85" s="43"/>
      <c r="L85" s="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2"/>
      <c r="Y85" s="2"/>
      <c r="Z85" s="2"/>
      <c r="AA85" s="12"/>
      <c r="AB85" s="12"/>
      <c r="AC85" s="12"/>
      <c r="AD85" s="12"/>
      <c r="AE85" s="12"/>
      <c r="AF85" s="12"/>
      <c r="AG85" s="12"/>
    </row>
    <row r="86" ht="15.75" hidden="1" customHeight="1">
      <c r="A86" s="43"/>
      <c r="B86" s="43"/>
      <c r="C86" s="43"/>
      <c r="D86" s="43"/>
      <c r="E86" s="43"/>
      <c r="F86" s="43"/>
      <c r="G86" s="43"/>
      <c r="L86" s="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2"/>
      <c r="Y86" s="2"/>
      <c r="Z86" s="2"/>
      <c r="AA86" s="12"/>
      <c r="AB86" s="12"/>
      <c r="AC86" s="12"/>
      <c r="AD86" s="12"/>
      <c r="AE86" s="12"/>
      <c r="AF86" s="12"/>
      <c r="AG86" s="12"/>
    </row>
    <row r="87" ht="15.75" hidden="1" customHeight="1">
      <c r="A87" s="43"/>
      <c r="B87" s="43"/>
      <c r="C87" s="43"/>
      <c r="D87" s="43"/>
      <c r="E87" s="43"/>
      <c r="F87" s="43"/>
      <c r="G87" s="43"/>
      <c r="L87" s="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2"/>
      <c r="Y87" s="2"/>
      <c r="Z87" s="2"/>
      <c r="AA87" s="12"/>
      <c r="AB87" s="12"/>
      <c r="AC87" s="12"/>
      <c r="AD87" s="12"/>
      <c r="AE87" s="12"/>
      <c r="AF87" s="12"/>
      <c r="AG87" s="12"/>
    </row>
    <row r="88" ht="15.75" hidden="1" customHeight="1">
      <c r="A88" s="43"/>
      <c r="B88" s="43"/>
      <c r="C88" s="43"/>
      <c r="D88" s="43"/>
      <c r="E88" s="43"/>
      <c r="F88" s="43"/>
      <c r="G88" s="43"/>
      <c r="L88" s="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2"/>
      <c r="Y88" s="2"/>
      <c r="Z88" s="2"/>
      <c r="AA88" s="12"/>
      <c r="AB88" s="12"/>
      <c r="AC88" s="12"/>
      <c r="AD88" s="12"/>
      <c r="AE88" s="12"/>
      <c r="AF88" s="12"/>
      <c r="AG88" s="12"/>
    </row>
    <row r="89" ht="15.75" hidden="1" customHeight="1">
      <c r="A89" s="43"/>
      <c r="B89" s="43"/>
      <c r="C89" s="43"/>
      <c r="D89" s="43"/>
      <c r="E89" s="43"/>
      <c r="F89" s="43"/>
      <c r="G89" s="43"/>
      <c r="L89" s="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2"/>
      <c r="Y89" s="2"/>
      <c r="Z89" s="2"/>
      <c r="AA89" s="12"/>
      <c r="AB89" s="12"/>
      <c r="AC89" s="12"/>
      <c r="AD89" s="12"/>
      <c r="AE89" s="12"/>
      <c r="AF89" s="12"/>
      <c r="AG89" s="12"/>
    </row>
    <row r="90" ht="15.75" hidden="1" customHeight="1">
      <c r="A90" s="43"/>
      <c r="B90" s="43"/>
      <c r="C90" s="43"/>
      <c r="D90" s="43"/>
      <c r="E90" s="43"/>
      <c r="F90" s="43"/>
      <c r="G90" s="43"/>
      <c r="L90" s="2"/>
      <c r="M90" s="12"/>
      <c r="N90" s="12"/>
      <c r="O90" s="12"/>
      <c r="P90" s="12"/>
      <c r="Q90" s="2"/>
      <c r="R90" s="2"/>
      <c r="S90" s="2"/>
      <c r="T90" s="2"/>
      <c r="U90" s="2"/>
      <c r="V90" s="2"/>
      <c r="W90" s="2"/>
      <c r="X90" s="2"/>
      <c r="Y90" s="2"/>
      <c r="Z90" s="2"/>
      <c r="AA90" s="12"/>
      <c r="AB90" s="12"/>
      <c r="AC90" s="12"/>
      <c r="AD90" s="12"/>
      <c r="AE90" s="2"/>
      <c r="AF90" s="2"/>
      <c r="AG90" s="2"/>
    </row>
    <row r="91" ht="15.75" hidden="1" customHeight="1">
      <c r="A91" s="43"/>
      <c r="B91" s="43"/>
      <c r="C91" s="43"/>
      <c r="D91" s="43"/>
      <c r="E91" s="43"/>
      <c r="F91" s="43"/>
      <c r="G91" s="43"/>
      <c r="L91" s="2"/>
      <c r="M91" s="12"/>
      <c r="N91" s="12"/>
      <c r="O91" s="12"/>
      <c r="P91" s="12"/>
      <c r="Q91" s="2"/>
      <c r="R91" s="2"/>
      <c r="S91" s="2"/>
      <c r="T91" s="2"/>
      <c r="U91" s="2"/>
      <c r="V91" s="2"/>
      <c r="W91" s="2"/>
      <c r="X91" s="2"/>
      <c r="Y91" s="2"/>
      <c r="Z91" s="2"/>
      <c r="AA91" s="12"/>
      <c r="AB91" s="12"/>
      <c r="AC91" s="12"/>
      <c r="AD91" s="12"/>
      <c r="AE91" s="2"/>
      <c r="AF91" s="2"/>
      <c r="AG91" s="2"/>
    </row>
    <row r="92" ht="15.75" hidden="1" customHeight="1">
      <c r="A92" s="43"/>
      <c r="B92" s="43"/>
      <c r="C92" s="43"/>
      <c r="D92" s="43"/>
      <c r="E92" s="43"/>
      <c r="F92" s="43"/>
      <c r="G92" s="43"/>
      <c r="L92" s="2"/>
      <c r="M92" s="12"/>
      <c r="N92" s="12"/>
      <c r="O92" s="1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2"/>
      <c r="AB92" s="12"/>
      <c r="AC92" s="12"/>
      <c r="AD92" s="2"/>
      <c r="AE92" s="2"/>
      <c r="AF92" s="2"/>
      <c r="AG92" s="2"/>
    </row>
    <row r="93" ht="15.75" hidden="1" customHeight="1">
      <c r="A93" s="43"/>
      <c r="B93" s="43"/>
      <c r="C93" s="43"/>
      <c r="D93" s="43"/>
      <c r="E93" s="43"/>
      <c r="F93" s="43"/>
      <c r="G93" s="43"/>
      <c r="L93" s="2"/>
      <c r="M93" s="1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2"/>
      <c r="AB93" s="2"/>
      <c r="AC93" s="2"/>
      <c r="AD93" s="2"/>
      <c r="AE93" s="2"/>
      <c r="AF93" s="2"/>
      <c r="AG93" s="2"/>
    </row>
    <row r="94" ht="15.75" hidden="1" customHeight="1">
      <c r="A94" s="43"/>
      <c r="B94" s="43"/>
      <c r="C94" s="43"/>
      <c r="D94" s="43"/>
      <c r="E94" s="43"/>
      <c r="F94" s="43"/>
      <c r="G94" s="43"/>
      <c r="L94" s="2"/>
      <c r="M94" s="1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2"/>
      <c r="AB94" s="2"/>
      <c r="AC94" s="2"/>
      <c r="AD94" s="2"/>
      <c r="AE94" s="2"/>
      <c r="AF94" s="2"/>
      <c r="AG94" s="2"/>
    </row>
    <row r="95" ht="15.75" hidden="1" customHeight="1">
      <c r="A95" s="43"/>
      <c r="B95" s="43"/>
      <c r="C95" s="43"/>
      <c r="D95" s="43"/>
      <c r="E95" s="43"/>
      <c r="F95" s="43"/>
      <c r="G95" s="43"/>
      <c r="L95" s="2"/>
      <c r="M95" s="1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2"/>
      <c r="AB95" s="2"/>
      <c r="AC95" s="2"/>
      <c r="AD95" s="2"/>
      <c r="AE95" s="2"/>
      <c r="AF95" s="2"/>
      <c r="AG95" s="2"/>
    </row>
    <row r="96" ht="15.75" hidden="1" customHeight="1">
      <c r="A96" s="43"/>
      <c r="B96" s="43"/>
      <c r="C96" s="43"/>
      <c r="D96" s="43"/>
      <c r="E96" s="43"/>
      <c r="F96" s="43"/>
      <c r="G96" s="43"/>
      <c r="L96" s="2"/>
      <c r="M96" s="1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2"/>
      <c r="AB96" s="2"/>
      <c r="AC96" s="2"/>
      <c r="AD96" s="2"/>
      <c r="AE96" s="2"/>
      <c r="AF96" s="2"/>
      <c r="AG96" s="2"/>
    </row>
    <row r="97" ht="15.75" hidden="1" customHeight="1">
      <c r="A97" s="43"/>
      <c r="B97" s="43"/>
      <c r="C97" s="43"/>
      <c r="D97" s="43"/>
      <c r="E97" s="43"/>
      <c r="F97" s="43"/>
      <c r="G97" s="43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3"/>
      <c r="B98" s="43"/>
      <c r="C98" s="43"/>
      <c r="D98" s="43"/>
      <c r="E98" s="43"/>
      <c r="F98" s="43"/>
      <c r="G98" s="43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3"/>
      <c r="B99" s="43"/>
      <c r="C99" s="43"/>
      <c r="D99" s="43"/>
      <c r="E99" s="43"/>
      <c r="F99" s="43"/>
      <c r="G99" s="43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3"/>
      <c r="B100" s="43"/>
      <c r="C100" s="43"/>
      <c r="D100" s="43"/>
      <c r="E100" s="43"/>
      <c r="F100" s="43"/>
      <c r="G100" s="43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3"/>
      <c r="B101" s="43"/>
      <c r="C101" s="43"/>
      <c r="D101" s="43"/>
      <c r="E101" s="43"/>
      <c r="F101" s="43"/>
      <c r="G101" s="43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3"/>
      <c r="B102" s="43"/>
      <c r="C102" s="43"/>
      <c r="D102" s="43"/>
      <c r="E102" s="43"/>
      <c r="F102" s="43"/>
      <c r="G102" s="43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3"/>
      <c r="B103" s="43"/>
      <c r="C103" s="43"/>
      <c r="D103" s="43"/>
      <c r="E103" s="43"/>
      <c r="F103" s="43"/>
      <c r="G103" s="43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3"/>
      <c r="B104" s="43"/>
      <c r="C104" s="43"/>
      <c r="D104" s="43"/>
      <c r="E104" s="43"/>
      <c r="F104" s="43"/>
      <c r="G104" s="43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3"/>
      <c r="B105" s="43"/>
      <c r="C105" s="43"/>
      <c r="D105" s="43"/>
      <c r="E105" s="43"/>
      <c r="F105" s="43"/>
      <c r="G105" s="43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3"/>
      <c r="B106" s="43"/>
      <c r="C106" s="43"/>
      <c r="D106" s="43"/>
      <c r="E106" s="43"/>
      <c r="F106" s="43"/>
      <c r="G106" s="43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3"/>
      <c r="B107" s="43"/>
      <c r="C107" s="43"/>
      <c r="D107" s="43"/>
      <c r="E107" s="43"/>
      <c r="F107" s="43"/>
      <c r="G107" s="43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3"/>
      <c r="B108" s="43"/>
      <c r="C108" s="43"/>
      <c r="D108" s="43"/>
      <c r="E108" s="43"/>
      <c r="F108" s="43"/>
      <c r="G108" s="43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3"/>
      <c r="B109" s="43"/>
      <c r="C109" s="43"/>
      <c r="D109" s="43"/>
      <c r="E109" s="43"/>
      <c r="F109" s="43"/>
      <c r="G109" s="43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3"/>
      <c r="B110" s="43"/>
      <c r="C110" s="43"/>
      <c r="D110" s="43"/>
      <c r="E110" s="43"/>
      <c r="F110" s="43"/>
      <c r="G110" s="43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3"/>
      <c r="B111" s="43"/>
      <c r="C111" s="43"/>
      <c r="D111" s="43"/>
      <c r="E111" s="43"/>
      <c r="F111" s="43"/>
      <c r="G111" s="43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3"/>
      <c r="B112" s="43"/>
      <c r="C112" s="43"/>
      <c r="D112" s="43"/>
      <c r="E112" s="43"/>
      <c r="F112" s="43"/>
      <c r="G112" s="43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3"/>
      <c r="B113" s="43"/>
      <c r="C113" s="43"/>
      <c r="D113" s="43"/>
      <c r="E113" s="43"/>
      <c r="F113" s="43"/>
      <c r="G113" s="43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3"/>
      <c r="B114" s="43"/>
      <c r="C114" s="43"/>
      <c r="D114" s="43"/>
      <c r="E114" s="43"/>
      <c r="F114" s="43"/>
      <c r="G114" s="43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3"/>
      <c r="B115" s="43"/>
      <c r="C115" s="43"/>
      <c r="D115" s="43"/>
      <c r="E115" s="43"/>
      <c r="F115" s="43"/>
      <c r="G115" s="43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3"/>
      <c r="B116" s="43"/>
      <c r="C116" s="43"/>
      <c r="D116" s="43"/>
      <c r="E116" s="43"/>
      <c r="F116" s="43"/>
      <c r="G116" s="43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3"/>
      <c r="B117" s="43"/>
      <c r="C117" s="43"/>
      <c r="D117" s="43"/>
      <c r="E117" s="43"/>
      <c r="F117" s="43"/>
      <c r="G117" s="43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3"/>
      <c r="B118" s="43"/>
      <c r="C118" s="43"/>
      <c r="D118" s="43"/>
      <c r="E118" s="43"/>
      <c r="F118" s="43"/>
      <c r="G118" s="43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3"/>
      <c r="B119" s="43"/>
      <c r="C119" s="43"/>
      <c r="D119" s="43"/>
      <c r="E119" s="43"/>
      <c r="F119" s="43"/>
      <c r="G119" s="43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3"/>
      <c r="B120" s="43"/>
      <c r="C120" s="43"/>
      <c r="D120" s="43"/>
      <c r="E120" s="43"/>
      <c r="F120" s="43"/>
      <c r="G120" s="43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3"/>
      <c r="B121" s="43"/>
      <c r="C121" s="43"/>
      <c r="D121" s="43"/>
      <c r="E121" s="43"/>
      <c r="F121" s="43"/>
      <c r="G121" s="43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3"/>
      <c r="B122" s="43"/>
      <c r="C122" s="43"/>
      <c r="D122" s="43"/>
      <c r="E122" s="43"/>
      <c r="F122" s="43"/>
      <c r="G122" s="43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3"/>
      <c r="B123" s="43"/>
      <c r="C123" s="43"/>
      <c r="D123" s="43"/>
      <c r="E123" s="43"/>
      <c r="F123" s="43"/>
      <c r="G123" s="43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3"/>
      <c r="B124" s="43"/>
      <c r="C124" s="43"/>
      <c r="D124" s="43"/>
      <c r="E124" s="43"/>
      <c r="F124" s="43"/>
      <c r="G124" s="43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3"/>
      <c r="B125" s="43"/>
      <c r="C125" s="43"/>
      <c r="D125" s="43"/>
      <c r="E125" s="43"/>
      <c r="F125" s="43"/>
      <c r="G125" s="43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3"/>
      <c r="B126" s="43"/>
      <c r="C126" s="43"/>
      <c r="D126" s="43"/>
      <c r="E126" s="43"/>
      <c r="F126" s="43"/>
      <c r="G126" s="43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3"/>
      <c r="B127" s="43"/>
      <c r="C127" s="43"/>
      <c r="D127" s="43"/>
      <c r="E127" s="43"/>
      <c r="F127" s="43"/>
      <c r="G127" s="43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3"/>
      <c r="B128" s="43"/>
      <c r="C128" s="43"/>
      <c r="D128" s="43"/>
      <c r="E128" s="43"/>
      <c r="F128" s="43"/>
      <c r="G128" s="43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3"/>
      <c r="B129" s="43"/>
      <c r="C129" s="43"/>
      <c r="D129" s="43"/>
      <c r="E129" s="43"/>
      <c r="F129" s="43"/>
      <c r="G129" s="43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3"/>
      <c r="B130" s="43"/>
      <c r="C130" s="43"/>
      <c r="D130" s="43"/>
      <c r="E130" s="43"/>
      <c r="F130" s="43"/>
      <c r="G130" s="43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3"/>
      <c r="B131" s="43"/>
      <c r="C131" s="43"/>
      <c r="D131" s="43"/>
      <c r="E131" s="43"/>
      <c r="F131" s="43"/>
      <c r="G131" s="43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3"/>
      <c r="B132" s="43"/>
      <c r="C132" s="43"/>
      <c r="D132" s="43"/>
      <c r="E132" s="43"/>
      <c r="F132" s="43"/>
      <c r="G132" s="43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3"/>
      <c r="B133" s="43"/>
      <c r="C133" s="43"/>
      <c r="D133" s="43"/>
      <c r="E133" s="43"/>
      <c r="F133" s="43"/>
      <c r="G133" s="43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3"/>
      <c r="B134" s="43"/>
      <c r="C134" s="43"/>
      <c r="D134" s="43"/>
      <c r="E134" s="43"/>
      <c r="F134" s="43"/>
      <c r="G134" s="43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3"/>
      <c r="B135" s="43"/>
      <c r="C135" s="43"/>
      <c r="D135" s="43"/>
      <c r="E135" s="43"/>
      <c r="F135" s="43"/>
      <c r="G135" s="43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3"/>
      <c r="B136" s="43"/>
      <c r="C136" s="43"/>
      <c r="D136" s="43"/>
      <c r="E136" s="43"/>
      <c r="F136" s="43"/>
      <c r="G136" s="43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3"/>
      <c r="B137" s="43"/>
      <c r="C137" s="43"/>
      <c r="D137" s="43"/>
      <c r="E137" s="43"/>
      <c r="F137" s="43"/>
      <c r="G137" s="43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3"/>
      <c r="B138" s="43"/>
      <c r="C138" s="43"/>
      <c r="D138" s="43"/>
      <c r="E138" s="43"/>
      <c r="F138" s="43"/>
      <c r="G138" s="43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3"/>
      <c r="B139" s="43"/>
      <c r="C139" s="43"/>
      <c r="D139" s="43"/>
      <c r="E139" s="43"/>
      <c r="F139" s="43"/>
      <c r="G139" s="43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3"/>
      <c r="B140" s="43"/>
      <c r="C140" s="43"/>
      <c r="D140" s="43"/>
      <c r="E140" s="43"/>
      <c r="F140" s="43"/>
      <c r="G140" s="43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3"/>
      <c r="B141" s="43"/>
      <c r="C141" s="43"/>
      <c r="D141" s="43"/>
      <c r="E141" s="43"/>
      <c r="F141" s="43"/>
      <c r="G141" s="43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3"/>
      <c r="B142" s="43"/>
      <c r="C142" s="43"/>
      <c r="D142" s="43"/>
      <c r="E142" s="43"/>
      <c r="F142" s="43"/>
      <c r="G142" s="43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3"/>
      <c r="B143" s="43"/>
      <c r="C143" s="43"/>
      <c r="D143" s="43"/>
      <c r="E143" s="43"/>
      <c r="F143" s="43"/>
      <c r="G143" s="43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3"/>
      <c r="B144" s="43"/>
      <c r="C144" s="43"/>
      <c r="D144" s="43"/>
      <c r="E144" s="43"/>
      <c r="F144" s="43"/>
      <c r="G144" s="43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3"/>
      <c r="B145" s="43"/>
      <c r="C145" s="43"/>
      <c r="D145" s="43"/>
      <c r="E145" s="43"/>
      <c r="F145" s="43"/>
      <c r="G145" s="43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3"/>
      <c r="B146" s="43"/>
      <c r="C146" s="43"/>
      <c r="D146" s="43"/>
      <c r="E146" s="43"/>
      <c r="F146" s="43"/>
      <c r="G146" s="43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3"/>
      <c r="B147" s="43"/>
      <c r="C147" s="43"/>
      <c r="D147" s="43"/>
      <c r="E147" s="43"/>
      <c r="F147" s="43"/>
      <c r="G147" s="43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3"/>
      <c r="B148" s="43"/>
      <c r="C148" s="43"/>
      <c r="D148" s="43"/>
      <c r="E148" s="43"/>
      <c r="F148" s="43"/>
      <c r="G148" s="43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3"/>
      <c r="B149" s="43"/>
      <c r="C149" s="43"/>
      <c r="D149" s="43"/>
      <c r="E149" s="43"/>
      <c r="F149" s="43"/>
      <c r="G149" s="43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3"/>
      <c r="B150" s="43"/>
      <c r="C150" s="43"/>
      <c r="D150" s="43"/>
      <c r="E150" s="43"/>
      <c r="F150" s="43"/>
      <c r="G150" s="43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3"/>
      <c r="B151" s="43"/>
      <c r="C151" s="43"/>
      <c r="D151" s="43"/>
      <c r="E151" s="43"/>
      <c r="F151" s="43"/>
      <c r="G151" s="43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3"/>
      <c r="B152" s="43"/>
      <c r="C152" s="43"/>
      <c r="D152" s="43"/>
      <c r="E152" s="43"/>
      <c r="F152" s="43"/>
      <c r="G152" s="43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3"/>
      <c r="B153" s="43"/>
      <c r="C153" s="43"/>
      <c r="D153" s="43"/>
      <c r="E153" s="43"/>
      <c r="F153" s="43"/>
      <c r="G153" s="43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3"/>
      <c r="B154" s="43"/>
      <c r="C154" s="43"/>
      <c r="D154" s="43"/>
      <c r="E154" s="43"/>
      <c r="F154" s="43"/>
      <c r="G154" s="43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3"/>
      <c r="B155" s="43"/>
      <c r="C155" s="43"/>
      <c r="D155" s="43"/>
      <c r="E155" s="43"/>
      <c r="F155" s="43"/>
      <c r="G155" s="43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3"/>
      <c r="B156" s="43"/>
      <c r="C156" s="43"/>
      <c r="D156" s="43"/>
      <c r="E156" s="43"/>
      <c r="F156" s="43"/>
      <c r="G156" s="43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3"/>
      <c r="B157" s="43"/>
      <c r="C157" s="43"/>
      <c r="D157" s="43"/>
      <c r="E157" s="43"/>
      <c r="F157" s="43"/>
      <c r="G157" s="43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3"/>
      <c r="B158" s="43"/>
      <c r="C158" s="43"/>
      <c r="D158" s="43"/>
      <c r="E158" s="43"/>
      <c r="F158" s="43"/>
      <c r="G158" s="43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3"/>
      <c r="B159" s="43"/>
      <c r="C159" s="43"/>
      <c r="D159" s="43"/>
      <c r="E159" s="43"/>
      <c r="F159" s="43"/>
      <c r="G159" s="43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3"/>
      <c r="B160" s="43"/>
      <c r="C160" s="43"/>
      <c r="D160" s="43"/>
      <c r="E160" s="43"/>
      <c r="F160" s="43"/>
      <c r="G160" s="43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3"/>
      <c r="B161" s="43"/>
      <c r="C161" s="43"/>
      <c r="D161" s="43"/>
      <c r="E161" s="43"/>
      <c r="F161" s="43"/>
      <c r="G161" s="43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3"/>
      <c r="B162" s="43"/>
      <c r="C162" s="43"/>
      <c r="D162" s="43"/>
      <c r="E162" s="43"/>
      <c r="F162" s="43"/>
      <c r="G162" s="43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3"/>
      <c r="B163" s="43"/>
      <c r="C163" s="43"/>
      <c r="D163" s="43"/>
      <c r="E163" s="43"/>
      <c r="F163" s="43"/>
      <c r="G163" s="43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3"/>
      <c r="B164" s="43"/>
      <c r="C164" s="43"/>
      <c r="D164" s="43"/>
      <c r="E164" s="43"/>
      <c r="F164" s="43"/>
      <c r="G164" s="43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3"/>
      <c r="B165" s="43"/>
      <c r="C165" s="43"/>
      <c r="D165" s="43"/>
      <c r="E165" s="43"/>
      <c r="F165" s="43"/>
      <c r="G165" s="43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3"/>
      <c r="B166" s="43"/>
      <c r="C166" s="43"/>
      <c r="D166" s="43"/>
      <c r="E166" s="43"/>
      <c r="F166" s="43"/>
      <c r="G166" s="43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3"/>
      <c r="B167" s="43"/>
      <c r="C167" s="43"/>
      <c r="D167" s="43"/>
      <c r="E167" s="43"/>
      <c r="F167" s="43"/>
      <c r="G167" s="43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3"/>
      <c r="B168" s="43"/>
      <c r="C168" s="43"/>
      <c r="D168" s="43"/>
      <c r="E168" s="43"/>
      <c r="F168" s="43"/>
      <c r="G168" s="43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3"/>
      <c r="B169" s="43"/>
      <c r="C169" s="43"/>
      <c r="D169" s="43"/>
      <c r="E169" s="43"/>
      <c r="F169" s="43"/>
      <c r="G169" s="43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3"/>
      <c r="B170" s="43"/>
      <c r="C170" s="43"/>
      <c r="D170" s="43"/>
      <c r="E170" s="43"/>
      <c r="F170" s="43"/>
      <c r="G170" s="43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3"/>
      <c r="B171" s="43"/>
      <c r="C171" s="43"/>
      <c r="D171" s="43"/>
      <c r="E171" s="43"/>
      <c r="F171" s="43"/>
      <c r="G171" s="43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3"/>
      <c r="B172" s="43"/>
      <c r="C172" s="43"/>
      <c r="D172" s="43"/>
      <c r="E172" s="43"/>
      <c r="F172" s="43"/>
      <c r="G172" s="43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3"/>
      <c r="B173" s="43"/>
      <c r="C173" s="43"/>
      <c r="D173" s="43"/>
      <c r="E173" s="43"/>
      <c r="F173" s="43"/>
      <c r="G173" s="43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3"/>
      <c r="B174" s="43"/>
      <c r="C174" s="43"/>
      <c r="D174" s="43"/>
      <c r="E174" s="43"/>
      <c r="F174" s="43"/>
      <c r="G174" s="43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3"/>
      <c r="B175" s="43"/>
      <c r="C175" s="43"/>
      <c r="D175" s="43"/>
      <c r="E175" s="43"/>
      <c r="F175" s="43"/>
      <c r="G175" s="43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3"/>
      <c r="B176" s="43"/>
      <c r="C176" s="43"/>
      <c r="D176" s="43"/>
      <c r="E176" s="43"/>
      <c r="F176" s="43"/>
      <c r="G176" s="43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3"/>
      <c r="B177" s="43"/>
      <c r="C177" s="43"/>
      <c r="D177" s="43"/>
      <c r="E177" s="43"/>
      <c r="F177" s="43"/>
      <c r="G177" s="43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3"/>
      <c r="B178" s="43"/>
      <c r="C178" s="43"/>
      <c r="D178" s="43"/>
      <c r="E178" s="43"/>
      <c r="F178" s="43"/>
      <c r="G178" s="43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3"/>
      <c r="B179" s="43"/>
      <c r="C179" s="43"/>
      <c r="D179" s="43"/>
      <c r="E179" s="43"/>
      <c r="F179" s="43"/>
      <c r="G179" s="43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3"/>
      <c r="B180" s="43"/>
      <c r="C180" s="43"/>
      <c r="D180" s="43"/>
      <c r="E180" s="43"/>
      <c r="F180" s="43"/>
      <c r="G180" s="43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3"/>
      <c r="B181" s="43"/>
      <c r="C181" s="43"/>
      <c r="D181" s="43"/>
      <c r="E181" s="43"/>
      <c r="F181" s="43"/>
      <c r="G181" s="43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3"/>
      <c r="B182" s="43"/>
      <c r="C182" s="43"/>
      <c r="D182" s="43"/>
      <c r="E182" s="43"/>
      <c r="F182" s="43"/>
      <c r="G182" s="43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3"/>
      <c r="B183" s="43"/>
      <c r="C183" s="43"/>
      <c r="D183" s="43"/>
      <c r="E183" s="43"/>
      <c r="F183" s="43"/>
      <c r="G183" s="43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3"/>
      <c r="B184" s="43"/>
      <c r="C184" s="43"/>
      <c r="D184" s="43"/>
      <c r="E184" s="43"/>
      <c r="F184" s="43"/>
      <c r="G184" s="43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3"/>
      <c r="B185" s="43"/>
      <c r="C185" s="43"/>
      <c r="D185" s="43"/>
      <c r="E185" s="43"/>
      <c r="F185" s="43"/>
      <c r="G185" s="43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3"/>
      <c r="B186" s="43"/>
      <c r="C186" s="43"/>
      <c r="D186" s="43"/>
      <c r="E186" s="43"/>
      <c r="F186" s="43"/>
      <c r="G186" s="43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3"/>
      <c r="B187" s="43"/>
      <c r="C187" s="43"/>
      <c r="D187" s="43"/>
      <c r="E187" s="43"/>
      <c r="F187" s="43"/>
      <c r="G187" s="43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3"/>
      <c r="B188" s="43"/>
      <c r="C188" s="43"/>
      <c r="D188" s="43"/>
      <c r="E188" s="43"/>
      <c r="F188" s="43"/>
      <c r="G188" s="43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3"/>
      <c r="B189" s="43"/>
      <c r="C189" s="43"/>
      <c r="D189" s="43"/>
      <c r="E189" s="43"/>
      <c r="F189" s="43"/>
      <c r="G189" s="43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3"/>
      <c r="B190" s="43"/>
      <c r="C190" s="43"/>
      <c r="D190" s="43"/>
      <c r="E190" s="43"/>
      <c r="F190" s="43"/>
      <c r="G190" s="43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3"/>
      <c r="B191" s="43"/>
      <c r="C191" s="43"/>
      <c r="D191" s="43"/>
      <c r="E191" s="43"/>
      <c r="F191" s="43"/>
      <c r="G191" s="43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3"/>
      <c r="B192" s="43"/>
      <c r="C192" s="43"/>
      <c r="D192" s="43"/>
      <c r="E192" s="43"/>
      <c r="F192" s="43"/>
      <c r="G192" s="43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3"/>
      <c r="B193" s="43"/>
      <c r="C193" s="43"/>
      <c r="D193" s="43"/>
      <c r="E193" s="43"/>
      <c r="F193" s="43"/>
      <c r="G193" s="43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3"/>
      <c r="B194" s="43"/>
      <c r="C194" s="43"/>
      <c r="D194" s="43"/>
      <c r="E194" s="43"/>
      <c r="F194" s="43"/>
      <c r="G194" s="43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3"/>
      <c r="B195" s="43"/>
      <c r="C195" s="43"/>
      <c r="D195" s="43"/>
      <c r="E195" s="43"/>
      <c r="F195" s="43"/>
      <c r="G195" s="43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3"/>
      <c r="B196" s="43"/>
      <c r="C196" s="43"/>
      <c r="D196" s="43"/>
      <c r="E196" s="43"/>
      <c r="F196" s="43"/>
      <c r="G196" s="43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3"/>
      <c r="B197" s="43"/>
      <c r="C197" s="43"/>
      <c r="D197" s="43"/>
      <c r="E197" s="43"/>
      <c r="F197" s="43"/>
      <c r="G197" s="43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3"/>
      <c r="B198" s="43"/>
      <c r="C198" s="43"/>
      <c r="D198" s="43"/>
      <c r="E198" s="43"/>
      <c r="F198" s="43"/>
      <c r="G198" s="43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3"/>
      <c r="B199" s="43"/>
      <c r="C199" s="43"/>
      <c r="D199" s="43"/>
      <c r="E199" s="43"/>
      <c r="F199" s="43"/>
      <c r="G199" s="43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3"/>
      <c r="B200" s="43"/>
      <c r="C200" s="43"/>
      <c r="D200" s="43"/>
      <c r="E200" s="43"/>
      <c r="F200" s="43"/>
      <c r="G200" s="43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3"/>
      <c r="B201" s="43"/>
      <c r="C201" s="43"/>
      <c r="D201" s="43"/>
      <c r="E201" s="43"/>
      <c r="F201" s="43"/>
      <c r="G201" s="43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3"/>
      <c r="B202" s="43"/>
      <c r="C202" s="43"/>
      <c r="D202" s="43"/>
      <c r="E202" s="43"/>
      <c r="F202" s="43"/>
      <c r="G202" s="43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3"/>
      <c r="B203" s="43"/>
      <c r="C203" s="43"/>
      <c r="D203" s="43"/>
      <c r="E203" s="43"/>
      <c r="F203" s="43"/>
      <c r="G203" s="43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3"/>
      <c r="B204" s="43"/>
      <c r="C204" s="43"/>
      <c r="D204" s="43"/>
      <c r="E204" s="43"/>
      <c r="F204" s="43"/>
      <c r="G204" s="43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3"/>
      <c r="B205" s="43"/>
      <c r="C205" s="43"/>
      <c r="D205" s="43"/>
      <c r="E205" s="43"/>
      <c r="F205" s="43"/>
      <c r="G205" s="43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3"/>
      <c r="B206" s="43"/>
      <c r="C206" s="43"/>
      <c r="D206" s="43"/>
      <c r="E206" s="43"/>
      <c r="F206" s="43"/>
      <c r="G206" s="43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3"/>
      <c r="B207" s="43"/>
      <c r="C207" s="43"/>
      <c r="D207" s="43"/>
      <c r="E207" s="43"/>
      <c r="F207" s="43"/>
      <c r="G207" s="43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3"/>
      <c r="B208" s="43"/>
      <c r="C208" s="43"/>
      <c r="D208" s="43"/>
      <c r="E208" s="43"/>
      <c r="F208" s="43"/>
      <c r="G208" s="43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3"/>
      <c r="B209" s="43"/>
      <c r="C209" s="43"/>
      <c r="D209" s="43"/>
      <c r="E209" s="43"/>
      <c r="F209" s="43"/>
      <c r="G209" s="43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3"/>
      <c r="B210" s="43"/>
      <c r="C210" s="43"/>
      <c r="D210" s="43"/>
      <c r="E210" s="43"/>
      <c r="F210" s="43"/>
      <c r="G210" s="43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3"/>
      <c r="B211" s="43"/>
      <c r="C211" s="43"/>
      <c r="D211" s="43"/>
      <c r="E211" s="43"/>
      <c r="F211" s="43"/>
      <c r="G211" s="43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3"/>
      <c r="B212" s="43"/>
      <c r="C212" s="43"/>
      <c r="D212" s="43"/>
      <c r="E212" s="43"/>
      <c r="F212" s="43"/>
      <c r="G212" s="43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3"/>
      <c r="B213" s="43"/>
      <c r="C213" s="43"/>
      <c r="D213" s="43"/>
      <c r="E213" s="43"/>
      <c r="F213" s="43"/>
      <c r="G213" s="43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3"/>
      <c r="B214" s="43"/>
      <c r="C214" s="43"/>
      <c r="D214" s="43"/>
      <c r="E214" s="43"/>
      <c r="F214" s="43"/>
      <c r="G214" s="43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3"/>
      <c r="B215" s="43"/>
      <c r="C215" s="43"/>
      <c r="D215" s="43"/>
      <c r="E215" s="43"/>
      <c r="F215" s="43"/>
      <c r="G215" s="43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3"/>
      <c r="B216" s="43"/>
      <c r="C216" s="43"/>
      <c r="D216" s="43"/>
      <c r="E216" s="43"/>
      <c r="F216" s="43"/>
      <c r="G216" s="43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3"/>
      <c r="B217" s="43"/>
      <c r="C217" s="43"/>
      <c r="D217" s="43"/>
      <c r="E217" s="43"/>
      <c r="F217" s="43"/>
      <c r="G217" s="43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3"/>
      <c r="B218" s="43"/>
      <c r="C218" s="43"/>
      <c r="D218" s="43"/>
      <c r="E218" s="43"/>
      <c r="F218" s="43"/>
      <c r="G218" s="43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3"/>
      <c r="B219" s="43"/>
      <c r="C219" s="43"/>
      <c r="D219" s="43"/>
      <c r="E219" s="43"/>
      <c r="F219" s="43"/>
      <c r="G219" s="43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3"/>
      <c r="B220" s="43"/>
      <c r="C220" s="43"/>
      <c r="D220" s="43"/>
      <c r="E220" s="43"/>
      <c r="F220" s="43"/>
      <c r="G220" s="43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3"/>
      <c r="B221" s="43"/>
      <c r="C221" s="43"/>
      <c r="D221" s="43"/>
      <c r="E221" s="43"/>
      <c r="F221" s="43"/>
      <c r="G221" s="43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3"/>
      <c r="B222" s="43"/>
      <c r="C222" s="43"/>
      <c r="D222" s="43"/>
      <c r="E222" s="43"/>
      <c r="F222" s="43"/>
      <c r="G222" s="43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3"/>
      <c r="B223" s="43"/>
      <c r="C223" s="43"/>
      <c r="D223" s="43"/>
      <c r="E223" s="43"/>
      <c r="F223" s="43"/>
      <c r="G223" s="43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3"/>
      <c r="B224" s="43"/>
      <c r="C224" s="43"/>
      <c r="D224" s="43"/>
      <c r="E224" s="43"/>
      <c r="F224" s="43"/>
      <c r="G224" s="43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3"/>
      <c r="B225" s="43"/>
      <c r="C225" s="43"/>
      <c r="D225" s="43"/>
      <c r="E225" s="43"/>
      <c r="F225" s="43"/>
      <c r="G225" s="43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8" t="s">
        <v>46</v>
      </c>
      <c r="B1" s="9" t="s">
        <v>71</v>
      </c>
      <c r="C1" s="10"/>
      <c r="D1" s="10"/>
      <c r="E1" s="10"/>
      <c r="F1" s="10"/>
      <c r="G1" s="10"/>
      <c r="H1" s="10"/>
      <c r="I1" s="10"/>
      <c r="J1" s="10"/>
      <c r="K1" s="11"/>
      <c r="L1" s="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2"/>
      <c r="AA1" s="12"/>
      <c r="AB1" s="12"/>
      <c r="AC1" s="12"/>
      <c r="AD1" s="12"/>
      <c r="AE1" s="12"/>
      <c r="AF1" s="12"/>
      <c r="AG1" s="12"/>
    </row>
    <row r="2">
      <c r="A2" s="14"/>
      <c r="B2" s="15"/>
      <c r="C2" s="16"/>
      <c r="D2" s="16"/>
      <c r="E2" s="16"/>
      <c r="F2" s="16"/>
      <c r="G2" s="16"/>
      <c r="H2" s="16"/>
      <c r="I2" s="16"/>
      <c r="J2" s="16"/>
      <c r="K2" s="17"/>
      <c r="L2" s="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2"/>
      <c r="AA2" s="12"/>
      <c r="AB2" s="12"/>
      <c r="AC2" s="12"/>
      <c r="AD2" s="12"/>
      <c r="AE2" s="12"/>
      <c r="AF2" s="12"/>
      <c r="AG2" s="12"/>
    </row>
    <row r="3">
      <c r="A3" s="19"/>
      <c r="B3" s="20" t="s">
        <v>49</v>
      </c>
      <c r="C3" s="20" t="s">
        <v>50</v>
      </c>
      <c r="D3" s="20" t="s">
        <v>51</v>
      </c>
      <c r="E3" s="20" t="s">
        <v>52</v>
      </c>
      <c r="F3" s="21" t="s">
        <v>53</v>
      </c>
      <c r="G3" s="21" t="s">
        <v>54</v>
      </c>
      <c r="H3" s="21" t="s">
        <v>55</v>
      </c>
      <c r="I3" s="21" t="s">
        <v>56</v>
      </c>
      <c r="J3" s="20" t="s">
        <v>57</v>
      </c>
      <c r="K3" s="20" t="s">
        <v>58</v>
      </c>
      <c r="L3" s="2"/>
      <c r="M3" s="18" t="s">
        <v>48</v>
      </c>
      <c r="N3" s="12"/>
      <c r="O3" s="12"/>
      <c r="P3" s="12"/>
      <c r="Q3" s="12"/>
      <c r="R3" s="12"/>
      <c r="S3" s="12"/>
      <c r="T3" s="12"/>
      <c r="U3" s="12"/>
      <c r="V3" s="12"/>
      <c r="W3" s="12"/>
      <c r="X3" s="2"/>
      <c r="Y3" s="12"/>
      <c r="Z3" s="12"/>
      <c r="AA3" s="12"/>
      <c r="AB3" s="12"/>
      <c r="AC3" s="12"/>
      <c r="AD3" s="12"/>
      <c r="AE3" s="12"/>
      <c r="AF3" s="12"/>
      <c r="AG3" s="12"/>
    </row>
    <row r="4">
      <c r="A4" s="23" t="str">
        <f>ALNS!A4</f>
        <v>Alex Ranyê Guilherme Cristino</v>
      </c>
      <c r="B4" s="45">
        <v>7.5</v>
      </c>
      <c r="C4" s="24"/>
      <c r="D4" s="24"/>
      <c r="E4" s="24"/>
      <c r="F4" s="25">
        <f t="shared" ref="F4:F47" si="1">IF(A4&lt;&gt;"",SUM(B4:E4),)</f>
        <v>7.5</v>
      </c>
      <c r="G4" s="26">
        <f t="shared" ref="G4:G47" si="2">IFERROR(IF(F4&gt;=0,AVERAGE(B4:E4),""),"")</f>
        <v>7.5</v>
      </c>
      <c r="H4" s="25" t="str">
        <f t="shared" ref="H4:H47" si="3">IF(AND(F4&gt;=10,F4&lt;28,G4&lt;7),ROUND((50-G4*6)/4,1),"")</f>
        <v/>
      </c>
      <c r="I4" s="27"/>
      <c r="J4" s="28" t="str">
        <f t="shared" ref="J4:J47" si="4">IF(AND(B4&lt;&gt;"",C4&lt;&gt;"",D4&lt;&gt;"",E4&lt;&gt;""),IF(OR(F4&gt;=28,F4&lt;10),G4,IF(I4=H4,5,((G4*6)+(I4*4))/10)),)</f>
        <v/>
      </c>
      <c r="K4" s="29" t="str">
        <f t="shared" ref="K4:K47" si="5">IF(AND(B4&lt;&gt;"",C4&lt;&gt;"",D4&lt;&gt;"",E4&lt;&gt;""),IF(J4&gt;=5,"A","R"),)</f>
        <v/>
      </c>
      <c r="L4" s="2"/>
      <c r="M4" s="22" t="s">
        <v>59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</row>
    <row r="5">
      <c r="A5" s="30" t="str">
        <f>ALNS!A5</f>
        <v>Ana beatriz Araújo Salvino</v>
      </c>
      <c r="B5" s="46">
        <v>8.0</v>
      </c>
      <c r="C5" s="31"/>
      <c r="D5" s="31"/>
      <c r="E5" s="31"/>
      <c r="F5" s="32">
        <f t="shared" si="1"/>
        <v>8</v>
      </c>
      <c r="G5" s="33">
        <f t="shared" si="2"/>
        <v>8</v>
      </c>
      <c r="H5" s="32" t="str">
        <f t="shared" si="3"/>
        <v/>
      </c>
      <c r="I5" s="34"/>
      <c r="J5" s="35" t="str">
        <f t="shared" si="4"/>
        <v/>
      </c>
      <c r="K5" s="36" t="str">
        <f t="shared" si="5"/>
        <v/>
      </c>
      <c r="L5" s="2"/>
      <c r="M5" s="18" t="s">
        <v>60</v>
      </c>
      <c r="N5" s="12"/>
      <c r="O5" s="12"/>
      <c r="P5" s="12"/>
      <c r="Q5" s="12"/>
      <c r="R5" s="12"/>
      <c r="S5" s="12"/>
      <c r="T5" s="12"/>
      <c r="U5" s="12"/>
      <c r="V5" s="12"/>
      <c r="W5" s="12"/>
      <c r="X5" s="2"/>
      <c r="Y5" s="12"/>
      <c r="Z5" s="2"/>
      <c r="AA5" s="12"/>
      <c r="AB5" s="12"/>
      <c r="AC5" s="12"/>
      <c r="AD5" s="12"/>
      <c r="AE5" s="12"/>
      <c r="AF5" s="12"/>
      <c r="AG5" s="12"/>
    </row>
    <row r="6">
      <c r="A6" s="23" t="str">
        <f>ALNS!A6</f>
        <v>Ana Beatriz Farias Brito</v>
      </c>
      <c r="B6" s="45">
        <v>7.0</v>
      </c>
      <c r="C6" s="24"/>
      <c r="D6" s="24"/>
      <c r="E6" s="24"/>
      <c r="F6" s="25">
        <f t="shared" si="1"/>
        <v>7</v>
      </c>
      <c r="G6" s="26">
        <f t="shared" si="2"/>
        <v>7</v>
      </c>
      <c r="H6" s="25" t="str">
        <f t="shared" si="3"/>
        <v/>
      </c>
      <c r="I6" s="27"/>
      <c r="J6" s="28" t="str">
        <f t="shared" si="4"/>
        <v/>
      </c>
      <c r="K6" s="29" t="str">
        <f t="shared" si="5"/>
        <v/>
      </c>
      <c r="L6" s="2"/>
      <c r="M6" s="37" t="s">
        <v>61</v>
      </c>
      <c r="N6" s="12"/>
      <c r="O6" s="12"/>
      <c r="P6" s="12"/>
      <c r="Q6" s="12"/>
      <c r="R6" s="12"/>
      <c r="S6" s="12"/>
      <c r="T6" s="12"/>
      <c r="U6" s="12"/>
      <c r="V6" s="12"/>
      <c r="W6" s="12"/>
      <c r="X6" s="2"/>
      <c r="Y6" s="12"/>
      <c r="Z6" s="2"/>
      <c r="AA6" s="12"/>
      <c r="AB6" s="12"/>
      <c r="AC6" s="12"/>
      <c r="AD6" s="12"/>
      <c r="AE6" s="12"/>
      <c r="AF6" s="12"/>
      <c r="AG6" s="12"/>
    </row>
    <row r="7">
      <c r="A7" s="30" t="str">
        <f>ALNS!A7</f>
        <v>Ana Clara Oliveira das Chagas</v>
      </c>
      <c r="B7" s="46">
        <v>8.0</v>
      </c>
      <c r="C7" s="31"/>
      <c r="D7" s="31"/>
      <c r="E7" s="31"/>
      <c r="F7" s="32">
        <f t="shared" si="1"/>
        <v>8</v>
      </c>
      <c r="G7" s="33">
        <f t="shared" si="2"/>
        <v>8</v>
      </c>
      <c r="H7" s="32" t="str">
        <f t="shared" si="3"/>
        <v/>
      </c>
      <c r="I7" s="34"/>
      <c r="J7" s="35" t="str">
        <f t="shared" si="4"/>
        <v/>
      </c>
      <c r="K7" s="36" t="str">
        <f t="shared" si="5"/>
        <v/>
      </c>
      <c r="L7" s="2"/>
      <c r="M7" s="22" t="s">
        <v>62</v>
      </c>
      <c r="N7" s="12"/>
      <c r="O7" s="12"/>
      <c r="P7" s="12"/>
      <c r="Q7" s="12"/>
      <c r="R7" s="12"/>
      <c r="S7" s="12"/>
      <c r="T7" s="12"/>
      <c r="U7" s="12"/>
      <c r="V7" s="12"/>
      <c r="W7" s="12"/>
      <c r="X7" s="2"/>
      <c r="Y7" s="12"/>
      <c r="Z7" s="2"/>
      <c r="AA7" s="12"/>
      <c r="AB7" s="12"/>
      <c r="AC7" s="12"/>
      <c r="AD7" s="12"/>
      <c r="AE7" s="12"/>
      <c r="AF7" s="12"/>
      <c r="AG7" s="12"/>
    </row>
    <row r="8">
      <c r="A8" s="23" t="str">
        <f>ALNS!A8</f>
        <v>Ana Flávia Ribeiro Gomes Nascimento</v>
      </c>
      <c r="B8" s="45">
        <v>8.5</v>
      </c>
      <c r="C8" s="24"/>
      <c r="D8" s="24"/>
      <c r="E8" s="24"/>
      <c r="F8" s="25">
        <f t="shared" si="1"/>
        <v>8.5</v>
      </c>
      <c r="G8" s="26">
        <f t="shared" si="2"/>
        <v>8.5</v>
      </c>
      <c r="H8" s="25" t="str">
        <f t="shared" si="3"/>
        <v/>
      </c>
      <c r="I8" s="27"/>
      <c r="J8" s="28" t="str">
        <f t="shared" si="4"/>
        <v/>
      </c>
      <c r="K8" s="29" t="str">
        <f t="shared" si="5"/>
        <v/>
      </c>
      <c r="L8" s="2"/>
      <c r="M8" s="22" t="s">
        <v>63</v>
      </c>
      <c r="N8" s="12"/>
      <c r="O8" s="12"/>
      <c r="P8" s="12"/>
      <c r="Q8" s="12"/>
      <c r="R8" s="12"/>
      <c r="S8" s="12"/>
      <c r="T8" s="12"/>
      <c r="U8" s="12"/>
      <c r="V8" s="12"/>
      <c r="W8" s="12"/>
      <c r="X8" s="2"/>
      <c r="Y8" s="12"/>
      <c r="Z8" s="2"/>
      <c r="AA8" s="12"/>
      <c r="AB8" s="12"/>
      <c r="AC8" s="12"/>
      <c r="AD8" s="12"/>
      <c r="AE8" s="12"/>
      <c r="AF8" s="12"/>
      <c r="AG8" s="12"/>
    </row>
    <row r="9">
      <c r="A9" s="30" t="str">
        <f>ALNS!A9</f>
        <v>Ana Luiza Almeida Maia</v>
      </c>
      <c r="B9" s="46">
        <v>8.0</v>
      </c>
      <c r="C9" s="31"/>
      <c r="D9" s="31"/>
      <c r="E9" s="31"/>
      <c r="F9" s="32">
        <f t="shared" si="1"/>
        <v>8</v>
      </c>
      <c r="G9" s="33">
        <f t="shared" si="2"/>
        <v>8</v>
      </c>
      <c r="H9" s="32" t="str">
        <f t="shared" si="3"/>
        <v/>
      </c>
      <c r="I9" s="34"/>
      <c r="J9" s="35" t="str">
        <f t="shared" si="4"/>
        <v/>
      </c>
      <c r="K9" s="36" t="str">
        <f t="shared" si="5"/>
        <v/>
      </c>
      <c r="L9" s="2"/>
      <c r="M9" s="22" t="s">
        <v>64</v>
      </c>
      <c r="N9" s="12"/>
      <c r="O9" s="12"/>
      <c r="P9" s="12"/>
      <c r="Q9" s="12"/>
      <c r="R9" s="12"/>
      <c r="S9" s="12"/>
      <c r="T9" s="12"/>
      <c r="U9" s="12"/>
      <c r="V9" s="12"/>
      <c r="W9" s="12"/>
      <c r="X9" s="2"/>
      <c r="Y9" s="12"/>
      <c r="Z9" s="2"/>
      <c r="AA9" s="12"/>
      <c r="AB9" s="12"/>
      <c r="AC9" s="12"/>
      <c r="AD9" s="12"/>
      <c r="AE9" s="12"/>
      <c r="AF9" s="12"/>
      <c r="AG9" s="12"/>
    </row>
    <row r="10">
      <c r="A10" s="23" t="str">
        <f>ALNS!A10</f>
        <v>Andrei Bernado Nascimento da Silva</v>
      </c>
      <c r="B10" s="45">
        <v>7.5</v>
      </c>
      <c r="C10" s="24"/>
      <c r="D10" s="24"/>
      <c r="E10" s="24"/>
      <c r="F10" s="25">
        <f t="shared" si="1"/>
        <v>7.5</v>
      </c>
      <c r="G10" s="26">
        <f t="shared" si="2"/>
        <v>7.5</v>
      </c>
      <c r="H10" s="25" t="str">
        <f t="shared" si="3"/>
        <v/>
      </c>
      <c r="I10" s="27"/>
      <c r="J10" s="28" t="str">
        <f t="shared" si="4"/>
        <v/>
      </c>
      <c r="K10" s="29" t="str">
        <f t="shared" si="5"/>
        <v/>
      </c>
      <c r="L10" s="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2"/>
      <c r="Y10" s="12"/>
      <c r="Z10" s="2"/>
      <c r="AA10" s="12"/>
      <c r="AB10" s="12"/>
      <c r="AC10" s="12"/>
      <c r="AD10" s="12"/>
      <c r="AE10" s="12"/>
      <c r="AF10" s="12"/>
      <c r="AG10" s="12"/>
    </row>
    <row r="11">
      <c r="A11" s="30" t="str">
        <f>ALNS!A11</f>
        <v>Arthur Juan Costa Araújo</v>
      </c>
      <c r="B11" s="46">
        <v>9.5</v>
      </c>
      <c r="C11" s="31"/>
      <c r="D11" s="31"/>
      <c r="E11" s="31"/>
      <c r="F11" s="32">
        <f t="shared" si="1"/>
        <v>9.5</v>
      </c>
      <c r="G11" s="33">
        <f t="shared" si="2"/>
        <v>9.5</v>
      </c>
      <c r="H11" s="32" t="str">
        <f t="shared" si="3"/>
        <v/>
      </c>
      <c r="I11" s="34"/>
      <c r="J11" s="35" t="str">
        <f t="shared" si="4"/>
        <v/>
      </c>
      <c r="K11" s="36" t="str">
        <f t="shared" si="5"/>
        <v/>
      </c>
      <c r="L11" s="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2"/>
      <c r="Y11" s="12"/>
      <c r="Z11" s="2"/>
      <c r="AA11" s="12"/>
      <c r="AB11" s="12"/>
      <c r="AC11" s="12"/>
      <c r="AD11" s="12"/>
      <c r="AE11" s="12"/>
      <c r="AF11" s="12"/>
      <c r="AG11" s="12"/>
    </row>
    <row r="12">
      <c r="A12" s="23" t="str">
        <f>ALNS!A12</f>
        <v>Brenda Angel Sousa de Medeiros</v>
      </c>
      <c r="B12" s="45">
        <v>6.5</v>
      </c>
      <c r="C12" s="24"/>
      <c r="D12" s="24"/>
      <c r="E12" s="24"/>
      <c r="F12" s="25">
        <f t="shared" si="1"/>
        <v>6.5</v>
      </c>
      <c r="G12" s="26">
        <f t="shared" si="2"/>
        <v>6.5</v>
      </c>
      <c r="H12" s="25" t="str">
        <f t="shared" si="3"/>
        <v/>
      </c>
      <c r="I12" s="27"/>
      <c r="J12" s="28" t="str">
        <f t="shared" si="4"/>
        <v/>
      </c>
      <c r="K12" s="29" t="str">
        <f t="shared" si="5"/>
        <v/>
      </c>
      <c r="L12" s="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2"/>
      <c r="Y12" s="12"/>
      <c r="Z12" s="2"/>
      <c r="AA12" s="12"/>
      <c r="AB12" s="12"/>
      <c r="AC12" s="12"/>
      <c r="AD12" s="12"/>
      <c r="AE12" s="12"/>
      <c r="AF12" s="12"/>
      <c r="AG12" s="12"/>
    </row>
    <row r="13">
      <c r="A13" s="30" t="str">
        <f>ALNS!A13</f>
        <v>Bruna Ellen Andrade Abrantes</v>
      </c>
      <c r="B13" s="46">
        <v>7.5</v>
      </c>
      <c r="C13" s="31"/>
      <c r="D13" s="31"/>
      <c r="E13" s="31"/>
      <c r="F13" s="32">
        <f t="shared" si="1"/>
        <v>7.5</v>
      </c>
      <c r="G13" s="33">
        <f t="shared" si="2"/>
        <v>7.5</v>
      </c>
      <c r="H13" s="32" t="str">
        <f t="shared" si="3"/>
        <v/>
      </c>
      <c r="I13" s="34"/>
      <c r="J13" s="35" t="str">
        <f t="shared" si="4"/>
        <v/>
      </c>
      <c r="K13" s="36" t="str">
        <f t="shared" si="5"/>
        <v/>
      </c>
      <c r="L13" s="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2"/>
      <c r="Y13" s="12"/>
      <c r="Z13" s="2"/>
      <c r="AA13" s="12"/>
      <c r="AB13" s="12"/>
      <c r="AC13" s="12"/>
      <c r="AD13" s="12"/>
      <c r="AE13" s="12"/>
      <c r="AF13" s="12"/>
      <c r="AG13" s="12"/>
    </row>
    <row r="14">
      <c r="A14" s="23" t="str">
        <f>ALNS!A14</f>
        <v>Daniel Dantas da Silva</v>
      </c>
      <c r="B14" s="24"/>
      <c r="C14" s="24"/>
      <c r="D14" s="24"/>
      <c r="E14" s="24"/>
      <c r="F14" s="25">
        <f t="shared" si="1"/>
        <v>0</v>
      </c>
      <c r="G14" s="26" t="str">
        <f t="shared" si="2"/>
        <v/>
      </c>
      <c r="H14" s="25" t="str">
        <f t="shared" si="3"/>
        <v/>
      </c>
      <c r="I14" s="27"/>
      <c r="J14" s="28" t="str">
        <f t="shared" si="4"/>
        <v/>
      </c>
      <c r="K14" s="29" t="str">
        <f t="shared" si="5"/>
        <v/>
      </c>
      <c r="L14" s="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2"/>
      <c r="Y14" s="12"/>
      <c r="Z14" s="2"/>
      <c r="AA14" s="12"/>
      <c r="AB14" s="12"/>
      <c r="AC14" s="12"/>
      <c r="AD14" s="12"/>
      <c r="AE14" s="12"/>
      <c r="AF14" s="12"/>
      <c r="AG14" s="12"/>
    </row>
    <row r="15">
      <c r="A15" s="30" t="str">
        <f>ALNS!A15</f>
        <v>Erick Gabriel Araújo Leandro</v>
      </c>
      <c r="B15" s="31"/>
      <c r="C15" s="31"/>
      <c r="D15" s="31"/>
      <c r="E15" s="31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5" t="str">
        <f t="shared" si="4"/>
        <v/>
      </c>
      <c r="K15" s="36" t="str">
        <f t="shared" si="5"/>
        <v/>
      </c>
      <c r="L15" s="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2"/>
      <c r="Y15" s="12"/>
      <c r="Z15" s="2"/>
      <c r="AA15" s="12"/>
      <c r="AB15" s="12"/>
      <c r="AC15" s="12"/>
      <c r="AD15" s="12"/>
      <c r="AE15" s="12"/>
      <c r="AF15" s="12"/>
      <c r="AG15" s="12"/>
    </row>
    <row r="16">
      <c r="A16" s="23" t="str">
        <f>ALNS!A16</f>
        <v>Eugênio Genuíno Mota</v>
      </c>
      <c r="B16" s="24"/>
      <c r="C16" s="24"/>
      <c r="D16" s="24"/>
      <c r="E16" s="24"/>
      <c r="F16" s="25">
        <f t="shared" si="1"/>
        <v>0</v>
      </c>
      <c r="G16" s="33" t="str">
        <f t="shared" si="2"/>
        <v/>
      </c>
      <c r="H16" s="25" t="str">
        <f t="shared" si="3"/>
        <v/>
      </c>
      <c r="I16" s="27"/>
      <c r="J16" s="28" t="str">
        <f t="shared" si="4"/>
        <v/>
      </c>
      <c r="K16" s="29" t="str">
        <f t="shared" si="5"/>
        <v/>
      </c>
      <c r="L16" s="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2"/>
      <c r="Y16" s="12"/>
      <c r="Z16" s="2"/>
      <c r="AA16" s="12"/>
      <c r="AB16" s="12"/>
      <c r="AC16" s="12"/>
      <c r="AD16" s="12"/>
      <c r="AE16" s="12"/>
      <c r="AF16" s="12"/>
      <c r="AG16" s="12"/>
    </row>
    <row r="17">
      <c r="A17" s="30" t="str">
        <f>ALNS!A17</f>
        <v>Evellyn Fernandes de Almeida</v>
      </c>
      <c r="B17" s="31"/>
      <c r="C17" s="31"/>
      <c r="D17" s="31"/>
      <c r="E17" s="31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5" t="str">
        <f t="shared" si="4"/>
        <v/>
      </c>
      <c r="K17" s="36" t="str">
        <f t="shared" si="5"/>
        <v/>
      </c>
      <c r="L17" s="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2"/>
      <c r="Y17" s="12"/>
      <c r="Z17" s="2"/>
      <c r="AA17" s="12"/>
      <c r="AB17" s="12"/>
      <c r="AC17" s="12"/>
      <c r="AD17" s="12"/>
      <c r="AE17" s="12"/>
      <c r="AF17" s="12"/>
      <c r="AG17" s="12"/>
    </row>
    <row r="18">
      <c r="A18" s="23" t="str">
        <f>ALNS!A18</f>
        <v>Gabriel de Sousa Gonzaga</v>
      </c>
      <c r="B18" s="24"/>
      <c r="C18" s="24"/>
      <c r="D18" s="24"/>
      <c r="E18" s="24"/>
      <c r="F18" s="25">
        <f t="shared" si="1"/>
        <v>0</v>
      </c>
      <c r="G18" s="26" t="str">
        <f t="shared" si="2"/>
        <v/>
      </c>
      <c r="H18" s="25" t="str">
        <f t="shared" si="3"/>
        <v/>
      </c>
      <c r="I18" s="27"/>
      <c r="J18" s="28" t="str">
        <f t="shared" si="4"/>
        <v/>
      </c>
      <c r="K18" s="29" t="str">
        <f t="shared" si="5"/>
        <v/>
      </c>
      <c r="L18" s="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2"/>
      <c r="Y18" s="12"/>
      <c r="Z18" s="2"/>
      <c r="AA18" s="12"/>
      <c r="AB18" s="12"/>
      <c r="AC18" s="12"/>
      <c r="AD18" s="12"/>
      <c r="AE18" s="12"/>
      <c r="AF18" s="12"/>
      <c r="AG18" s="12"/>
    </row>
    <row r="19">
      <c r="A19" s="30" t="str">
        <f>ALNS!A19</f>
        <v>Giullia Barros Pietoso Camara</v>
      </c>
      <c r="B19" s="31"/>
      <c r="C19" s="31"/>
      <c r="D19" s="31"/>
      <c r="E19" s="31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5" t="str">
        <f t="shared" si="4"/>
        <v/>
      </c>
      <c r="K19" s="36" t="str">
        <f t="shared" si="5"/>
        <v/>
      </c>
      <c r="L19" s="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2"/>
      <c r="Y19" s="12"/>
      <c r="Z19" s="2"/>
      <c r="AA19" s="12"/>
      <c r="AB19" s="12"/>
      <c r="AC19" s="12"/>
      <c r="AD19" s="12"/>
      <c r="AE19" s="12"/>
      <c r="AF19" s="12"/>
      <c r="AG19" s="12"/>
    </row>
    <row r="20" ht="15.75" customHeight="1">
      <c r="A20" s="38" t="str">
        <f>ALNS!A20</f>
        <v>Gleiciane Almeida de Lima</v>
      </c>
      <c r="B20" s="24"/>
      <c r="C20" s="24"/>
      <c r="D20" s="24"/>
      <c r="E20" s="24"/>
      <c r="F20" s="25">
        <f t="shared" si="1"/>
        <v>0</v>
      </c>
      <c r="G20" s="26" t="str">
        <f t="shared" si="2"/>
        <v/>
      </c>
      <c r="H20" s="25" t="str">
        <f t="shared" si="3"/>
        <v/>
      </c>
      <c r="I20" s="27"/>
      <c r="J20" s="28" t="str">
        <f t="shared" si="4"/>
        <v/>
      </c>
      <c r="K20" s="29" t="str">
        <f t="shared" si="5"/>
        <v/>
      </c>
      <c r="L20" s="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2"/>
      <c r="Y20" s="12"/>
      <c r="Z20" s="2"/>
      <c r="AA20" s="12"/>
      <c r="AB20" s="12"/>
      <c r="AC20" s="12"/>
      <c r="AD20" s="12"/>
      <c r="AE20" s="12"/>
      <c r="AF20" s="12"/>
      <c r="AG20" s="12"/>
    </row>
    <row r="21" ht="15.75" customHeight="1">
      <c r="A21" s="30" t="str">
        <f>ALNS!A21</f>
        <v>Gustavo Oliviera de Menezes</v>
      </c>
      <c r="B21" s="31"/>
      <c r="C21" s="31"/>
      <c r="D21" s="31"/>
      <c r="E21" s="31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5" t="str">
        <f t="shared" si="4"/>
        <v/>
      </c>
      <c r="K21" s="36" t="str">
        <f t="shared" si="5"/>
        <v/>
      </c>
      <c r="L21" s="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2"/>
      <c r="Y21" s="12"/>
      <c r="Z21" s="2"/>
      <c r="AA21" s="12"/>
      <c r="AB21" s="12"/>
      <c r="AC21" s="12"/>
      <c r="AD21" s="12"/>
      <c r="AE21" s="12"/>
      <c r="AF21" s="12"/>
      <c r="AG21" s="12"/>
    </row>
    <row r="22" ht="15.75" customHeight="1">
      <c r="A22" s="23" t="str">
        <f>ALNS!A22</f>
        <v>Heitor Gênuíno Mota</v>
      </c>
      <c r="B22" s="24"/>
      <c r="C22" s="24"/>
      <c r="D22" s="24"/>
      <c r="E22" s="24"/>
      <c r="F22" s="25">
        <f t="shared" si="1"/>
        <v>0</v>
      </c>
      <c r="G22" s="26" t="str">
        <f t="shared" si="2"/>
        <v/>
      </c>
      <c r="H22" s="25" t="str">
        <f t="shared" si="3"/>
        <v/>
      </c>
      <c r="I22" s="27"/>
      <c r="J22" s="28" t="str">
        <f t="shared" si="4"/>
        <v/>
      </c>
      <c r="K22" s="29" t="str">
        <f t="shared" si="5"/>
        <v/>
      </c>
      <c r="L22" s="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2"/>
      <c r="Y22" s="12"/>
      <c r="Z22" s="2"/>
      <c r="AA22" s="12"/>
      <c r="AB22" s="12"/>
      <c r="AC22" s="12"/>
      <c r="AD22" s="12"/>
      <c r="AE22" s="12"/>
      <c r="AF22" s="12"/>
      <c r="AG22" s="12"/>
    </row>
    <row r="23" ht="15.75" customHeight="1">
      <c r="A23" s="30" t="str">
        <f>ALNS!A23</f>
        <v>Heloisa dos Reis Nascimento</v>
      </c>
      <c r="B23" s="31"/>
      <c r="C23" s="31"/>
      <c r="D23" s="31"/>
      <c r="E23" s="31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5" t="str">
        <f t="shared" si="4"/>
        <v/>
      </c>
      <c r="K23" s="36" t="str">
        <f t="shared" si="5"/>
        <v/>
      </c>
      <c r="L23" s="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2"/>
      <c r="Y23" s="12"/>
      <c r="Z23" s="2"/>
      <c r="AA23" s="12"/>
      <c r="AB23" s="12"/>
      <c r="AC23" s="12"/>
      <c r="AD23" s="12"/>
      <c r="AE23" s="12"/>
      <c r="AF23" s="12"/>
      <c r="AG23" s="12"/>
    </row>
    <row r="24" ht="15.75" customHeight="1">
      <c r="A24" s="23" t="str">
        <f>ALNS!A24</f>
        <v>José Júlio César de Lima Silva Soares</v>
      </c>
      <c r="B24" s="24"/>
      <c r="C24" s="24"/>
      <c r="D24" s="24"/>
      <c r="E24" s="24"/>
      <c r="F24" s="25">
        <f t="shared" si="1"/>
        <v>0</v>
      </c>
      <c r="G24" s="26" t="str">
        <f t="shared" si="2"/>
        <v/>
      </c>
      <c r="H24" s="25" t="str">
        <f t="shared" si="3"/>
        <v/>
      </c>
      <c r="I24" s="27"/>
      <c r="J24" s="28" t="str">
        <f t="shared" si="4"/>
        <v/>
      </c>
      <c r="K24" s="29" t="str">
        <f t="shared" si="5"/>
        <v/>
      </c>
      <c r="L24" s="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2"/>
      <c r="Y24" s="12"/>
      <c r="Z24" s="2"/>
      <c r="AA24" s="12"/>
      <c r="AB24" s="12"/>
      <c r="AC24" s="12"/>
      <c r="AD24" s="12"/>
      <c r="AE24" s="12"/>
      <c r="AF24" s="12"/>
      <c r="AG24" s="12"/>
    </row>
    <row r="25" ht="15.75" customHeight="1">
      <c r="A25" s="30" t="str">
        <f>ALNS!A25</f>
        <v>Júlia da Costa Silva Cruz</v>
      </c>
      <c r="B25" s="31"/>
      <c r="C25" s="31"/>
      <c r="D25" s="31"/>
      <c r="E25" s="31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5" t="str">
        <f t="shared" si="4"/>
        <v/>
      </c>
      <c r="K25" s="36" t="str">
        <f t="shared" si="5"/>
        <v/>
      </c>
      <c r="L25" s="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2"/>
      <c r="Y25" s="12"/>
      <c r="Z25" s="2"/>
      <c r="AA25" s="12"/>
      <c r="AB25" s="12"/>
      <c r="AC25" s="12"/>
      <c r="AD25" s="12"/>
      <c r="AE25" s="12"/>
      <c r="AF25" s="12"/>
      <c r="AG25" s="12"/>
    </row>
    <row r="26" ht="15.75" customHeight="1">
      <c r="A26" s="39" t="str">
        <f>ALNS!A26</f>
        <v>Kelven Fernando Basilio de Farias</v>
      </c>
      <c r="B26" s="24"/>
      <c r="C26" s="24"/>
      <c r="D26" s="24"/>
      <c r="E26" s="24"/>
      <c r="F26" s="25">
        <f t="shared" si="1"/>
        <v>0</v>
      </c>
      <c r="G26" s="26" t="str">
        <f t="shared" si="2"/>
        <v/>
      </c>
      <c r="H26" s="25" t="str">
        <f t="shared" si="3"/>
        <v/>
      </c>
      <c r="I26" s="38"/>
      <c r="J26" s="28" t="str">
        <f t="shared" si="4"/>
        <v/>
      </c>
      <c r="K26" s="29" t="str">
        <f t="shared" si="5"/>
        <v/>
      </c>
      <c r="L26" s="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2"/>
      <c r="Y26" s="12"/>
      <c r="Z26" s="2"/>
      <c r="AA26" s="12"/>
      <c r="AB26" s="12"/>
      <c r="AC26" s="12"/>
      <c r="AD26" s="12"/>
      <c r="AE26" s="12"/>
      <c r="AF26" s="12"/>
      <c r="AG26" s="12"/>
    </row>
    <row r="27" ht="15.75" customHeight="1">
      <c r="A27" s="40" t="str">
        <f>ALNS!A27</f>
        <v>Laura Lima Pires</v>
      </c>
      <c r="B27" s="31"/>
      <c r="C27" s="31"/>
      <c r="D27" s="31"/>
      <c r="E27" s="31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41"/>
      <c r="J27" s="35" t="str">
        <f t="shared" si="4"/>
        <v/>
      </c>
      <c r="K27" s="36" t="str">
        <f t="shared" si="5"/>
        <v/>
      </c>
      <c r="L27" s="2"/>
      <c r="M27" s="12"/>
      <c r="N27" s="12"/>
      <c r="O27" s="12"/>
      <c r="P27" s="12"/>
      <c r="Q27" s="12"/>
      <c r="R27" s="12"/>
      <c r="S27" s="12"/>
      <c r="T27" s="12"/>
      <c r="U27" s="2"/>
      <c r="V27" s="2"/>
      <c r="W27" s="2"/>
      <c r="X27" s="2"/>
      <c r="Y27" s="12"/>
      <c r="Z27" s="2"/>
      <c r="AA27" s="12"/>
      <c r="AB27" s="12"/>
      <c r="AC27" s="12"/>
      <c r="AD27" s="12"/>
      <c r="AE27" s="12"/>
      <c r="AF27" s="12"/>
      <c r="AG27" s="12"/>
    </row>
    <row r="28" ht="15.75" customHeight="1">
      <c r="A28" s="42" t="str">
        <f>ALNS!A28</f>
        <v>Lucas Abrante Rêgo</v>
      </c>
      <c r="B28" s="24"/>
      <c r="C28" s="24"/>
      <c r="D28" s="24"/>
      <c r="E28" s="24"/>
      <c r="F28" s="25">
        <f t="shared" si="1"/>
        <v>0</v>
      </c>
      <c r="G28" s="26" t="str">
        <f t="shared" si="2"/>
        <v/>
      </c>
      <c r="H28" s="25" t="str">
        <f t="shared" si="3"/>
        <v/>
      </c>
      <c r="I28" s="38"/>
      <c r="J28" s="28" t="str">
        <f t="shared" si="4"/>
        <v/>
      </c>
      <c r="K28" s="29" t="str">
        <f t="shared" si="5"/>
        <v/>
      </c>
      <c r="L28" s="2"/>
      <c r="M28" s="12"/>
      <c r="N28" s="12"/>
      <c r="O28" s="12"/>
      <c r="P28" s="12"/>
      <c r="Q28" s="12"/>
      <c r="R28" s="12"/>
      <c r="S28" s="12"/>
      <c r="T28" s="12"/>
      <c r="U28" s="2"/>
      <c r="V28" s="2"/>
      <c r="W28" s="2"/>
      <c r="X28" s="2"/>
      <c r="Y28" s="12"/>
      <c r="Z28" s="2"/>
      <c r="AA28" s="12"/>
      <c r="AB28" s="12"/>
      <c r="AC28" s="12"/>
      <c r="AD28" s="12"/>
      <c r="AE28" s="12"/>
      <c r="AF28" s="12"/>
      <c r="AG28" s="12"/>
    </row>
    <row r="29" ht="15.75" customHeight="1">
      <c r="A29" s="41" t="str">
        <f>ALNS!A29</f>
        <v>Luiz Alberto Medeiros Soares</v>
      </c>
      <c r="B29" s="31"/>
      <c r="C29" s="31"/>
      <c r="D29" s="31"/>
      <c r="E29" s="31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41"/>
      <c r="J29" s="35" t="str">
        <f t="shared" si="4"/>
        <v/>
      </c>
      <c r="K29" s="36" t="str">
        <f t="shared" si="5"/>
        <v/>
      </c>
      <c r="L29" s="2"/>
      <c r="M29" s="12"/>
      <c r="N29" s="12"/>
      <c r="O29" s="12"/>
      <c r="P29" s="12"/>
      <c r="Q29" s="12"/>
      <c r="R29" s="12"/>
      <c r="S29" s="12"/>
      <c r="T29" s="12"/>
      <c r="U29" s="2"/>
      <c r="V29" s="2"/>
      <c r="W29" s="2"/>
      <c r="X29" s="2"/>
      <c r="Y29" s="2"/>
      <c r="Z29" s="2"/>
      <c r="AA29" s="12"/>
      <c r="AB29" s="12"/>
      <c r="AC29" s="12"/>
      <c r="AD29" s="12"/>
      <c r="AE29" s="12"/>
      <c r="AF29" s="12"/>
      <c r="AG29" s="12"/>
    </row>
    <row r="30" ht="15.75" customHeight="1">
      <c r="A30" s="38" t="str">
        <f>ALNS!A30</f>
        <v>Maria Alice Borba Agra</v>
      </c>
      <c r="B30" s="24"/>
      <c r="C30" s="24"/>
      <c r="D30" s="24"/>
      <c r="E30" s="24"/>
      <c r="F30" s="25">
        <f t="shared" si="1"/>
        <v>0</v>
      </c>
      <c r="G30" s="26" t="str">
        <f t="shared" si="2"/>
        <v/>
      </c>
      <c r="H30" s="25" t="str">
        <f t="shared" si="3"/>
        <v/>
      </c>
      <c r="I30" s="38"/>
      <c r="J30" s="28" t="str">
        <f t="shared" si="4"/>
        <v/>
      </c>
      <c r="K30" s="29" t="str">
        <f t="shared" si="5"/>
        <v/>
      </c>
      <c r="L30" s="2"/>
      <c r="M30" s="12"/>
      <c r="N30" s="12"/>
      <c r="O30" s="12"/>
      <c r="P30" s="12"/>
      <c r="Q30" s="12"/>
      <c r="R30" s="12"/>
      <c r="S30" s="12"/>
      <c r="T30" s="12"/>
      <c r="U30" s="2"/>
      <c r="V30" s="2"/>
      <c r="W30" s="2"/>
      <c r="X30" s="2"/>
      <c r="Y30" s="2"/>
      <c r="Z30" s="2"/>
      <c r="AA30" s="12"/>
      <c r="AB30" s="12"/>
      <c r="AC30" s="12"/>
      <c r="AD30" s="12"/>
      <c r="AE30" s="12"/>
      <c r="AF30" s="12"/>
      <c r="AG30" s="12"/>
    </row>
    <row r="31" ht="15.75" customHeight="1">
      <c r="A31" s="41" t="str">
        <f>ALNS!A31</f>
        <v>Maria Clara Alves de Lima</v>
      </c>
      <c r="B31" s="31"/>
      <c r="C31" s="31"/>
      <c r="D31" s="31"/>
      <c r="E31" s="31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41"/>
      <c r="J31" s="35" t="str">
        <f t="shared" si="4"/>
        <v/>
      </c>
      <c r="K31" s="36" t="str">
        <f t="shared" si="5"/>
        <v/>
      </c>
      <c r="L31" s="2"/>
      <c r="M31" s="12"/>
      <c r="N31" s="12"/>
      <c r="O31" s="12"/>
      <c r="P31" s="12"/>
      <c r="Q31" s="12"/>
      <c r="R31" s="12"/>
      <c r="S31" s="12"/>
      <c r="T31" s="12"/>
      <c r="U31" s="2"/>
      <c r="V31" s="2"/>
      <c r="W31" s="2"/>
      <c r="X31" s="2"/>
      <c r="Y31" s="2"/>
      <c r="Z31" s="2"/>
      <c r="AA31" s="12"/>
      <c r="AB31" s="12"/>
      <c r="AC31" s="12"/>
      <c r="AD31" s="12"/>
      <c r="AE31" s="12"/>
      <c r="AF31" s="12"/>
      <c r="AG31" s="12"/>
    </row>
    <row r="32" ht="15.75" customHeight="1">
      <c r="A32" s="38" t="str">
        <f>ALNS!A32</f>
        <v>Maria Clara dos  Reis Silva</v>
      </c>
      <c r="B32" s="24"/>
      <c r="C32" s="24"/>
      <c r="D32" s="24"/>
      <c r="E32" s="24"/>
      <c r="F32" s="25">
        <f t="shared" si="1"/>
        <v>0</v>
      </c>
      <c r="G32" s="26" t="str">
        <f t="shared" si="2"/>
        <v/>
      </c>
      <c r="H32" s="25" t="str">
        <f t="shared" si="3"/>
        <v/>
      </c>
      <c r="I32" s="38"/>
      <c r="J32" s="28" t="str">
        <f t="shared" si="4"/>
        <v/>
      </c>
      <c r="K32" s="29" t="str">
        <f t="shared" si="5"/>
        <v/>
      </c>
      <c r="L32" s="2"/>
      <c r="M32" s="12"/>
      <c r="N32" s="12"/>
      <c r="O32" s="12"/>
      <c r="P32" s="12"/>
      <c r="Q32" s="12"/>
      <c r="R32" s="12"/>
      <c r="S32" s="12"/>
      <c r="T32" s="12"/>
      <c r="U32" s="2"/>
      <c r="V32" s="2"/>
      <c r="W32" s="2"/>
      <c r="X32" s="2"/>
      <c r="Y32" s="2"/>
      <c r="Z32" s="2"/>
      <c r="AA32" s="12"/>
      <c r="AB32" s="12"/>
      <c r="AC32" s="12"/>
      <c r="AD32" s="12"/>
      <c r="AE32" s="12"/>
      <c r="AF32" s="12"/>
      <c r="AG32" s="12"/>
    </row>
    <row r="33" ht="15.75" customHeight="1">
      <c r="A33" s="41" t="str">
        <f>ALNS!A33</f>
        <v>Maria Evelyn da Silva Almeida</v>
      </c>
      <c r="B33" s="31"/>
      <c r="C33" s="31"/>
      <c r="D33" s="31"/>
      <c r="E33" s="31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41"/>
      <c r="J33" s="35" t="str">
        <f t="shared" si="4"/>
        <v/>
      </c>
      <c r="K33" s="36" t="str">
        <f t="shared" si="5"/>
        <v/>
      </c>
      <c r="L33" s="2"/>
      <c r="M33" s="12"/>
      <c r="N33" s="12"/>
      <c r="O33" s="12"/>
      <c r="P33" s="12"/>
      <c r="Q33" s="12"/>
      <c r="R33" s="12"/>
      <c r="S33" s="12"/>
      <c r="T33" s="12"/>
      <c r="U33" s="2"/>
      <c r="V33" s="2"/>
      <c r="W33" s="2"/>
      <c r="X33" s="2"/>
      <c r="Y33" s="2"/>
      <c r="Z33" s="2"/>
      <c r="AA33" s="12"/>
      <c r="AB33" s="12"/>
      <c r="AC33" s="12"/>
      <c r="AD33" s="12"/>
      <c r="AE33" s="12"/>
      <c r="AF33" s="12"/>
      <c r="AG33" s="12"/>
    </row>
    <row r="34" ht="15.75" customHeight="1">
      <c r="A34" s="38" t="str">
        <f>ALNS!A34</f>
        <v>Marina Venâncio Oliveira</v>
      </c>
      <c r="B34" s="24"/>
      <c r="C34" s="24"/>
      <c r="D34" s="24"/>
      <c r="E34" s="24"/>
      <c r="F34" s="25">
        <f t="shared" si="1"/>
        <v>0</v>
      </c>
      <c r="G34" s="26" t="str">
        <f t="shared" si="2"/>
        <v/>
      </c>
      <c r="H34" s="25" t="str">
        <f t="shared" si="3"/>
        <v/>
      </c>
      <c r="I34" s="38"/>
      <c r="J34" s="28" t="str">
        <f t="shared" si="4"/>
        <v/>
      </c>
      <c r="K34" s="29" t="str">
        <f t="shared" si="5"/>
        <v/>
      </c>
      <c r="L34" s="2"/>
      <c r="M34" s="1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2"/>
      <c r="AB34" s="12"/>
      <c r="AC34" s="12"/>
      <c r="AD34" s="12"/>
      <c r="AE34" s="12"/>
      <c r="AF34" s="12"/>
      <c r="AG34" s="12"/>
    </row>
    <row r="35" ht="15.75" customHeight="1">
      <c r="A35" s="41" t="str">
        <f>ALNS!A35</f>
        <v>Mário Samuel Oliveira Conceição</v>
      </c>
      <c r="B35" s="31"/>
      <c r="C35" s="31"/>
      <c r="D35" s="31"/>
      <c r="E35" s="31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41"/>
      <c r="J35" s="35" t="str">
        <f t="shared" si="4"/>
        <v/>
      </c>
      <c r="K35" s="36" t="str">
        <f t="shared" si="5"/>
        <v/>
      </c>
      <c r="L35" s="2"/>
      <c r="M35" s="1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2"/>
      <c r="AB35" s="12"/>
      <c r="AC35" s="12"/>
      <c r="AD35" s="12"/>
      <c r="AE35" s="12"/>
      <c r="AF35" s="12"/>
      <c r="AG35" s="12"/>
    </row>
    <row r="36" ht="15.75" customHeight="1">
      <c r="A36" s="42" t="str">
        <f>ALNS!A36</f>
        <v>Pedro Elias barbosa de Sousa</v>
      </c>
      <c r="B36" s="24"/>
      <c r="C36" s="24"/>
      <c r="D36" s="24"/>
      <c r="E36" s="24"/>
      <c r="F36" s="25">
        <f t="shared" si="1"/>
        <v>0</v>
      </c>
      <c r="G36" s="26" t="str">
        <f t="shared" si="2"/>
        <v/>
      </c>
      <c r="H36" s="25" t="str">
        <f t="shared" si="3"/>
        <v/>
      </c>
      <c r="I36" s="38"/>
      <c r="J36" s="28" t="str">
        <f t="shared" si="4"/>
        <v/>
      </c>
      <c r="K36" s="29" t="str">
        <f t="shared" si="5"/>
        <v/>
      </c>
      <c r="L36" s="2"/>
      <c r="M36" s="1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2"/>
      <c r="AB36" s="12"/>
      <c r="AC36" s="12"/>
      <c r="AD36" s="12"/>
      <c r="AE36" s="12"/>
      <c r="AF36" s="12"/>
      <c r="AG36" s="12"/>
    </row>
    <row r="37" ht="15.75" customHeight="1">
      <c r="A37" s="40" t="str">
        <f>ALNS!A37</f>
        <v>Pedro Henrique dos Santos Sousa</v>
      </c>
      <c r="B37" s="31"/>
      <c r="C37" s="31"/>
      <c r="D37" s="31"/>
      <c r="E37" s="31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41"/>
      <c r="J37" s="35" t="str">
        <f t="shared" si="4"/>
        <v/>
      </c>
      <c r="K37" s="36" t="str">
        <f t="shared" si="5"/>
        <v/>
      </c>
      <c r="L37" s="2"/>
      <c r="M37" s="1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2"/>
      <c r="AB37" s="12"/>
      <c r="AC37" s="12"/>
      <c r="AD37" s="12"/>
      <c r="AE37" s="2"/>
      <c r="AF37" s="2"/>
      <c r="AG37" s="2"/>
    </row>
    <row r="38" ht="15.75" customHeight="1">
      <c r="A38" s="42" t="str">
        <f>ALNS!A38</f>
        <v>Pedro Víctor de Farias Almeida</v>
      </c>
      <c r="B38" s="24"/>
      <c r="C38" s="24"/>
      <c r="D38" s="24"/>
      <c r="E38" s="24"/>
      <c r="F38" s="25">
        <f t="shared" si="1"/>
        <v>0</v>
      </c>
      <c r="G38" s="26" t="str">
        <f t="shared" si="2"/>
        <v/>
      </c>
      <c r="H38" s="25" t="str">
        <f t="shared" si="3"/>
        <v/>
      </c>
      <c r="I38" s="38"/>
      <c r="J38" s="28" t="str">
        <f t="shared" si="4"/>
        <v/>
      </c>
      <c r="K38" s="29" t="str">
        <f t="shared" si="5"/>
        <v/>
      </c>
      <c r="L38" s="2"/>
      <c r="M38" s="1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2"/>
      <c r="AB38" s="12"/>
      <c r="AC38" s="12"/>
      <c r="AD38" s="12"/>
      <c r="AE38" s="2"/>
      <c r="AF38" s="2"/>
      <c r="AG38" s="2"/>
    </row>
    <row r="39" ht="15.75" customHeight="1">
      <c r="A39" s="40" t="str">
        <f>ALNS!A39</f>
        <v>Pedro Welisson de Lima Araújo</v>
      </c>
      <c r="B39" s="31"/>
      <c r="C39" s="31"/>
      <c r="D39" s="31"/>
      <c r="E39" s="31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41"/>
      <c r="J39" s="35" t="str">
        <f t="shared" si="4"/>
        <v/>
      </c>
      <c r="K39" s="36" t="str">
        <f t="shared" si="5"/>
        <v/>
      </c>
      <c r="L39" s="2"/>
      <c r="M39" s="1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2"/>
      <c r="AB39" s="12"/>
      <c r="AC39" s="12"/>
      <c r="AD39" s="12"/>
      <c r="AE39" s="2"/>
      <c r="AF39" s="2"/>
      <c r="AG39" s="2"/>
    </row>
    <row r="40" ht="15.75" customHeight="1">
      <c r="A40" s="42" t="str">
        <f>ALNS!A40</f>
        <v>Rebeca Kemylly Vasquez Mendes</v>
      </c>
      <c r="B40" s="24"/>
      <c r="C40" s="24"/>
      <c r="D40" s="24"/>
      <c r="E40" s="24"/>
      <c r="F40" s="25">
        <f t="shared" si="1"/>
        <v>0</v>
      </c>
      <c r="G40" s="26" t="str">
        <f t="shared" si="2"/>
        <v/>
      </c>
      <c r="H40" s="25" t="str">
        <f t="shared" si="3"/>
        <v/>
      </c>
      <c r="I40" s="38"/>
      <c r="J40" s="28" t="str">
        <f t="shared" si="4"/>
        <v/>
      </c>
      <c r="K40" s="29" t="str">
        <f t="shared" si="5"/>
        <v/>
      </c>
      <c r="L40" s="2"/>
      <c r="M40" s="1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2"/>
      <c r="AB40" s="12"/>
      <c r="AC40" s="12"/>
      <c r="AD40" s="2"/>
      <c r="AE40" s="2"/>
      <c r="AF40" s="2"/>
      <c r="AG40" s="2"/>
    </row>
    <row r="41" ht="15.75" customHeight="1">
      <c r="A41" s="40" t="str">
        <f>ALNS!A41</f>
        <v>Renan Victor Rocha Pessoa</v>
      </c>
      <c r="B41" s="31"/>
      <c r="C41" s="31"/>
      <c r="D41" s="31"/>
      <c r="E41" s="31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41"/>
      <c r="J41" s="35" t="str">
        <f t="shared" si="4"/>
        <v/>
      </c>
      <c r="K41" s="36" t="str">
        <f t="shared" si="5"/>
        <v/>
      </c>
      <c r="L41" s="2"/>
      <c r="M41" s="1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2"/>
      <c r="AB41" s="2"/>
      <c r="AC41" s="2"/>
      <c r="AD41" s="2"/>
      <c r="AE41" s="2"/>
      <c r="AF41" s="2"/>
      <c r="AG41" s="2"/>
    </row>
    <row r="42" ht="15.75" customHeight="1">
      <c r="A42" s="42" t="str">
        <f>ALNS!A42</f>
        <v>Reuel Rodrigues Ferreira</v>
      </c>
      <c r="B42" s="24"/>
      <c r="C42" s="24"/>
      <c r="D42" s="24"/>
      <c r="E42" s="24"/>
      <c r="F42" s="25">
        <f t="shared" si="1"/>
        <v>0</v>
      </c>
      <c r="G42" s="26" t="str">
        <f t="shared" si="2"/>
        <v/>
      </c>
      <c r="H42" s="25" t="str">
        <f t="shared" si="3"/>
        <v/>
      </c>
      <c r="I42" s="38"/>
      <c r="J42" s="28" t="str">
        <f t="shared" si="4"/>
        <v/>
      </c>
      <c r="K42" s="29" t="str">
        <f t="shared" si="5"/>
        <v/>
      </c>
      <c r="L42" s="2"/>
      <c r="M42" s="1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2"/>
      <c r="AB42" s="2"/>
      <c r="AC42" s="2"/>
      <c r="AD42" s="2"/>
      <c r="AE42" s="2"/>
      <c r="AF42" s="2"/>
      <c r="AG42" s="2"/>
    </row>
    <row r="43" ht="15.75" customHeight="1">
      <c r="A43" s="40" t="str">
        <f>ALNS!A43</f>
        <v>Samara Rafaelly Brandão Rocha</v>
      </c>
      <c r="B43" s="31"/>
      <c r="C43" s="31"/>
      <c r="D43" s="31"/>
      <c r="E43" s="31"/>
      <c r="F43" s="32">
        <f t="shared" si="1"/>
        <v>0</v>
      </c>
      <c r="G43" s="33" t="str">
        <f t="shared" si="2"/>
        <v/>
      </c>
      <c r="H43" s="32" t="str">
        <f t="shared" si="3"/>
        <v/>
      </c>
      <c r="I43" s="41"/>
      <c r="J43" s="35" t="str">
        <f t="shared" si="4"/>
        <v/>
      </c>
      <c r="K43" s="36" t="str">
        <f t="shared" si="5"/>
        <v/>
      </c>
      <c r="L43" s="2"/>
      <c r="M43" s="1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2"/>
      <c r="AB43" s="2"/>
      <c r="AC43" s="2"/>
      <c r="AD43" s="2"/>
      <c r="AE43" s="2"/>
      <c r="AF43" s="2"/>
      <c r="AG43" s="2"/>
    </row>
    <row r="44" ht="15.75" customHeight="1">
      <c r="A44" s="42" t="str">
        <f>ALNS!A44</f>
        <v>Samuel Fontes Lima</v>
      </c>
      <c r="B44" s="24"/>
      <c r="C44" s="24"/>
      <c r="D44" s="24"/>
      <c r="E44" s="24"/>
      <c r="F44" s="25">
        <f t="shared" si="1"/>
        <v>0</v>
      </c>
      <c r="G44" s="26" t="str">
        <f t="shared" si="2"/>
        <v/>
      </c>
      <c r="H44" s="25" t="str">
        <f t="shared" si="3"/>
        <v/>
      </c>
      <c r="I44" s="38"/>
      <c r="J44" s="28" t="str">
        <f t="shared" si="4"/>
        <v/>
      </c>
      <c r="K44" s="29" t="str">
        <f t="shared" si="5"/>
        <v/>
      </c>
      <c r="L44" s="2"/>
      <c r="M44" s="1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2"/>
      <c r="AB44" s="2"/>
      <c r="AC44" s="2"/>
      <c r="AD44" s="2"/>
      <c r="AE44" s="2"/>
      <c r="AF44" s="2"/>
      <c r="AG44" s="2"/>
    </row>
    <row r="45" ht="15.75" customHeight="1">
      <c r="A45" s="40" t="str">
        <f>ALNS!A45</f>
        <v>Thifany Tayane Pereira Galdino</v>
      </c>
      <c r="B45" s="31"/>
      <c r="C45" s="31"/>
      <c r="D45" s="31"/>
      <c r="E45" s="31"/>
      <c r="F45" s="32">
        <f t="shared" si="1"/>
        <v>0</v>
      </c>
      <c r="G45" s="33" t="str">
        <f t="shared" si="2"/>
        <v/>
      </c>
      <c r="H45" s="32" t="str">
        <f t="shared" si="3"/>
        <v/>
      </c>
      <c r="I45" s="41"/>
      <c r="J45" s="35" t="str">
        <f t="shared" si="4"/>
        <v/>
      </c>
      <c r="K45" s="36" t="str">
        <f t="shared" si="5"/>
        <v/>
      </c>
      <c r="L45" s="2"/>
      <c r="M45" s="12"/>
      <c r="N45" s="1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2" t="str">
        <f>ALNS!A46</f>
        <v>Victor Gabriel Clementino Lima</v>
      </c>
      <c r="B46" s="24"/>
      <c r="C46" s="24"/>
      <c r="D46" s="24"/>
      <c r="E46" s="24"/>
      <c r="F46" s="25">
        <f t="shared" si="1"/>
        <v>0</v>
      </c>
      <c r="G46" s="26" t="str">
        <f t="shared" si="2"/>
        <v/>
      </c>
      <c r="H46" s="25" t="str">
        <f t="shared" si="3"/>
        <v/>
      </c>
      <c r="I46" s="38"/>
      <c r="J46" s="28" t="str">
        <f t="shared" si="4"/>
        <v/>
      </c>
      <c r="K46" s="29" t="str">
        <f t="shared" si="5"/>
        <v/>
      </c>
      <c r="L46" s="2"/>
      <c r="M46" s="12"/>
      <c r="N46" s="1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0" t="str">
        <f>ALNS!A47</f>
        <v>Vitória Cristina Rodrigues Amancio Vieira</v>
      </c>
      <c r="B47" s="31"/>
      <c r="C47" s="31"/>
      <c r="D47" s="31"/>
      <c r="E47" s="31"/>
      <c r="F47" s="32">
        <f t="shared" si="1"/>
        <v>0</v>
      </c>
      <c r="G47" s="33" t="str">
        <f t="shared" si="2"/>
        <v/>
      </c>
      <c r="H47" s="32" t="str">
        <f t="shared" si="3"/>
        <v/>
      </c>
      <c r="I47" s="41"/>
      <c r="J47" s="35" t="str">
        <f t="shared" si="4"/>
        <v/>
      </c>
      <c r="K47" s="36" t="str">
        <f t="shared" si="5"/>
        <v/>
      </c>
      <c r="L47" s="2"/>
      <c r="M47" s="12"/>
      <c r="N47" s="1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2"/>
      <c r="M48" s="12"/>
      <c r="N48" s="1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B49" s="43"/>
      <c r="C49" s="43"/>
      <c r="D49" s="43"/>
      <c r="E49" s="43"/>
      <c r="F49" s="43"/>
      <c r="G49" s="43"/>
      <c r="L49" s="2"/>
      <c r="M49" s="12"/>
      <c r="N49" s="1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B50" s="43"/>
      <c r="C50" s="43"/>
      <c r="D50" s="43"/>
      <c r="E50" s="43"/>
      <c r="F50" s="43"/>
      <c r="G50" s="43"/>
      <c r="L50" s="2"/>
      <c r="M50" s="12"/>
      <c r="N50" s="1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B51" s="43"/>
      <c r="C51" s="43"/>
      <c r="D51" s="43"/>
      <c r="E51" s="43"/>
      <c r="F51" s="43"/>
      <c r="G51" s="43"/>
      <c r="L51" s="2"/>
      <c r="M51" s="12"/>
      <c r="N51" s="1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3"/>
      <c r="B52" s="43"/>
      <c r="C52" s="43"/>
      <c r="D52" s="43"/>
      <c r="E52" s="43"/>
      <c r="F52" s="43"/>
      <c r="G52" s="43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3"/>
      <c r="B53" s="43"/>
      <c r="C53" s="43"/>
      <c r="D53" s="43"/>
      <c r="E53" s="43"/>
      <c r="F53" s="43"/>
      <c r="G53" s="43"/>
      <c r="L53" s="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2"/>
      <c r="AA53" s="12"/>
      <c r="AB53" s="12"/>
      <c r="AC53" s="12"/>
      <c r="AD53" s="12"/>
      <c r="AE53" s="12"/>
      <c r="AF53" s="12"/>
      <c r="AG53" s="12"/>
    </row>
    <row r="54" ht="15.75" hidden="1" customHeight="1">
      <c r="A54" s="43"/>
      <c r="B54" s="43"/>
      <c r="C54" s="43"/>
      <c r="D54" s="43"/>
      <c r="E54" s="43"/>
      <c r="F54" s="43"/>
      <c r="G54" s="43"/>
      <c r="L54" s="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2"/>
      <c r="AA54" s="12"/>
      <c r="AB54" s="12"/>
      <c r="AC54" s="12"/>
      <c r="AD54" s="12"/>
      <c r="AE54" s="12"/>
      <c r="AF54" s="12"/>
      <c r="AG54" s="12"/>
    </row>
    <row r="55" ht="15.75" hidden="1" customHeight="1">
      <c r="A55" s="43"/>
      <c r="B55" s="43"/>
      <c r="C55" s="43"/>
      <c r="D55" s="43"/>
      <c r="E55" s="43"/>
      <c r="F55" s="43"/>
      <c r="G55" s="43"/>
      <c r="L55" s="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2"/>
      <c r="Y55" s="12"/>
      <c r="Z55" s="2"/>
      <c r="AA55" s="12"/>
      <c r="AB55" s="12"/>
      <c r="AC55" s="12"/>
      <c r="AD55" s="12"/>
      <c r="AE55" s="12"/>
      <c r="AF55" s="12"/>
      <c r="AG55" s="12"/>
    </row>
    <row r="56" ht="15.75" hidden="1" customHeight="1">
      <c r="A56" s="43"/>
      <c r="B56" s="43"/>
      <c r="C56" s="43"/>
      <c r="D56" s="43"/>
      <c r="E56" s="43"/>
      <c r="F56" s="43"/>
      <c r="G56" s="43"/>
      <c r="L56" s="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2"/>
      <c r="AA56" s="12"/>
      <c r="AB56" s="12"/>
      <c r="AC56" s="12"/>
      <c r="AD56" s="12"/>
      <c r="AE56" s="12"/>
      <c r="AF56" s="12"/>
      <c r="AG56" s="12"/>
    </row>
    <row r="57" ht="15.75" hidden="1" customHeight="1">
      <c r="A57" s="43"/>
      <c r="B57" s="43"/>
      <c r="C57" s="43"/>
      <c r="D57" s="43"/>
      <c r="E57" s="43"/>
      <c r="F57" s="43"/>
      <c r="G57" s="43"/>
      <c r="L57" s="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2"/>
      <c r="Y57" s="12"/>
      <c r="Z57" s="2"/>
      <c r="AA57" s="12"/>
      <c r="AB57" s="12"/>
      <c r="AC57" s="12"/>
      <c r="AD57" s="12"/>
      <c r="AE57" s="12"/>
      <c r="AF57" s="12"/>
      <c r="AG57" s="12"/>
    </row>
    <row r="58" ht="15.75" hidden="1" customHeight="1">
      <c r="A58" s="43"/>
      <c r="B58" s="43"/>
      <c r="C58" s="43"/>
      <c r="D58" s="43"/>
      <c r="E58" s="43"/>
      <c r="F58" s="43"/>
      <c r="G58" s="43"/>
      <c r="L58" s="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2"/>
      <c r="Y58" s="12"/>
      <c r="Z58" s="2"/>
      <c r="AA58" s="12"/>
      <c r="AB58" s="12"/>
      <c r="AC58" s="12"/>
      <c r="AD58" s="12"/>
      <c r="AE58" s="12"/>
      <c r="AF58" s="12"/>
      <c r="AG58" s="12"/>
    </row>
    <row r="59" ht="15.75" hidden="1" customHeight="1">
      <c r="A59" s="43"/>
      <c r="B59" s="43"/>
      <c r="C59" s="43"/>
      <c r="D59" s="43"/>
      <c r="E59" s="43"/>
      <c r="F59" s="43"/>
      <c r="G59" s="43"/>
      <c r="L59" s="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2"/>
      <c r="Y59" s="12"/>
      <c r="Z59" s="2"/>
      <c r="AA59" s="12"/>
      <c r="AB59" s="12"/>
      <c r="AC59" s="12"/>
      <c r="AD59" s="12"/>
      <c r="AE59" s="12"/>
      <c r="AF59" s="12"/>
      <c r="AG59" s="12"/>
    </row>
    <row r="60" ht="15.75" hidden="1" customHeight="1">
      <c r="A60" s="43"/>
      <c r="B60" s="43"/>
      <c r="C60" s="43"/>
      <c r="D60" s="43"/>
      <c r="E60" s="43"/>
      <c r="F60" s="43"/>
      <c r="G60" s="43"/>
      <c r="L60" s="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2"/>
      <c r="Y60" s="12"/>
      <c r="Z60" s="2"/>
      <c r="AA60" s="12"/>
      <c r="AB60" s="12"/>
      <c r="AC60" s="12"/>
      <c r="AD60" s="12"/>
      <c r="AE60" s="12"/>
      <c r="AF60" s="12"/>
      <c r="AG60" s="12"/>
    </row>
    <row r="61" ht="15.75" hidden="1" customHeight="1">
      <c r="A61" s="43"/>
      <c r="B61" s="43"/>
      <c r="C61" s="43"/>
      <c r="D61" s="43"/>
      <c r="E61" s="43"/>
      <c r="F61" s="43"/>
      <c r="G61" s="43"/>
      <c r="L61" s="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2"/>
      <c r="Y61" s="12"/>
      <c r="Z61" s="2"/>
      <c r="AA61" s="12"/>
      <c r="AB61" s="12"/>
      <c r="AC61" s="12"/>
      <c r="AD61" s="12"/>
      <c r="AE61" s="12"/>
      <c r="AF61" s="12"/>
      <c r="AG61" s="12"/>
    </row>
    <row r="62" ht="15.75" hidden="1" customHeight="1">
      <c r="A62" s="43"/>
      <c r="B62" s="43"/>
      <c r="C62" s="43"/>
      <c r="D62" s="43"/>
      <c r="E62" s="43"/>
      <c r="F62" s="43"/>
      <c r="G62" s="43"/>
      <c r="L62" s="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2"/>
      <c r="Y62" s="12"/>
      <c r="Z62" s="2"/>
      <c r="AA62" s="12"/>
      <c r="AB62" s="12"/>
      <c r="AC62" s="12"/>
      <c r="AD62" s="12"/>
      <c r="AE62" s="12"/>
      <c r="AF62" s="12"/>
      <c r="AG62" s="12"/>
    </row>
    <row r="63" ht="15.75" hidden="1" customHeight="1">
      <c r="A63" s="43"/>
      <c r="B63" s="43"/>
      <c r="C63" s="43"/>
      <c r="D63" s="43"/>
      <c r="E63" s="43"/>
      <c r="F63" s="43"/>
      <c r="G63" s="43"/>
      <c r="L63" s="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2"/>
      <c r="Y63" s="12"/>
      <c r="Z63" s="2"/>
      <c r="AA63" s="12"/>
      <c r="AB63" s="12"/>
      <c r="AC63" s="12"/>
      <c r="AD63" s="12"/>
      <c r="AE63" s="12"/>
      <c r="AF63" s="12"/>
      <c r="AG63" s="12"/>
    </row>
    <row r="64" ht="15.75" hidden="1" customHeight="1">
      <c r="A64" s="43"/>
      <c r="B64" s="43"/>
      <c r="C64" s="43"/>
      <c r="D64" s="43"/>
      <c r="E64" s="43"/>
      <c r="F64" s="43"/>
      <c r="G64" s="43"/>
      <c r="L64" s="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2"/>
      <c r="Y64" s="12"/>
      <c r="Z64" s="2"/>
      <c r="AA64" s="12"/>
      <c r="AB64" s="12"/>
      <c r="AC64" s="12"/>
      <c r="AD64" s="12"/>
      <c r="AE64" s="12"/>
      <c r="AF64" s="12"/>
      <c r="AG64" s="12"/>
    </row>
    <row r="65" ht="15.75" hidden="1" customHeight="1">
      <c r="A65" s="43"/>
      <c r="B65" s="43"/>
      <c r="C65" s="43"/>
      <c r="D65" s="43"/>
      <c r="E65" s="43"/>
      <c r="F65" s="43"/>
      <c r="G65" s="43"/>
      <c r="L65" s="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2"/>
      <c r="Y65" s="12"/>
      <c r="Z65" s="2"/>
      <c r="AA65" s="12"/>
      <c r="AB65" s="12"/>
      <c r="AC65" s="12"/>
      <c r="AD65" s="12"/>
      <c r="AE65" s="12"/>
      <c r="AF65" s="12"/>
      <c r="AG65" s="12"/>
    </row>
    <row r="66" ht="15.75" hidden="1" customHeight="1">
      <c r="A66" s="43"/>
      <c r="B66" s="43"/>
      <c r="C66" s="43"/>
      <c r="D66" s="43"/>
      <c r="E66" s="43"/>
      <c r="F66" s="43"/>
      <c r="G66" s="43"/>
      <c r="L66" s="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2"/>
      <c r="Y66" s="12"/>
      <c r="Z66" s="2"/>
      <c r="AA66" s="12"/>
      <c r="AB66" s="12"/>
      <c r="AC66" s="12"/>
      <c r="AD66" s="12"/>
      <c r="AE66" s="12"/>
      <c r="AF66" s="12"/>
      <c r="AG66" s="12"/>
    </row>
    <row r="67" ht="15.75" hidden="1" customHeight="1">
      <c r="A67" s="43"/>
      <c r="B67" s="43"/>
      <c r="C67" s="43"/>
      <c r="D67" s="43"/>
      <c r="E67" s="43"/>
      <c r="F67" s="43"/>
      <c r="G67" s="43"/>
      <c r="L67" s="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2"/>
      <c r="Y67" s="12"/>
      <c r="Z67" s="2"/>
      <c r="AA67" s="12"/>
      <c r="AB67" s="12"/>
      <c r="AC67" s="12"/>
      <c r="AD67" s="12"/>
      <c r="AE67" s="12"/>
      <c r="AF67" s="12"/>
      <c r="AG67" s="12"/>
    </row>
    <row r="68" ht="15.75" hidden="1" customHeight="1">
      <c r="A68" s="43"/>
      <c r="B68" s="43"/>
      <c r="C68" s="43"/>
      <c r="D68" s="43"/>
      <c r="E68" s="43"/>
      <c r="F68" s="43"/>
      <c r="G68" s="43"/>
      <c r="L68" s="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2"/>
      <c r="Y68" s="12"/>
      <c r="Z68" s="2"/>
      <c r="AA68" s="12"/>
      <c r="AB68" s="12"/>
      <c r="AC68" s="12"/>
      <c r="AD68" s="12"/>
      <c r="AE68" s="12"/>
      <c r="AF68" s="12"/>
      <c r="AG68" s="12"/>
    </row>
    <row r="69" ht="15.75" hidden="1" customHeight="1">
      <c r="A69" s="43"/>
      <c r="B69" s="43"/>
      <c r="C69" s="43"/>
      <c r="D69" s="43"/>
      <c r="E69" s="43"/>
      <c r="F69" s="43"/>
      <c r="G69" s="43"/>
      <c r="L69" s="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2"/>
      <c r="Y69" s="12"/>
      <c r="Z69" s="2"/>
      <c r="AA69" s="12"/>
      <c r="AB69" s="12"/>
      <c r="AC69" s="12"/>
      <c r="AD69" s="12"/>
      <c r="AE69" s="12"/>
      <c r="AF69" s="12"/>
      <c r="AG69" s="12"/>
    </row>
    <row r="70" ht="15.75" hidden="1" customHeight="1">
      <c r="A70" s="43"/>
      <c r="B70" s="43"/>
      <c r="C70" s="43"/>
      <c r="D70" s="43"/>
      <c r="E70" s="43"/>
      <c r="F70" s="43"/>
      <c r="G70" s="43"/>
      <c r="L70" s="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2"/>
      <c r="Y70" s="12"/>
      <c r="Z70" s="2"/>
      <c r="AA70" s="12"/>
      <c r="AB70" s="12"/>
      <c r="AC70" s="12"/>
      <c r="AD70" s="12"/>
      <c r="AE70" s="12"/>
      <c r="AF70" s="12"/>
      <c r="AG70" s="12"/>
    </row>
    <row r="71" ht="15.75" hidden="1" customHeight="1">
      <c r="A71" s="43"/>
      <c r="B71" s="43"/>
      <c r="C71" s="43"/>
      <c r="D71" s="43"/>
      <c r="E71" s="43"/>
      <c r="F71" s="43"/>
      <c r="G71" s="43"/>
      <c r="L71" s="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2"/>
      <c r="Y71" s="12"/>
      <c r="Z71" s="2"/>
      <c r="AA71" s="12"/>
      <c r="AB71" s="12"/>
      <c r="AC71" s="12"/>
      <c r="AD71" s="12"/>
      <c r="AE71" s="12"/>
      <c r="AF71" s="12"/>
      <c r="AG71" s="12"/>
    </row>
    <row r="72" ht="15.75" hidden="1" customHeight="1">
      <c r="A72" s="43"/>
      <c r="B72" s="43"/>
      <c r="C72" s="43"/>
      <c r="D72" s="43"/>
      <c r="E72" s="43"/>
      <c r="F72" s="43"/>
      <c r="G72" s="43"/>
      <c r="L72" s="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2"/>
      <c r="Y72" s="12"/>
      <c r="Z72" s="2"/>
      <c r="AA72" s="12"/>
      <c r="AB72" s="12"/>
      <c r="AC72" s="12"/>
      <c r="AD72" s="12"/>
      <c r="AE72" s="12"/>
      <c r="AF72" s="12"/>
      <c r="AG72" s="12"/>
    </row>
    <row r="73" ht="15.75" hidden="1" customHeight="1">
      <c r="A73" s="43"/>
      <c r="B73" s="43"/>
      <c r="C73" s="43"/>
      <c r="D73" s="43"/>
      <c r="E73" s="43"/>
      <c r="F73" s="43"/>
      <c r="G73" s="43"/>
      <c r="L73" s="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2"/>
      <c r="Y73" s="12"/>
      <c r="Z73" s="2"/>
      <c r="AA73" s="12"/>
      <c r="AB73" s="12"/>
      <c r="AC73" s="12"/>
      <c r="AD73" s="12"/>
      <c r="AE73" s="12"/>
      <c r="AF73" s="12"/>
      <c r="AG73" s="12"/>
    </row>
    <row r="74" ht="15.75" hidden="1" customHeight="1">
      <c r="A74" s="43"/>
      <c r="B74" s="43"/>
      <c r="C74" s="43"/>
      <c r="D74" s="43"/>
      <c r="E74" s="43"/>
      <c r="F74" s="43"/>
      <c r="G74" s="43"/>
      <c r="L74" s="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2"/>
      <c r="Y74" s="12"/>
      <c r="Z74" s="2"/>
      <c r="AA74" s="12"/>
      <c r="AB74" s="12"/>
      <c r="AC74" s="12"/>
      <c r="AD74" s="12"/>
      <c r="AE74" s="12"/>
      <c r="AF74" s="12"/>
      <c r="AG74" s="12"/>
    </row>
    <row r="75" ht="15.75" hidden="1" customHeight="1">
      <c r="A75" s="43"/>
      <c r="B75" s="43"/>
      <c r="C75" s="43"/>
      <c r="D75" s="43"/>
      <c r="E75" s="43"/>
      <c r="F75" s="43"/>
      <c r="G75" s="43"/>
      <c r="L75" s="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2"/>
      <c r="Y75" s="12"/>
      <c r="Z75" s="2"/>
      <c r="AA75" s="12"/>
      <c r="AB75" s="12"/>
      <c r="AC75" s="12"/>
      <c r="AD75" s="12"/>
      <c r="AE75" s="12"/>
      <c r="AF75" s="12"/>
      <c r="AG75" s="12"/>
    </row>
    <row r="76" ht="15.75" hidden="1" customHeight="1">
      <c r="A76" s="43"/>
      <c r="B76" s="43"/>
      <c r="C76" s="43"/>
      <c r="D76" s="43"/>
      <c r="E76" s="43"/>
      <c r="F76" s="43"/>
      <c r="G76" s="43"/>
      <c r="L76" s="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2"/>
      <c r="Y76" s="12"/>
      <c r="Z76" s="2"/>
      <c r="AA76" s="12"/>
      <c r="AB76" s="12"/>
      <c r="AC76" s="12"/>
      <c r="AD76" s="12"/>
      <c r="AE76" s="12"/>
      <c r="AF76" s="12"/>
      <c r="AG76" s="12"/>
    </row>
    <row r="77" ht="15.75" hidden="1" customHeight="1">
      <c r="A77" s="43"/>
      <c r="B77" s="43"/>
      <c r="C77" s="43"/>
      <c r="D77" s="43"/>
      <c r="E77" s="43"/>
      <c r="F77" s="43"/>
      <c r="G77" s="43"/>
      <c r="L77" s="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2"/>
      <c r="Y77" s="12"/>
      <c r="Z77" s="2"/>
      <c r="AA77" s="12"/>
      <c r="AB77" s="12"/>
      <c r="AC77" s="12"/>
      <c r="AD77" s="12"/>
      <c r="AE77" s="12"/>
      <c r="AF77" s="12"/>
      <c r="AG77" s="12"/>
    </row>
    <row r="78" ht="15.75" hidden="1" customHeight="1">
      <c r="A78" s="43"/>
      <c r="B78" s="43"/>
      <c r="C78" s="43"/>
      <c r="D78" s="43"/>
      <c r="E78" s="43"/>
      <c r="F78" s="43"/>
      <c r="G78" s="43"/>
      <c r="L78" s="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2"/>
      <c r="Y78" s="12"/>
      <c r="Z78" s="2"/>
      <c r="AA78" s="12"/>
      <c r="AB78" s="12"/>
      <c r="AC78" s="12"/>
      <c r="AD78" s="12"/>
      <c r="AE78" s="12"/>
      <c r="AF78" s="12"/>
      <c r="AG78" s="12"/>
    </row>
    <row r="79" ht="15.75" hidden="1" customHeight="1">
      <c r="A79" s="43"/>
      <c r="B79" s="43"/>
      <c r="C79" s="43"/>
      <c r="D79" s="43"/>
      <c r="E79" s="43"/>
      <c r="F79" s="43"/>
      <c r="G79" s="43"/>
      <c r="L79" s="2"/>
      <c r="M79" s="12"/>
      <c r="N79" s="12"/>
      <c r="O79" s="12"/>
      <c r="P79" s="12"/>
      <c r="Q79" s="12"/>
      <c r="R79" s="12"/>
      <c r="S79" s="12"/>
      <c r="T79" s="12"/>
      <c r="U79" s="12"/>
      <c r="V79" s="2"/>
      <c r="W79" s="2"/>
      <c r="X79" s="2"/>
      <c r="Y79" s="12"/>
      <c r="Z79" s="2"/>
      <c r="AA79" s="12"/>
      <c r="AB79" s="12"/>
      <c r="AC79" s="12"/>
      <c r="AD79" s="12"/>
      <c r="AE79" s="12"/>
      <c r="AF79" s="12"/>
      <c r="AG79" s="12"/>
    </row>
    <row r="80" ht="15.75" hidden="1" customHeight="1">
      <c r="A80" s="43"/>
      <c r="B80" s="43"/>
      <c r="C80" s="43"/>
      <c r="D80" s="43"/>
      <c r="E80" s="43"/>
      <c r="F80" s="43"/>
      <c r="G80" s="43"/>
      <c r="L80" s="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2"/>
      <c r="Y80" s="12"/>
      <c r="Z80" s="2"/>
      <c r="AA80" s="12"/>
      <c r="AB80" s="12"/>
      <c r="AC80" s="12"/>
      <c r="AD80" s="12"/>
      <c r="AE80" s="12"/>
      <c r="AF80" s="12"/>
      <c r="AG80" s="12"/>
    </row>
    <row r="81" ht="15.75" hidden="1" customHeight="1">
      <c r="A81" s="43"/>
      <c r="B81" s="43"/>
      <c r="C81" s="43"/>
      <c r="D81" s="43"/>
      <c r="E81" s="43"/>
      <c r="F81" s="43"/>
      <c r="G81" s="43"/>
      <c r="L81" s="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2"/>
      <c r="Y81" s="2"/>
      <c r="Z81" s="2"/>
      <c r="AA81" s="12"/>
      <c r="AB81" s="12"/>
      <c r="AC81" s="12"/>
      <c r="AD81" s="12"/>
      <c r="AE81" s="12"/>
      <c r="AF81" s="12"/>
      <c r="AG81" s="12"/>
    </row>
    <row r="82" ht="15.75" hidden="1" customHeight="1">
      <c r="A82" s="43"/>
      <c r="B82" s="43"/>
      <c r="C82" s="43"/>
      <c r="D82" s="43"/>
      <c r="E82" s="43"/>
      <c r="F82" s="43"/>
      <c r="G82" s="43"/>
      <c r="L82" s="2"/>
      <c r="M82" s="12"/>
      <c r="N82" s="12"/>
      <c r="O82" s="12"/>
      <c r="P82" s="12"/>
      <c r="Q82" s="12"/>
      <c r="R82" s="12"/>
      <c r="S82" s="12"/>
      <c r="T82" s="12"/>
      <c r="U82" s="12"/>
      <c r="V82" s="2"/>
      <c r="W82" s="2"/>
      <c r="X82" s="2"/>
      <c r="Y82" s="2"/>
      <c r="Z82" s="2"/>
      <c r="AA82" s="12"/>
      <c r="AB82" s="12"/>
      <c r="AC82" s="12"/>
      <c r="AD82" s="12"/>
      <c r="AE82" s="12"/>
      <c r="AF82" s="12"/>
      <c r="AG82" s="12"/>
    </row>
    <row r="83" ht="15.75" hidden="1" customHeight="1">
      <c r="A83" s="43"/>
      <c r="B83" s="43"/>
      <c r="C83" s="43"/>
      <c r="D83" s="43"/>
      <c r="E83" s="43"/>
      <c r="F83" s="43"/>
      <c r="G83" s="43"/>
      <c r="L83" s="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2"/>
      <c r="Y83" s="2"/>
      <c r="Z83" s="2"/>
      <c r="AA83" s="12"/>
      <c r="AB83" s="12"/>
      <c r="AC83" s="12"/>
      <c r="AD83" s="12"/>
      <c r="AE83" s="12"/>
      <c r="AF83" s="12"/>
      <c r="AG83" s="12"/>
    </row>
    <row r="84" ht="15.75" hidden="1" customHeight="1">
      <c r="A84" s="43"/>
      <c r="B84" s="43"/>
      <c r="C84" s="43"/>
      <c r="D84" s="43"/>
      <c r="E84" s="43"/>
      <c r="F84" s="43"/>
      <c r="G84" s="43"/>
      <c r="L84" s="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2"/>
      <c r="Y84" s="2"/>
      <c r="Z84" s="2"/>
      <c r="AA84" s="12"/>
      <c r="AB84" s="12"/>
      <c r="AC84" s="12"/>
      <c r="AD84" s="12"/>
      <c r="AE84" s="12"/>
      <c r="AF84" s="12"/>
      <c r="AG84" s="12"/>
    </row>
    <row r="85" ht="15.75" hidden="1" customHeight="1">
      <c r="A85" s="43"/>
      <c r="B85" s="43"/>
      <c r="C85" s="43"/>
      <c r="D85" s="43"/>
      <c r="E85" s="43"/>
      <c r="F85" s="43"/>
      <c r="G85" s="43"/>
      <c r="L85" s="2"/>
      <c r="M85" s="12"/>
      <c r="N85" s="12"/>
      <c r="O85" s="12"/>
      <c r="P85" s="12"/>
      <c r="Q85" s="12"/>
      <c r="R85" s="12"/>
      <c r="S85" s="12"/>
      <c r="T85" s="12"/>
      <c r="U85" s="12"/>
      <c r="V85" s="2"/>
      <c r="W85" s="2"/>
      <c r="X85" s="2"/>
      <c r="Y85" s="2"/>
      <c r="Z85" s="2"/>
      <c r="AA85" s="12"/>
      <c r="AB85" s="12"/>
      <c r="AC85" s="12"/>
      <c r="AD85" s="12"/>
      <c r="AE85" s="12"/>
      <c r="AF85" s="12"/>
      <c r="AG85" s="12"/>
    </row>
    <row r="86" ht="15.75" hidden="1" customHeight="1">
      <c r="A86" s="43"/>
      <c r="B86" s="43"/>
      <c r="C86" s="43"/>
      <c r="D86" s="43"/>
      <c r="E86" s="43"/>
      <c r="F86" s="43"/>
      <c r="G86" s="43"/>
      <c r="L86" s="2"/>
      <c r="M86" s="12"/>
      <c r="N86" s="12"/>
      <c r="O86" s="12"/>
      <c r="P86" s="12"/>
      <c r="Q86" s="2"/>
      <c r="R86" s="2"/>
      <c r="S86" s="12"/>
      <c r="T86" s="12"/>
      <c r="U86" s="2"/>
      <c r="V86" s="2"/>
      <c r="W86" s="2"/>
      <c r="X86" s="2"/>
      <c r="Y86" s="2"/>
      <c r="Z86" s="2"/>
      <c r="AA86" s="12"/>
      <c r="AB86" s="12"/>
      <c r="AC86" s="12"/>
      <c r="AD86" s="12"/>
      <c r="AE86" s="12"/>
      <c r="AF86" s="12"/>
      <c r="AG86" s="12"/>
    </row>
    <row r="87" ht="15.75" hidden="1" customHeight="1">
      <c r="A87" s="43"/>
      <c r="B87" s="43"/>
      <c r="C87" s="43"/>
      <c r="D87" s="43"/>
      <c r="E87" s="43"/>
      <c r="F87" s="43"/>
      <c r="G87" s="43"/>
      <c r="L87" s="2"/>
      <c r="M87" s="12"/>
      <c r="N87" s="12"/>
      <c r="O87" s="12"/>
      <c r="P87" s="12"/>
      <c r="Q87" s="2"/>
      <c r="R87" s="2"/>
      <c r="S87" s="2"/>
      <c r="T87" s="2"/>
      <c r="U87" s="2"/>
      <c r="V87" s="2"/>
      <c r="W87" s="2"/>
      <c r="X87" s="2"/>
      <c r="Y87" s="2"/>
      <c r="Z87" s="2"/>
      <c r="AA87" s="12"/>
      <c r="AB87" s="12"/>
      <c r="AC87" s="12"/>
      <c r="AD87" s="12"/>
      <c r="AE87" s="12"/>
      <c r="AF87" s="12"/>
      <c r="AG87" s="12"/>
    </row>
    <row r="88" ht="15.75" hidden="1" customHeight="1">
      <c r="A88" s="43"/>
      <c r="B88" s="43"/>
      <c r="C88" s="43"/>
      <c r="D88" s="43"/>
      <c r="E88" s="43"/>
      <c r="F88" s="43"/>
      <c r="G88" s="43"/>
      <c r="L88" s="2"/>
      <c r="M88" s="12"/>
      <c r="N88" s="12"/>
      <c r="O88" s="12"/>
      <c r="P88" s="12"/>
      <c r="Q88" s="12"/>
      <c r="R88" s="12"/>
      <c r="S88" s="12"/>
      <c r="T88" s="12"/>
      <c r="U88" s="2"/>
      <c r="V88" s="2"/>
      <c r="W88" s="12"/>
      <c r="X88" s="2"/>
      <c r="Y88" s="2"/>
      <c r="Z88" s="2"/>
      <c r="AA88" s="12"/>
      <c r="AB88" s="12"/>
      <c r="AC88" s="12"/>
      <c r="AD88" s="12"/>
      <c r="AE88" s="12"/>
      <c r="AF88" s="12"/>
      <c r="AG88" s="12"/>
    </row>
    <row r="89" ht="15.75" hidden="1" customHeight="1">
      <c r="A89" s="43"/>
      <c r="B89" s="43"/>
      <c r="C89" s="43"/>
      <c r="D89" s="43"/>
      <c r="E89" s="43"/>
      <c r="F89" s="43"/>
      <c r="G89" s="43"/>
      <c r="L89" s="2"/>
      <c r="M89" s="12"/>
      <c r="N89" s="12"/>
      <c r="O89" s="12"/>
      <c r="P89" s="12"/>
      <c r="Q89" s="2"/>
      <c r="R89" s="2"/>
      <c r="S89" s="12"/>
      <c r="T89" s="12"/>
      <c r="U89" s="12"/>
      <c r="V89" s="12"/>
      <c r="W89" s="12"/>
      <c r="X89" s="2"/>
      <c r="Y89" s="2"/>
      <c r="Z89" s="2"/>
      <c r="AA89" s="12"/>
      <c r="AB89" s="12"/>
      <c r="AC89" s="12"/>
      <c r="AD89" s="12"/>
      <c r="AE89" s="12"/>
      <c r="AF89" s="12"/>
      <c r="AG89" s="12"/>
    </row>
    <row r="90" ht="15.75" hidden="1" customHeight="1">
      <c r="A90" s="43"/>
      <c r="B90" s="43"/>
      <c r="C90" s="43"/>
      <c r="D90" s="43"/>
      <c r="E90" s="43"/>
      <c r="F90" s="43"/>
      <c r="G90" s="43"/>
      <c r="L90" s="2"/>
      <c r="M90" s="12"/>
      <c r="N90" s="12"/>
      <c r="O90" s="12"/>
      <c r="P90" s="12"/>
      <c r="Q90" s="2"/>
      <c r="R90" s="2"/>
      <c r="S90" s="2"/>
      <c r="T90" s="2"/>
      <c r="U90" s="2"/>
      <c r="V90" s="2"/>
      <c r="W90" s="2"/>
      <c r="X90" s="2"/>
      <c r="Y90" s="2"/>
      <c r="Z90" s="2"/>
      <c r="AA90" s="12"/>
      <c r="AB90" s="12"/>
      <c r="AC90" s="12"/>
      <c r="AD90" s="12"/>
      <c r="AE90" s="2"/>
      <c r="AF90" s="2"/>
      <c r="AG90" s="2"/>
    </row>
    <row r="91" ht="15.75" hidden="1" customHeight="1">
      <c r="A91" s="43"/>
      <c r="B91" s="43"/>
      <c r="C91" s="43"/>
      <c r="D91" s="43"/>
      <c r="E91" s="43"/>
      <c r="F91" s="43"/>
      <c r="G91" s="43"/>
      <c r="L91" s="2"/>
      <c r="M91" s="12"/>
      <c r="N91" s="12"/>
      <c r="O91" s="12"/>
      <c r="P91" s="12"/>
      <c r="Q91" s="2"/>
      <c r="R91" s="2"/>
      <c r="S91" s="2"/>
      <c r="T91" s="2"/>
      <c r="U91" s="2"/>
      <c r="V91" s="2"/>
      <c r="W91" s="2"/>
      <c r="X91" s="2"/>
      <c r="Y91" s="2"/>
      <c r="Z91" s="2"/>
      <c r="AA91" s="12"/>
      <c r="AB91" s="12"/>
      <c r="AC91" s="12"/>
      <c r="AD91" s="12"/>
      <c r="AE91" s="2"/>
      <c r="AF91" s="2"/>
      <c r="AG91" s="2"/>
    </row>
    <row r="92" ht="15.75" hidden="1" customHeight="1">
      <c r="A92" s="43"/>
      <c r="B92" s="43"/>
      <c r="C92" s="43"/>
      <c r="D92" s="43"/>
      <c r="E92" s="43"/>
      <c r="F92" s="43"/>
      <c r="G92" s="43"/>
      <c r="L92" s="2"/>
      <c r="M92" s="12"/>
      <c r="N92" s="12"/>
      <c r="O92" s="1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2"/>
      <c r="AB92" s="12"/>
      <c r="AC92" s="12"/>
      <c r="AD92" s="2"/>
      <c r="AE92" s="2"/>
      <c r="AF92" s="2"/>
      <c r="AG92" s="2"/>
    </row>
    <row r="93" ht="15.75" hidden="1" customHeight="1">
      <c r="A93" s="43"/>
      <c r="B93" s="43"/>
      <c r="C93" s="43"/>
      <c r="D93" s="43"/>
      <c r="E93" s="43"/>
      <c r="F93" s="43"/>
      <c r="G93" s="43"/>
      <c r="L93" s="2"/>
      <c r="M93" s="1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2"/>
      <c r="AB93" s="2"/>
      <c r="AC93" s="2"/>
      <c r="AD93" s="2"/>
      <c r="AE93" s="2"/>
      <c r="AF93" s="2"/>
      <c r="AG93" s="2"/>
    </row>
    <row r="94" ht="15.75" hidden="1" customHeight="1">
      <c r="A94" s="43"/>
      <c r="B94" s="43"/>
      <c r="C94" s="43"/>
      <c r="D94" s="43"/>
      <c r="E94" s="43"/>
      <c r="F94" s="43"/>
      <c r="G94" s="43"/>
      <c r="L94" s="2"/>
      <c r="M94" s="1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2"/>
      <c r="AB94" s="2"/>
      <c r="AC94" s="2"/>
      <c r="AD94" s="2"/>
      <c r="AE94" s="2"/>
      <c r="AF94" s="2"/>
      <c r="AG94" s="2"/>
    </row>
    <row r="95" ht="15.75" hidden="1" customHeight="1">
      <c r="A95" s="43"/>
      <c r="B95" s="43"/>
      <c r="C95" s="43"/>
      <c r="D95" s="43"/>
      <c r="E95" s="43"/>
      <c r="F95" s="43"/>
      <c r="G95" s="43"/>
      <c r="L95" s="2"/>
      <c r="M95" s="1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2"/>
      <c r="AB95" s="2"/>
      <c r="AC95" s="2"/>
      <c r="AD95" s="2"/>
      <c r="AE95" s="2"/>
      <c r="AF95" s="2"/>
      <c r="AG95" s="2"/>
    </row>
    <row r="96" ht="15.75" hidden="1" customHeight="1">
      <c r="A96" s="43"/>
      <c r="B96" s="43"/>
      <c r="C96" s="43"/>
      <c r="D96" s="43"/>
      <c r="E96" s="43"/>
      <c r="F96" s="43"/>
      <c r="G96" s="43"/>
      <c r="L96" s="2"/>
      <c r="M96" s="1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2"/>
      <c r="AB96" s="2"/>
      <c r="AC96" s="2"/>
      <c r="AD96" s="2"/>
      <c r="AE96" s="2"/>
      <c r="AF96" s="2"/>
      <c r="AG96" s="2"/>
    </row>
    <row r="97" ht="15.75" hidden="1" customHeight="1">
      <c r="A97" s="43"/>
      <c r="B97" s="43"/>
      <c r="C97" s="43"/>
      <c r="D97" s="43"/>
      <c r="E97" s="43"/>
      <c r="F97" s="43"/>
      <c r="G97" s="43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3"/>
      <c r="B98" s="43"/>
      <c r="C98" s="43"/>
      <c r="D98" s="43"/>
      <c r="E98" s="43"/>
      <c r="F98" s="43"/>
      <c r="G98" s="43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3"/>
      <c r="B99" s="43"/>
      <c r="C99" s="43"/>
      <c r="D99" s="43"/>
      <c r="E99" s="43"/>
      <c r="F99" s="43"/>
      <c r="G99" s="43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3"/>
      <c r="B100" s="43"/>
      <c r="C100" s="43"/>
      <c r="D100" s="43"/>
      <c r="E100" s="43"/>
      <c r="F100" s="43"/>
      <c r="G100" s="43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3"/>
      <c r="B101" s="43"/>
      <c r="C101" s="43"/>
      <c r="D101" s="43"/>
      <c r="E101" s="43"/>
      <c r="F101" s="43"/>
      <c r="G101" s="43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3"/>
      <c r="B102" s="43"/>
      <c r="C102" s="43"/>
      <c r="D102" s="43"/>
      <c r="E102" s="43"/>
      <c r="F102" s="43"/>
      <c r="G102" s="43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3"/>
      <c r="B103" s="43"/>
      <c r="C103" s="43"/>
      <c r="D103" s="43"/>
      <c r="E103" s="43"/>
      <c r="F103" s="43"/>
      <c r="G103" s="43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3"/>
      <c r="B104" s="43"/>
      <c r="C104" s="43"/>
      <c r="D104" s="43"/>
      <c r="E104" s="43"/>
      <c r="F104" s="43"/>
      <c r="G104" s="43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3"/>
      <c r="B105" s="43"/>
      <c r="C105" s="43"/>
      <c r="D105" s="43"/>
      <c r="E105" s="43"/>
      <c r="F105" s="43"/>
      <c r="G105" s="43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3"/>
      <c r="B106" s="43"/>
      <c r="C106" s="43"/>
      <c r="D106" s="43"/>
      <c r="E106" s="43"/>
      <c r="F106" s="43"/>
      <c r="G106" s="43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3"/>
      <c r="B107" s="43"/>
      <c r="C107" s="43"/>
      <c r="D107" s="43"/>
      <c r="E107" s="43"/>
      <c r="F107" s="43"/>
      <c r="G107" s="43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3"/>
      <c r="B108" s="43"/>
      <c r="C108" s="43"/>
      <c r="D108" s="43"/>
      <c r="E108" s="43"/>
      <c r="F108" s="43"/>
      <c r="G108" s="43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3"/>
      <c r="B109" s="43"/>
      <c r="C109" s="43"/>
      <c r="D109" s="43"/>
      <c r="E109" s="43"/>
      <c r="F109" s="43"/>
      <c r="G109" s="43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3"/>
      <c r="B110" s="43"/>
      <c r="C110" s="43"/>
      <c r="D110" s="43"/>
      <c r="E110" s="43"/>
      <c r="F110" s="43"/>
      <c r="G110" s="43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3"/>
      <c r="B111" s="43"/>
      <c r="C111" s="43"/>
      <c r="D111" s="43"/>
      <c r="E111" s="43"/>
      <c r="F111" s="43"/>
      <c r="G111" s="43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3"/>
      <c r="B112" s="43"/>
      <c r="C112" s="43"/>
      <c r="D112" s="43"/>
      <c r="E112" s="43"/>
      <c r="F112" s="43"/>
      <c r="G112" s="43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3"/>
      <c r="B113" s="43"/>
      <c r="C113" s="43"/>
      <c r="D113" s="43"/>
      <c r="E113" s="43"/>
      <c r="F113" s="43"/>
      <c r="G113" s="43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3"/>
      <c r="B114" s="43"/>
      <c r="C114" s="43"/>
      <c r="D114" s="43"/>
      <c r="E114" s="43"/>
      <c r="F114" s="43"/>
      <c r="G114" s="43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3"/>
      <c r="B115" s="43"/>
      <c r="C115" s="43"/>
      <c r="D115" s="43"/>
      <c r="E115" s="43"/>
      <c r="F115" s="43"/>
      <c r="G115" s="43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3"/>
      <c r="B116" s="43"/>
      <c r="C116" s="43"/>
      <c r="D116" s="43"/>
      <c r="E116" s="43"/>
      <c r="F116" s="43"/>
      <c r="G116" s="43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3"/>
      <c r="B117" s="43"/>
      <c r="C117" s="43"/>
      <c r="D117" s="43"/>
      <c r="E117" s="43"/>
      <c r="F117" s="43"/>
      <c r="G117" s="43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3"/>
      <c r="B118" s="43"/>
      <c r="C118" s="43"/>
      <c r="D118" s="43"/>
      <c r="E118" s="43"/>
      <c r="F118" s="43"/>
      <c r="G118" s="43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3"/>
      <c r="B119" s="43"/>
      <c r="C119" s="43"/>
      <c r="D119" s="43"/>
      <c r="E119" s="43"/>
      <c r="F119" s="43"/>
      <c r="G119" s="43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3"/>
      <c r="B120" s="43"/>
      <c r="C120" s="43"/>
      <c r="D120" s="43"/>
      <c r="E120" s="43"/>
      <c r="F120" s="43"/>
      <c r="G120" s="43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3"/>
      <c r="B121" s="43"/>
      <c r="C121" s="43"/>
      <c r="D121" s="43"/>
      <c r="E121" s="43"/>
      <c r="F121" s="43"/>
      <c r="G121" s="43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3"/>
      <c r="B122" s="43"/>
      <c r="C122" s="43"/>
      <c r="D122" s="43"/>
      <c r="E122" s="43"/>
      <c r="F122" s="43"/>
      <c r="G122" s="43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3"/>
      <c r="B123" s="43"/>
      <c r="C123" s="43"/>
      <c r="D123" s="43"/>
      <c r="E123" s="43"/>
      <c r="F123" s="43"/>
      <c r="G123" s="43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3"/>
      <c r="B124" s="43"/>
      <c r="C124" s="43"/>
      <c r="D124" s="43"/>
      <c r="E124" s="43"/>
      <c r="F124" s="43"/>
      <c r="G124" s="43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3"/>
      <c r="B125" s="43"/>
      <c r="C125" s="43"/>
      <c r="D125" s="43"/>
      <c r="E125" s="43"/>
      <c r="F125" s="43"/>
      <c r="G125" s="43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3"/>
      <c r="B126" s="43"/>
      <c r="C126" s="43"/>
      <c r="D126" s="43"/>
      <c r="E126" s="43"/>
      <c r="F126" s="43"/>
      <c r="G126" s="43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3"/>
      <c r="B127" s="43"/>
      <c r="C127" s="43"/>
      <c r="D127" s="43"/>
      <c r="E127" s="43"/>
      <c r="F127" s="43"/>
      <c r="G127" s="43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3"/>
      <c r="B128" s="43"/>
      <c r="C128" s="43"/>
      <c r="D128" s="43"/>
      <c r="E128" s="43"/>
      <c r="F128" s="43"/>
      <c r="G128" s="43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3"/>
      <c r="B129" s="43"/>
      <c r="C129" s="43"/>
      <c r="D129" s="43"/>
      <c r="E129" s="43"/>
      <c r="F129" s="43"/>
      <c r="G129" s="43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3"/>
      <c r="B130" s="43"/>
      <c r="C130" s="43"/>
      <c r="D130" s="43"/>
      <c r="E130" s="43"/>
      <c r="F130" s="43"/>
      <c r="G130" s="43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3"/>
      <c r="B131" s="43"/>
      <c r="C131" s="43"/>
      <c r="D131" s="43"/>
      <c r="E131" s="43"/>
      <c r="F131" s="43"/>
      <c r="G131" s="43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3"/>
      <c r="B132" s="43"/>
      <c r="C132" s="43"/>
      <c r="D132" s="43"/>
      <c r="E132" s="43"/>
      <c r="F132" s="43"/>
      <c r="G132" s="43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3"/>
      <c r="B133" s="43"/>
      <c r="C133" s="43"/>
      <c r="D133" s="43"/>
      <c r="E133" s="43"/>
      <c r="F133" s="43"/>
      <c r="G133" s="43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3"/>
      <c r="B134" s="43"/>
      <c r="C134" s="43"/>
      <c r="D134" s="43"/>
      <c r="E134" s="43"/>
      <c r="F134" s="43"/>
      <c r="G134" s="43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3"/>
      <c r="B135" s="43"/>
      <c r="C135" s="43"/>
      <c r="D135" s="43"/>
      <c r="E135" s="43"/>
      <c r="F135" s="43"/>
      <c r="G135" s="43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3"/>
      <c r="B136" s="43"/>
      <c r="C136" s="43"/>
      <c r="D136" s="43"/>
      <c r="E136" s="43"/>
      <c r="F136" s="43"/>
      <c r="G136" s="43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3"/>
      <c r="B137" s="43"/>
      <c r="C137" s="43"/>
      <c r="D137" s="43"/>
      <c r="E137" s="43"/>
      <c r="F137" s="43"/>
      <c r="G137" s="43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3"/>
      <c r="B138" s="43"/>
      <c r="C138" s="43"/>
      <c r="D138" s="43"/>
      <c r="E138" s="43"/>
      <c r="F138" s="43"/>
      <c r="G138" s="43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3"/>
      <c r="B139" s="43"/>
      <c r="C139" s="43"/>
      <c r="D139" s="43"/>
      <c r="E139" s="43"/>
      <c r="F139" s="43"/>
      <c r="G139" s="43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3"/>
      <c r="B140" s="43"/>
      <c r="C140" s="43"/>
      <c r="D140" s="43"/>
      <c r="E140" s="43"/>
      <c r="F140" s="43"/>
      <c r="G140" s="43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3"/>
      <c r="B141" s="43"/>
      <c r="C141" s="43"/>
      <c r="D141" s="43"/>
      <c r="E141" s="43"/>
      <c r="F141" s="43"/>
      <c r="G141" s="43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3"/>
      <c r="B142" s="43"/>
      <c r="C142" s="43"/>
      <c r="D142" s="43"/>
      <c r="E142" s="43"/>
      <c r="F142" s="43"/>
      <c r="G142" s="43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3"/>
      <c r="B143" s="43"/>
      <c r="C143" s="43"/>
      <c r="D143" s="43"/>
      <c r="E143" s="43"/>
      <c r="F143" s="43"/>
      <c r="G143" s="43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3"/>
      <c r="B144" s="43"/>
      <c r="C144" s="43"/>
      <c r="D144" s="43"/>
      <c r="E144" s="43"/>
      <c r="F144" s="43"/>
      <c r="G144" s="43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3"/>
      <c r="B145" s="43"/>
      <c r="C145" s="43"/>
      <c r="D145" s="43"/>
      <c r="E145" s="43"/>
      <c r="F145" s="43"/>
      <c r="G145" s="43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3"/>
      <c r="B146" s="43"/>
      <c r="C146" s="43"/>
      <c r="D146" s="43"/>
      <c r="E146" s="43"/>
      <c r="F146" s="43"/>
      <c r="G146" s="43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3"/>
      <c r="B147" s="43"/>
      <c r="C147" s="43"/>
      <c r="D147" s="43"/>
      <c r="E147" s="43"/>
      <c r="F147" s="43"/>
      <c r="G147" s="43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3"/>
      <c r="B148" s="43"/>
      <c r="C148" s="43"/>
      <c r="D148" s="43"/>
      <c r="E148" s="43"/>
      <c r="F148" s="43"/>
      <c r="G148" s="43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3"/>
      <c r="B149" s="43"/>
      <c r="C149" s="43"/>
      <c r="D149" s="43"/>
      <c r="E149" s="43"/>
      <c r="F149" s="43"/>
      <c r="G149" s="43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3"/>
      <c r="B150" s="43"/>
      <c r="C150" s="43"/>
      <c r="D150" s="43"/>
      <c r="E150" s="43"/>
      <c r="F150" s="43"/>
      <c r="G150" s="43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3"/>
      <c r="B151" s="43"/>
      <c r="C151" s="43"/>
      <c r="D151" s="43"/>
      <c r="E151" s="43"/>
      <c r="F151" s="43"/>
      <c r="G151" s="43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3"/>
      <c r="B152" s="43"/>
      <c r="C152" s="43"/>
      <c r="D152" s="43"/>
      <c r="E152" s="43"/>
      <c r="F152" s="43"/>
      <c r="G152" s="43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3"/>
      <c r="B153" s="43"/>
      <c r="C153" s="43"/>
      <c r="D153" s="43"/>
      <c r="E153" s="43"/>
      <c r="F153" s="43"/>
      <c r="G153" s="43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3"/>
      <c r="B154" s="43"/>
      <c r="C154" s="43"/>
      <c r="D154" s="43"/>
      <c r="E154" s="43"/>
      <c r="F154" s="43"/>
      <c r="G154" s="43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3"/>
      <c r="B155" s="43"/>
      <c r="C155" s="43"/>
      <c r="D155" s="43"/>
      <c r="E155" s="43"/>
      <c r="F155" s="43"/>
      <c r="G155" s="43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3"/>
      <c r="B156" s="43"/>
      <c r="C156" s="43"/>
      <c r="D156" s="43"/>
      <c r="E156" s="43"/>
      <c r="F156" s="43"/>
      <c r="G156" s="43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3"/>
      <c r="B157" s="43"/>
      <c r="C157" s="43"/>
      <c r="D157" s="43"/>
      <c r="E157" s="43"/>
      <c r="F157" s="43"/>
      <c r="G157" s="43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3"/>
      <c r="B158" s="43"/>
      <c r="C158" s="43"/>
      <c r="D158" s="43"/>
      <c r="E158" s="43"/>
      <c r="F158" s="43"/>
      <c r="G158" s="43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3"/>
      <c r="B159" s="43"/>
      <c r="C159" s="43"/>
      <c r="D159" s="43"/>
      <c r="E159" s="43"/>
      <c r="F159" s="43"/>
      <c r="G159" s="43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3"/>
      <c r="B160" s="43"/>
      <c r="C160" s="43"/>
      <c r="D160" s="43"/>
      <c r="E160" s="43"/>
      <c r="F160" s="43"/>
      <c r="G160" s="43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3"/>
      <c r="B161" s="43"/>
      <c r="C161" s="43"/>
      <c r="D161" s="43"/>
      <c r="E161" s="43"/>
      <c r="F161" s="43"/>
      <c r="G161" s="43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3"/>
      <c r="B162" s="43"/>
      <c r="C162" s="43"/>
      <c r="D162" s="43"/>
      <c r="E162" s="43"/>
      <c r="F162" s="43"/>
      <c r="G162" s="43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3"/>
      <c r="B163" s="43"/>
      <c r="C163" s="43"/>
      <c r="D163" s="43"/>
      <c r="E163" s="43"/>
      <c r="F163" s="43"/>
      <c r="G163" s="43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3"/>
      <c r="B164" s="43"/>
      <c r="C164" s="43"/>
      <c r="D164" s="43"/>
      <c r="E164" s="43"/>
      <c r="F164" s="43"/>
      <c r="G164" s="43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3"/>
      <c r="B165" s="43"/>
      <c r="C165" s="43"/>
      <c r="D165" s="43"/>
      <c r="E165" s="43"/>
      <c r="F165" s="43"/>
      <c r="G165" s="43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3"/>
      <c r="B166" s="43"/>
      <c r="C166" s="43"/>
      <c r="D166" s="43"/>
      <c r="E166" s="43"/>
      <c r="F166" s="43"/>
      <c r="G166" s="43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3"/>
      <c r="B167" s="43"/>
      <c r="C167" s="43"/>
      <c r="D167" s="43"/>
      <c r="E167" s="43"/>
      <c r="F167" s="43"/>
      <c r="G167" s="43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3"/>
      <c r="B168" s="43"/>
      <c r="C168" s="43"/>
      <c r="D168" s="43"/>
      <c r="E168" s="43"/>
      <c r="F168" s="43"/>
      <c r="G168" s="43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3"/>
      <c r="B169" s="43"/>
      <c r="C169" s="43"/>
      <c r="D169" s="43"/>
      <c r="E169" s="43"/>
      <c r="F169" s="43"/>
      <c r="G169" s="43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3"/>
      <c r="B170" s="43"/>
      <c r="C170" s="43"/>
      <c r="D170" s="43"/>
      <c r="E170" s="43"/>
      <c r="F170" s="43"/>
      <c r="G170" s="43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3"/>
      <c r="B171" s="43"/>
      <c r="C171" s="43"/>
      <c r="D171" s="43"/>
      <c r="E171" s="43"/>
      <c r="F171" s="43"/>
      <c r="G171" s="43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3"/>
      <c r="B172" s="43"/>
      <c r="C172" s="43"/>
      <c r="D172" s="43"/>
      <c r="E172" s="43"/>
      <c r="F172" s="43"/>
      <c r="G172" s="43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3"/>
      <c r="B173" s="43"/>
      <c r="C173" s="43"/>
      <c r="D173" s="43"/>
      <c r="E173" s="43"/>
      <c r="F173" s="43"/>
      <c r="G173" s="43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3"/>
      <c r="B174" s="43"/>
      <c r="C174" s="43"/>
      <c r="D174" s="43"/>
      <c r="E174" s="43"/>
      <c r="F174" s="43"/>
      <c r="G174" s="43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3"/>
      <c r="B175" s="43"/>
      <c r="C175" s="43"/>
      <c r="D175" s="43"/>
      <c r="E175" s="43"/>
      <c r="F175" s="43"/>
      <c r="G175" s="43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3"/>
      <c r="B176" s="43"/>
      <c r="C176" s="43"/>
      <c r="D176" s="43"/>
      <c r="E176" s="43"/>
      <c r="F176" s="43"/>
      <c r="G176" s="43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3"/>
      <c r="B177" s="43"/>
      <c r="C177" s="43"/>
      <c r="D177" s="43"/>
      <c r="E177" s="43"/>
      <c r="F177" s="43"/>
      <c r="G177" s="43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3"/>
      <c r="B178" s="43"/>
      <c r="C178" s="43"/>
      <c r="D178" s="43"/>
      <c r="E178" s="43"/>
      <c r="F178" s="43"/>
      <c r="G178" s="43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3"/>
      <c r="B179" s="43"/>
      <c r="C179" s="43"/>
      <c r="D179" s="43"/>
      <c r="E179" s="43"/>
      <c r="F179" s="43"/>
      <c r="G179" s="43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3"/>
      <c r="B180" s="43"/>
      <c r="C180" s="43"/>
      <c r="D180" s="43"/>
      <c r="E180" s="43"/>
      <c r="F180" s="43"/>
      <c r="G180" s="43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3"/>
      <c r="B181" s="43"/>
      <c r="C181" s="43"/>
      <c r="D181" s="43"/>
      <c r="E181" s="43"/>
      <c r="F181" s="43"/>
      <c r="G181" s="43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3"/>
      <c r="B182" s="43"/>
      <c r="C182" s="43"/>
      <c r="D182" s="43"/>
      <c r="E182" s="43"/>
      <c r="F182" s="43"/>
      <c r="G182" s="43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3"/>
      <c r="B183" s="43"/>
      <c r="C183" s="43"/>
      <c r="D183" s="43"/>
      <c r="E183" s="43"/>
      <c r="F183" s="43"/>
      <c r="G183" s="43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3"/>
      <c r="B184" s="43"/>
      <c r="C184" s="43"/>
      <c r="D184" s="43"/>
      <c r="E184" s="43"/>
      <c r="F184" s="43"/>
      <c r="G184" s="43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3"/>
      <c r="B185" s="43"/>
      <c r="C185" s="43"/>
      <c r="D185" s="43"/>
      <c r="E185" s="43"/>
      <c r="F185" s="43"/>
      <c r="G185" s="43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3"/>
      <c r="B186" s="43"/>
      <c r="C186" s="43"/>
      <c r="D186" s="43"/>
      <c r="E186" s="43"/>
      <c r="F186" s="43"/>
      <c r="G186" s="43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3"/>
      <c r="B187" s="43"/>
      <c r="C187" s="43"/>
      <c r="D187" s="43"/>
      <c r="E187" s="43"/>
      <c r="F187" s="43"/>
      <c r="G187" s="43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3"/>
      <c r="B188" s="43"/>
      <c r="C188" s="43"/>
      <c r="D188" s="43"/>
      <c r="E188" s="43"/>
      <c r="F188" s="43"/>
      <c r="G188" s="43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3"/>
      <c r="B189" s="43"/>
      <c r="C189" s="43"/>
      <c r="D189" s="43"/>
      <c r="E189" s="43"/>
      <c r="F189" s="43"/>
      <c r="G189" s="43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3"/>
      <c r="B190" s="43"/>
      <c r="C190" s="43"/>
      <c r="D190" s="43"/>
      <c r="E190" s="43"/>
      <c r="F190" s="43"/>
      <c r="G190" s="43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3"/>
      <c r="B191" s="43"/>
      <c r="C191" s="43"/>
      <c r="D191" s="43"/>
      <c r="E191" s="43"/>
      <c r="F191" s="43"/>
      <c r="G191" s="43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3"/>
      <c r="B192" s="43"/>
      <c r="C192" s="43"/>
      <c r="D192" s="43"/>
      <c r="E192" s="43"/>
      <c r="F192" s="43"/>
      <c r="G192" s="43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3"/>
      <c r="B193" s="43"/>
      <c r="C193" s="43"/>
      <c r="D193" s="43"/>
      <c r="E193" s="43"/>
      <c r="F193" s="43"/>
      <c r="G193" s="43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3"/>
      <c r="B194" s="43"/>
      <c r="C194" s="43"/>
      <c r="D194" s="43"/>
      <c r="E194" s="43"/>
      <c r="F194" s="43"/>
      <c r="G194" s="43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3"/>
      <c r="B195" s="43"/>
      <c r="C195" s="43"/>
      <c r="D195" s="43"/>
      <c r="E195" s="43"/>
      <c r="F195" s="43"/>
      <c r="G195" s="43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3"/>
      <c r="B196" s="43"/>
      <c r="C196" s="43"/>
      <c r="D196" s="43"/>
      <c r="E196" s="43"/>
      <c r="F196" s="43"/>
      <c r="G196" s="43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3"/>
      <c r="B197" s="43"/>
      <c r="C197" s="43"/>
      <c r="D197" s="43"/>
      <c r="E197" s="43"/>
      <c r="F197" s="43"/>
      <c r="G197" s="43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3"/>
      <c r="B198" s="43"/>
      <c r="C198" s="43"/>
      <c r="D198" s="43"/>
      <c r="E198" s="43"/>
      <c r="F198" s="43"/>
      <c r="G198" s="43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3"/>
      <c r="B199" s="43"/>
      <c r="C199" s="43"/>
      <c r="D199" s="43"/>
      <c r="E199" s="43"/>
      <c r="F199" s="43"/>
      <c r="G199" s="43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3"/>
      <c r="B200" s="43"/>
      <c r="C200" s="43"/>
      <c r="D200" s="43"/>
      <c r="E200" s="43"/>
      <c r="F200" s="43"/>
      <c r="G200" s="43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3"/>
      <c r="B201" s="43"/>
      <c r="C201" s="43"/>
      <c r="D201" s="43"/>
      <c r="E201" s="43"/>
      <c r="F201" s="43"/>
      <c r="G201" s="43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3"/>
      <c r="B202" s="43"/>
      <c r="C202" s="43"/>
      <c r="D202" s="43"/>
      <c r="E202" s="43"/>
      <c r="F202" s="43"/>
      <c r="G202" s="43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3"/>
      <c r="B203" s="43"/>
      <c r="C203" s="43"/>
      <c r="D203" s="43"/>
      <c r="E203" s="43"/>
      <c r="F203" s="43"/>
      <c r="G203" s="43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3"/>
      <c r="B204" s="43"/>
      <c r="C204" s="43"/>
      <c r="D204" s="43"/>
      <c r="E204" s="43"/>
      <c r="F204" s="43"/>
      <c r="G204" s="43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3"/>
      <c r="B205" s="43"/>
      <c r="C205" s="43"/>
      <c r="D205" s="43"/>
      <c r="E205" s="43"/>
      <c r="F205" s="43"/>
      <c r="G205" s="43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3"/>
      <c r="B206" s="43"/>
      <c r="C206" s="43"/>
      <c r="D206" s="43"/>
      <c r="E206" s="43"/>
      <c r="F206" s="43"/>
      <c r="G206" s="43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3"/>
      <c r="B207" s="43"/>
      <c r="C207" s="43"/>
      <c r="D207" s="43"/>
      <c r="E207" s="43"/>
      <c r="F207" s="43"/>
      <c r="G207" s="43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3"/>
      <c r="B208" s="43"/>
      <c r="C208" s="43"/>
      <c r="D208" s="43"/>
      <c r="E208" s="43"/>
      <c r="F208" s="43"/>
      <c r="G208" s="43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3"/>
      <c r="B209" s="43"/>
      <c r="C209" s="43"/>
      <c r="D209" s="43"/>
      <c r="E209" s="43"/>
      <c r="F209" s="43"/>
      <c r="G209" s="43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3"/>
      <c r="B210" s="43"/>
      <c r="C210" s="43"/>
      <c r="D210" s="43"/>
      <c r="E210" s="43"/>
      <c r="F210" s="43"/>
      <c r="G210" s="43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3"/>
      <c r="B211" s="43"/>
      <c r="C211" s="43"/>
      <c r="D211" s="43"/>
      <c r="E211" s="43"/>
      <c r="F211" s="43"/>
      <c r="G211" s="43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3"/>
      <c r="B212" s="43"/>
      <c r="C212" s="43"/>
      <c r="D212" s="43"/>
      <c r="E212" s="43"/>
      <c r="F212" s="43"/>
      <c r="G212" s="43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3"/>
      <c r="B213" s="43"/>
      <c r="C213" s="43"/>
      <c r="D213" s="43"/>
      <c r="E213" s="43"/>
      <c r="F213" s="43"/>
      <c r="G213" s="43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3"/>
      <c r="B214" s="43"/>
      <c r="C214" s="43"/>
      <c r="D214" s="43"/>
      <c r="E214" s="43"/>
      <c r="F214" s="43"/>
      <c r="G214" s="43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3"/>
      <c r="B215" s="43"/>
      <c r="C215" s="43"/>
      <c r="D215" s="43"/>
      <c r="E215" s="43"/>
      <c r="F215" s="43"/>
      <c r="G215" s="43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3"/>
      <c r="B216" s="43"/>
      <c r="C216" s="43"/>
      <c r="D216" s="43"/>
      <c r="E216" s="43"/>
      <c r="F216" s="43"/>
      <c r="G216" s="43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3"/>
      <c r="B217" s="43"/>
      <c r="C217" s="43"/>
      <c r="D217" s="43"/>
      <c r="E217" s="43"/>
      <c r="F217" s="43"/>
      <c r="G217" s="43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3"/>
      <c r="B218" s="43"/>
      <c r="C218" s="43"/>
      <c r="D218" s="43"/>
      <c r="E218" s="43"/>
      <c r="F218" s="43"/>
      <c r="G218" s="43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3"/>
      <c r="B219" s="43"/>
      <c r="C219" s="43"/>
      <c r="D219" s="43"/>
      <c r="E219" s="43"/>
      <c r="F219" s="43"/>
      <c r="G219" s="43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3"/>
      <c r="B220" s="43"/>
      <c r="C220" s="43"/>
      <c r="D220" s="43"/>
      <c r="E220" s="43"/>
      <c r="F220" s="43"/>
      <c r="G220" s="43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3"/>
      <c r="B221" s="43"/>
      <c r="C221" s="43"/>
      <c r="D221" s="43"/>
      <c r="E221" s="43"/>
      <c r="F221" s="43"/>
      <c r="G221" s="43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3"/>
      <c r="B222" s="43"/>
      <c r="C222" s="43"/>
      <c r="D222" s="43"/>
      <c r="E222" s="43"/>
      <c r="F222" s="43"/>
      <c r="G222" s="43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3"/>
      <c r="B223" s="43"/>
      <c r="C223" s="43"/>
      <c r="D223" s="43"/>
      <c r="E223" s="43"/>
      <c r="F223" s="43"/>
      <c r="G223" s="43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3"/>
      <c r="B224" s="43"/>
      <c r="C224" s="43"/>
      <c r="D224" s="43"/>
      <c r="E224" s="43"/>
      <c r="F224" s="43"/>
      <c r="G224" s="43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3"/>
      <c r="B225" s="43"/>
      <c r="C225" s="43"/>
      <c r="D225" s="43"/>
      <c r="E225" s="43"/>
      <c r="F225" s="43"/>
      <c r="G225" s="43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8" t="s">
        <v>46</v>
      </c>
      <c r="B1" s="9" t="s">
        <v>72</v>
      </c>
      <c r="C1" s="10"/>
      <c r="D1" s="10"/>
      <c r="E1" s="10"/>
      <c r="F1" s="10"/>
      <c r="G1" s="10"/>
      <c r="H1" s="10"/>
      <c r="I1" s="10"/>
      <c r="J1" s="10"/>
      <c r="K1" s="11"/>
      <c r="L1" s="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2"/>
      <c r="AA1" s="12"/>
      <c r="AB1" s="12"/>
      <c r="AC1" s="12"/>
      <c r="AD1" s="12"/>
      <c r="AE1" s="12"/>
      <c r="AF1" s="12"/>
      <c r="AG1" s="12"/>
    </row>
    <row r="2">
      <c r="A2" s="14"/>
      <c r="B2" s="15"/>
      <c r="C2" s="16"/>
      <c r="D2" s="16"/>
      <c r="E2" s="16"/>
      <c r="F2" s="16"/>
      <c r="G2" s="16"/>
      <c r="H2" s="16"/>
      <c r="I2" s="16"/>
      <c r="J2" s="16"/>
      <c r="K2" s="17"/>
      <c r="L2" s="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2"/>
      <c r="AA2" s="12"/>
      <c r="AB2" s="12"/>
      <c r="AC2" s="12"/>
      <c r="AD2" s="12"/>
      <c r="AE2" s="12"/>
      <c r="AF2" s="12"/>
      <c r="AG2" s="12"/>
    </row>
    <row r="3">
      <c r="A3" s="19"/>
      <c r="B3" s="20" t="s">
        <v>49</v>
      </c>
      <c r="C3" s="20" t="s">
        <v>50</v>
      </c>
      <c r="D3" s="20" t="s">
        <v>51</v>
      </c>
      <c r="E3" s="20" t="s">
        <v>52</v>
      </c>
      <c r="F3" s="21" t="s">
        <v>53</v>
      </c>
      <c r="G3" s="21" t="s">
        <v>54</v>
      </c>
      <c r="H3" s="21" t="s">
        <v>55</v>
      </c>
      <c r="I3" s="21" t="s">
        <v>56</v>
      </c>
      <c r="J3" s="20" t="s">
        <v>57</v>
      </c>
      <c r="K3" s="20" t="s">
        <v>58</v>
      </c>
      <c r="L3" s="2"/>
      <c r="M3" s="18" t="s">
        <v>48</v>
      </c>
      <c r="N3" s="12"/>
      <c r="O3" s="12"/>
      <c r="P3" s="12"/>
      <c r="Q3" s="12"/>
      <c r="R3" s="12"/>
      <c r="S3" s="12"/>
      <c r="T3" s="12"/>
      <c r="U3" s="12"/>
      <c r="V3" s="12"/>
      <c r="W3" s="12"/>
      <c r="X3" s="2"/>
      <c r="Y3" s="12"/>
      <c r="Z3" s="12"/>
      <c r="AA3" s="12"/>
      <c r="AB3" s="12"/>
      <c r="AC3" s="12"/>
      <c r="AD3" s="12"/>
      <c r="AE3" s="12"/>
      <c r="AF3" s="12"/>
      <c r="AG3" s="12"/>
    </row>
    <row r="4">
      <c r="A4" s="23" t="str">
        <f>ALNS!A4</f>
        <v>Alex Ranyê Guilherme Cristino</v>
      </c>
      <c r="B4" s="45">
        <v>8.0</v>
      </c>
      <c r="C4" s="24"/>
      <c r="D4" s="24"/>
      <c r="E4" s="24"/>
      <c r="F4" s="25">
        <f t="shared" ref="F4:F47" si="1">IF(A4&lt;&gt;"",SUM(B4:E4),)</f>
        <v>8</v>
      </c>
      <c r="G4" s="26">
        <f t="shared" ref="G4:G47" si="2">IFERROR(IF(F4&gt;=0,AVERAGE(B4:E4),""),"")</f>
        <v>8</v>
      </c>
      <c r="H4" s="25" t="str">
        <f t="shared" ref="H4:H47" si="3">IF(AND(F4&gt;=10,F4&lt;28,G4&lt;7),ROUND((50-G4*6)/4,1),"")</f>
        <v/>
      </c>
      <c r="I4" s="27"/>
      <c r="J4" s="28" t="str">
        <f t="shared" ref="J4:J47" si="4">IF(AND(B4&lt;&gt;"",C4&lt;&gt;"",D4&lt;&gt;"",E4&lt;&gt;""),IF(OR(F4&gt;=28,F4&lt;10),G4,IF(I4=H4,5,((G4*6)+(I4*4))/10)),)</f>
        <v/>
      </c>
      <c r="K4" s="29" t="str">
        <f t="shared" ref="K4:K47" si="5">IF(AND(B4&lt;&gt;"",C4&lt;&gt;"",D4&lt;&gt;"",E4&lt;&gt;""),IF(J4&gt;=5,"A","R"),)</f>
        <v/>
      </c>
      <c r="L4" s="2"/>
      <c r="M4" s="22" t="s">
        <v>59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</row>
    <row r="5">
      <c r="A5" s="30" t="str">
        <f>ALNS!A5</f>
        <v>Ana beatriz Araújo Salvino</v>
      </c>
      <c r="B5" s="46">
        <v>8.0</v>
      </c>
      <c r="C5" s="31"/>
      <c r="D5" s="31"/>
      <c r="E5" s="31"/>
      <c r="F5" s="32">
        <f t="shared" si="1"/>
        <v>8</v>
      </c>
      <c r="G5" s="33">
        <f t="shared" si="2"/>
        <v>8</v>
      </c>
      <c r="H5" s="32" t="str">
        <f t="shared" si="3"/>
        <v/>
      </c>
      <c r="I5" s="34"/>
      <c r="J5" s="35" t="str">
        <f t="shared" si="4"/>
        <v/>
      </c>
      <c r="K5" s="36" t="str">
        <f t="shared" si="5"/>
        <v/>
      </c>
      <c r="L5" s="2"/>
      <c r="M5" s="18" t="s">
        <v>60</v>
      </c>
      <c r="N5" s="12"/>
      <c r="O5" s="12"/>
      <c r="P5" s="12"/>
      <c r="Q5" s="12"/>
      <c r="R5" s="12"/>
      <c r="S5" s="12"/>
      <c r="T5" s="12"/>
      <c r="U5" s="12"/>
      <c r="V5" s="12"/>
      <c r="W5" s="12"/>
      <c r="X5" s="2"/>
      <c r="Y5" s="12"/>
      <c r="Z5" s="2"/>
      <c r="AA5" s="12"/>
      <c r="AB5" s="12"/>
      <c r="AC5" s="12"/>
      <c r="AD5" s="12"/>
      <c r="AE5" s="12"/>
      <c r="AF5" s="12"/>
      <c r="AG5" s="12"/>
    </row>
    <row r="6">
      <c r="A6" s="23" t="str">
        <f>ALNS!A6</f>
        <v>Ana Beatriz Farias Brito</v>
      </c>
      <c r="B6" s="45">
        <v>7.0</v>
      </c>
      <c r="C6" s="24"/>
      <c r="D6" s="24"/>
      <c r="E6" s="24"/>
      <c r="F6" s="25">
        <f t="shared" si="1"/>
        <v>7</v>
      </c>
      <c r="G6" s="26">
        <f t="shared" si="2"/>
        <v>7</v>
      </c>
      <c r="H6" s="25" t="str">
        <f t="shared" si="3"/>
        <v/>
      </c>
      <c r="I6" s="27"/>
      <c r="J6" s="28" t="str">
        <f t="shared" si="4"/>
        <v/>
      </c>
      <c r="K6" s="29" t="str">
        <f t="shared" si="5"/>
        <v/>
      </c>
      <c r="L6" s="2"/>
      <c r="M6" s="37" t="s">
        <v>61</v>
      </c>
      <c r="N6" s="12"/>
      <c r="O6" s="12"/>
      <c r="P6" s="12"/>
      <c r="Q6" s="12"/>
      <c r="R6" s="12"/>
      <c r="S6" s="12"/>
      <c r="T6" s="12"/>
      <c r="U6" s="12"/>
      <c r="V6" s="12"/>
      <c r="W6" s="12"/>
      <c r="X6" s="2"/>
      <c r="Y6" s="12"/>
      <c r="Z6" s="2"/>
      <c r="AA6" s="12"/>
      <c r="AB6" s="12"/>
      <c r="AC6" s="12"/>
      <c r="AD6" s="12"/>
      <c r="AE6" s="12"/>
      <c r="AF6" s="12"/>
      <c r="AG6" s="12"/>
    </row>
    <row r="7">
      <c r="A7" s="30" t="str">
        <f>ALNS!A7</f>
        <v>Ana Clara Oliveira das Chagas</v>
      </c>
      <c r="B7" s="46">
        <v>6.0</v>
      </c>
      <c r="C7" s="31"/>
      <c r="D7" s="31"/>
      <c r="E7" s="31"/>
      <c r="F7" s="32">
        <f t="shared" si="1"/>
        <v>6</v>
      </c>
      <c r="G7" s="33">
        <f t="shared" si="2"/>
        <v>6</v>
      </c>
      <c r="H7" s="32" t="str">
        <f t="shared" si="3"/>
        <v/>
      </c>
      <c r="I7" s="34"/>
      <c r="J7" s="35" t="str">
        <f t="shared" si="4"/>
        <v/>
      </c>
      <c r="K7" s="36" t="str">
        <f t="shared" si="5"/>
        <v/>
      </c>
      <c r="L7" s="2"/>
      <c r="M7" s="22" t="s">
        <v>62</v>
      </c>
      <c r="N7" s="12"/>
      <c r="O7" s="12"/>
      <c r="P7" s="12"/>
      <c r="Q7" s="12"/>
      <c r="R7" s="12"/>
      <c r="S7" s="12"/>
      <c r="T7" s="12"/>
      <c r="U7" s="12"/>
      <c r="V7" s="12"/>
      <c r="W7" s="12"/>
      <c r="X7" s="2"/>
      <c r="Y7" s="12"/>
      <c r="Z7" s="2"/>
      <c r="AA7" s="12"/>
      <c r="AB7" s="12"/>
      <c r="AC7" s="12"/>
      <c r="AD7" s="12"/>
      <c r="AE7" s="12"/>
      <c r="AF7" s="12"/>
      <c r="AG7" s="12"/>
    </row>
    <row r="8">
      <c r="A8" s="23" t="str">
        <f>ALNS!A8</f>
        <v>Ana Flávia Ribeiro Gomes Nascimento</v>
      </c>
      <c r="B8" s="45">
        <v>7.5</v>
      </c>
      <c r="C8" s="24"/>
      <c r="D8" s="24"/>
      <c r="E8" s="24"/>
      <c r="F8" s="25">
        <f t="shared" si="1"/>
        <v>7.5</v>
      </c>
      <c r="G8" s="26">
        <f t="shared" si="2"/>
        <v>7.5</v>
      </c>
      <c r="H8" s="25" t="str">
        <f t="shared" si="3"/>
        <v/>
      </c>
      <c r="I8" s="27"/>
      <c r="J8" s="28" t="str">
        <f t="shared" si="4"/>
        <v/>
      </c>
      <c r="K8" s="29" t="str">
        <f t="shared" si="5"/>
        <v/>
      </c>
      <c r="L8" s="2"/>
      <c r="M8" s="22" t="s">
        <v>63</v>
      </c>
      <c r="N8" s="12"/>
      <c r="O8" s="12"/>
      <c r="P8" s="12"/>
      <c r="Q8" s="12"/>
      <c r="R8" s="12"/>
      <c r="S8" s="12"/>
      <c r="T8" s="12"/>
      <c r="U8" s="12"/>
      <c r="V8" s="12"/>
      <c r="W8" s="12"/>
      <c r="X8" s="2"/>
      <c r="Y8" s="12"/>
      <c r="Z8" s="2"/>
      <c r="AA8" s="12"/>
      <c r="AB8" s="12"/>
      <c r="AC8" s="12"/>
      <c r="AD8" s="12"/>
      <c r="AE8" s="12"/>
      <c r="AF8" s="12"/>
      <c r="AG8" s="12"/>
    </row>
    <row r="9">
      <c r="A9" s="30" t="str">
        <f>ALNS!A9</f>
        <v>Ana Luiza Almeida Maia</v>
      </c>
      <c r="B9" s="46">
        <v>7.0</v>
      </c>
      <c r="C9" s="31"/>
      <c r="D9" s="31"/>
      <c r="E9" s="31"/>
      <c r="F9" s="32">
        <f t="shared" si="1"/>
        <v>7</v>
      </c>
      <c r="G9" s="33">
        <f t="shared" si="2"/>
        <v>7</v>
      </c>
      <c r="H9" s="32" t="str">
        <f t="shared" si="3"/>
        <v/>
      </c>
      <c r="I9" s="34"/>
      <c r="J9" s="35" t="str">
        <f t="shared" si="4"/>
        <v/>
      </c>
      <c r="K9" s="36" t="str">
        <f t="shared" si="5"/>
        <v/>
      </c>
      <c r="L9" s="2"/>
      <c r="M9" s="22" t="s">
        <v>64</v>
      </c>
      <c r="N9" s="12"/>
      <c r="O9" s="12"/>
      <c r="P9" s="12"/>
      <c r="Q9" s="12"/>
      <c r="R9" s="12"/>
      <c r="S9" s="12"/>
      <c r="T9" s="12"/>
      <c r="U9" s="12"/>
      <c r="V9" s="12"/>
      <c r="W9" s="12"/>
      <c r="X9" s="2"/>
      <c r="Y9" s="12"/>
      <c r="Z9" s="2"/>
      <c r="AA9" s="12"/>
      <c r="AB9" s="12"/>
      <c r="AC9" s="12"/>
      <c r="AD9" s="12"/>
      <c r="AE9" s="12"/>
      <c r="AF9" s="12"/>
      <c r="AG9" s="12"/>
    </row>
    <row r="10">
      <c r="A10" s="23" t="str">
        <f>ALNS!A10</f>
        <v>Andrei Bernado Nascimento da Silva</v>
      </c>
      <c r="B10" s="45">
        <v>7.0</v>
      </c>
      <c r="C10" s="24"/>
      <c r="D10" s="24"/>
      <c r="E10" s="24"/>
      <c r="F10" s="25">
        <f t="shared" si="1"/>
        <v>7</v>
      </c>
      <c r="G10" s="26">
        <f t="shared" si="2"/>
        <v>7</v>
      </c>
      <c r="H10" s="25" t="str">
        <f t="shared" si="3"/>
        <v/>
      </c>
      <c r="I10" s="27"/>
      <c r="J10" s="28" t="str">
        <f t="shared" si="4"/>
        <v/>
      </c>
      <c r="K10" s="29" t="str">
        <f t="shared" si="5"/>
        <v/>
      </c>
      <c r="L10" s="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2"/>
      <c r="Y10" s="12"/>
      <c r="Z10" s="2"/>
      <c r="AA10" s="12"/>
      <c r="AB10" s="12"/>
      <c r="AC10" s="12"/>
      <c r="AD10" s="12"/>
      <c r="AE10" s="12"/>
      <c r="AF10" s="12"/>
      <c r="AG10" s="12"/>
    </row>
    <row r="11">
      <c r="A11" s="30" t="str">
        <f>ALNS!A11</f>
        <v>Arthur Juan Costa Araújo</v>
      </c>
      <c r="B11" s="46">
        <v>9.0</v>
      </c>
      <c r="C11" s="31"/>
      <c r="D11" s="31"/>
      <c r="E11" s="31"/>
      <c r="F11" s="32">
        <f t="shared" si="1"/>
        <v>9</v>
      </c>
      <c r="G11" s="33">
        <f t="shared" si="2"/>
        <v>9</v>
      </c>
      <c r="H11" s="32" t="str">
        <f t="shared" si="3"/>
        <v/>
      </c>
      <c r="I11" s="34"/>
      <c r="J11" s="35" t="str">
        <f t="shared" si="4"/>
        <v/>
      </c>
      <c r="K11" s="36" t="str">
        <f t="shared" si="5"/>
        <v/>
      </c>
      <c r="L11" s="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2"/>
      <c r="Y11" s="12"/>
      <c r="Z11" s="2"/>
      <c r="AA11" s="12"/>
      <c r="AB11" s="12"/>
      <c r="AC11" s="12"/>
      <c r="AD11" s="12"/>
      <c r="AE11" s="12"/>
      <c r="AF11" s="12"/>
      <c r="AG11" s="12"/>
    </row>
    <row r="12">
      <c r="A12" s="23" t="str">
        <f>ALNS!A12</f>
        <v>Brenda Angel Sousa de Medeiros</v>
      </c>
      <c r="B12" s="45">
        <v>6.0</v>
      </c>
      <c r="C12" s="24"/>
      <c r="D12" s="24"/>
      <c r="E12" s="24"/>
      <c r="F12" s="25">
        <f t="shared" si="1"/>
        <v>6</v>
      </c>
      <c r="G12" s="26">
        <f t="shared" si="2"/>
        <v>6</v>
      </c>
      <c r="H12" s="25" t="str">
        <f t="shared" si="3"/>
        <v/>
      </c>
      <c r="I12" s="27"/>
      <c r="J12" s="28" t="str">
        <f t="shared" si="4"/>
        <v/>
      </c>
      <c r="K12" s="29" t="str">
        <f t="shared" si="5"/>
        <v/>
      </c>
      <c r="L12" s="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2"/>
      <c r="Y12" s="12"/>
      <c r="Z12" s="2"/>
      <c r="AA12" s="12"/>
      <c r="AB12" s="12"/>
      <c r="AC12" s="12"/>
      <c r="AD12" s="12"/>
      <c r="AE12" s="12"/>
      <c r="AF12" s="12"/>
      <c r="AG12" s="12"/>
    </row>
    <row r="13">
      <c r="A13" s="30" t="str">
        <f>ALNS!A13</f>
        <v>Bruna Ellen Andrade Abrantes</v>
      </c>
      <c r="B13" s="46">
        <v>7.1</v>
      </c>
      <c r="C13" s="31"/>
      <c r="D13" s="31"/>
      <c r="E13" s="31"/>
      <c r="F13" s="32">
        <f t="shared" si="1"/>
        <v>7.1</v>
      </c>
      <c r="G13" s="33">
        <f t="shared" si="2"/>
        <v>7.1</v>
      </c>
      <c r="H13" s="32" t="str">
        <f t="shared" si="3"/>
        <v/>
      </c>
      <c r="I13" s="34"/>
      <c r="J13" s="35" t="str">
        <f t="shared" si="4"/>
        <v/>
      </c>
      <c r="K13" s="36" t="str">
        <f t="shared" si="5"/>
        <v/>
      </c>
      <c r="L13" s="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2"/>
      <c r="Y13" s="12"/>
      <c r="Z13" s="2"/>
      <c r="AA13" s="12"/>
      <c r="AB13" s="12"/>
      <c r="AC13" s="12"/>
      <c r="AD13" s="12"/>
      <c r="AE13" s="12"/>
      <c r="AF13" s="12"/>
      <c r="AG13" s="12"/>
    </row>
    <row r="14">
      <c r="A14" s="23" t="str">
        <f>ALNS!A14</f>
        <v>Daniel Dantas da Silva</v>
      </c>
      <c r="B14" s="45">
        <v>6.0</v>
      </c>
      <c r="C14" s="24"/>
      <c r="D14" s="24"/>
      <c r="E14" s="24"/>
      <c r="F14" s="25">
        <f t="shared" si="1"/>
        <v>6</v>
      </c>
      <c r="G14" s="26">
        <f t="shared" si="2"/>
        <v>6</v>
      </c>
      <c r="H14" s="25" t="str">
        <f t="shared" si="3"/>
        <v/>
      </c>
      <c r="I14" s="27"/>
      <c r="J14" s="28" t="str">
        <f t="shared" si="4"/>
        <v/>
      </c>
      <c r="K14" s="29" t="str">
        <f t="shared" si="5"/>
        <v/>
      </c>
      <c r="L14" s="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2"/>
      <c r="Y14" s="12"/>
      <c r="Z14" s="2"/>
      <c r="AA14" s="12"/>
      <c r="AB14" s="12"/>
      <c r="AC14" s="12"/>
      <c r="AD14" s="12"/>
      <c r="AE14" s="12"/>
      <c r="AF14" s="12"/>
      <c r="AG14" s="12"/>
    </row>
    <row r="15">
      <c r="A15" s="30" t="str">
        <f>ALNS!A15</f>
        <v>Erick Gabriel Araújo Leandro</v>
      </c>
      <c r="B15" s="46">
        <v>8.1</v>
      </c>
      <c r="C15" s="31"/>
      <c r="D15" s="31"/>
      <c r="E15" s="31"/>
      <c r="F15" s="32">
        <f t="shared" si="1"/>
        <v>8.1</v>
      </c>
      <c r="G15" s="33">
        <f t="shared" si="2"/>
        <v>8.1</v>
      </c>
      <c r="H15" s="32" t="str">
        <f t="shared" si="3"/>
        <v/>
      </c>
      <c r="I15" s="34"/>
      <c r="J15" s="35" t="str">
        <f t="shared" si="4"/>
        <v/>
      </c>
      <c r="K15" s="36" t="str">
        <f t="shared" si="5"/>
        <v/>
      </c>
      <c r="L15" s="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2"/>
      <c r="Y15" s="12"/>
      <c r="Z15" s="2"/>
      <c r="AA15" s="12"/>
      <c r="AB15" s="12"/>
      <c r="AC15" s="12"/>
      <c r="AD15" s="12"/>
      <c r="AE15" s="12"/>
      <c r="AF15" s="12"/>
      <c r="AG15" s="12"/>
    </row>
    <row r="16">
      <c r="A16" s="23" t="str">
        <f>ALNS!A16</f>
        <v>Eugênio Genuíno Mota</v>
      </c>
      <c r="B16" s="45">
        <v>9.1</v>
      </c>
      <c r="C16" s="24"/>
      <c r="D16" s="24"/>
      <c r="E16" s="24"/>
      <c r="F16" s="25">
        <f t="shared" si="1"/>
        <v>9.1</v>
      </c>
      <c r="G16" s="33">
        <f t="shared" si="2"/>
        <v>9.1</v>
      </c>
      <c r="H16" s="25" t="str">
        <f t="shared" si="3"/>
        <v/>
      </c>
      <c r="I16" s="27"/>
      <c r="J16" s="28" t="str">
        <f t="shared" si="4"/>
        <v/>
      </c>
      <c r="K16" s="29" t="str">
        <f t="shared" si="5"/>
        <v/>
      </c>
      <c r="L16" s="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2"/>
      <c r="Y16" s="12"/>
      <c r="Z16" s="2"/>
      <c r="AA16" s="12"/>
      <c r="AB16" s="12"/>
      <c r="AC16" s="12"/>
      <c r="AD16" s="12"/>
      <c r="AE16" s="12"/>
      <c r="AF16" s="12"/>
      <c r="AG16" s="12"/>
    </row>
    <row r="17">
      <c r="A17" s="30" t="str">
        <f>ALNS!A17</f>
        <v>Evellyn Fernandes de Almeida</v>
      </c>
      <c r="B17" s="46"/>
      <c r="C17" s="31"/>
      <c r="D17" s="31"/>
      <c r="E17" s="31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5" t="str">
        <f t="shared" si="4"/>
        <v/>
      </c>
      <c r="K17" s="36" t="str">
        <f t="shared" si="5"/>
        <v/>
      </c>
      <c r="L17" s="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2"/>
      <c r="Y17" s="12"/>
      <c r="Z17" s="2"/>
      <c r="AA17" s="12"/>
      <c r="AB17" s="12"/>
      <c r="AC17" s="12"/>
      <c r="AD17" s="12"/>
      <c r="AE17" s="12"/>
      <c r="AF17" s="12"/>
      <c r="AG17" s="12"/>
    </row>
    <row r="18">
      <c r="A18" s="23" t="str">
        <f>ALNS!A18</f>
        <v>Gabriel de Sousa Gonzaga</v>
      </c>
      <c r="B18" s="45">
        <v>6.0</v>
      </c>
      <c r="C18" s="24"/>
      <c r="D18" s="24"/>
      <c r="E18" s="24"/>
      <c r="F18" s="25">
        <f t="shared" si="1"/>
        <v>6</v>
      </c>
      <c r="G18" s="26">
        <f t="shared" si="2"/>
        <v>6</v>
      </c>
      <c r="H18" s="25" t="str">
        <f t="shared" si="3"/>
        <v/>
      </c>
      <c r="I18" s="27"/>
      <c r="J18" s="28" t="str">
        <f t="shared" si="4"/>
        <v/>
      </c>
      <c r="K18" s="29" t="str">
        <f t="shared" si="5"/>
        <v/>
      </c>
      <c r="L18" s="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2"/>
      <c r="Y18" s="12"/>
      <c r="Z18" s="2"/>
      <c r="AA18" s="12"/>
      <c r="AB18" s="12"/>
      <c r="AC18" s="12"/>
      <c r="AD18" s="12"/>
      <c r="AE18" s="12"/>
      <c r="AF18" s="12"/>
      <c r="AG18" s="12"/>
    </row>
    <row r="19">
      <c r="A19" s="30" t="str">
        <f>ALNS!A19</f>
        <v>Giullia Barros Pietoso Camara</v>
      </c>
      <c r="B19" s="46">
        <v>7.0</v>
      </c>
      <c r="C19" s="31"/>
      <c r="D19" s="31"/>
      <c r="E19" s="31"/>
      <c r="F19" s="32">
        <f t="shared" si="1"/>
        <v>7</v>
      </c>
      <c r="G19" s="33">
        <f t="shared" si="2"/>
        <v>7</v>
      </c>
      <c r="H19" s="32" t="str">
        <f t="shared" si="3"/>
        <v/>
      </c>
      <c r="I19" s="34"/>
      <c r="J19" s="35" t="str">
        <f t="shared" si="4"/>
        <v/>
      </c>
      <c r="K19" s="36" t="str">
        <f t="shared" si="5"/>
        <v/>
      </c>
      <c r="L19" s="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2"/>
      <c r="Y19" s="12"/>
      <c r="Z19" s="2"/>
      <c r="AA19" s="12"/>
      <c r="AB19" s="12"/>
      <c r="AC19" s="12"/>
      <c r="AD19" s="12"/>
      <c r="AE19" s="12"/>
      <c r="AF19" s="12"/>
      <c r="AG19" s="12"/>
    </row>
    <row r="20" ht="15.75" customHeight="1">
      <c r="A20" s="38" t="str">
        <f>ALNS!A20</f>
        <v>Gleiciane Almeida de Lima</v>
      </c>
      <c r="B20" s="45">
        <v>7.3</v>
      </c>
      <c r="C20" s="24"/>
      <c r="D20" s="24"/>
      <c r="E20" s="24"/>
      <c r="F20" s="25">
        <f t="shared" si="1"/>
        <v>7.3</v>
      </c>
      <c r="G20" s="26">
        <f t="shared" si="2"/>
        <v>7.3</v>
      </c>
      <c r="H20" s="25" t="str">
        <f t="shared" si="3"/>
        <v/>
      </c>
      <c r="I20" s="27"/>
      <c r="J20" s="28" t="str">
        <f t="shared" si="4"/>
        <v/>
      </c>
      <c r="K20" s="29" t="str">
        <f t="shared" si="5"/>
        <v/>
      </c>
      <c r="L20" s="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2"/>
      <c r="Y20" s="12"/>
      <c r="Z20" s="2"/>
      <c r="AA20" s="12"/>
      <c r="AB20" s="12"/>
      <c r="AC20" s="12"/>
      <c r="AD20" s="12"/>
      <c r="AE20" s="12"/>
      <c r="AF20" s="12"/>
      <c r="AG20" s="12"/>
    </row>
    <row r="21" ht="15.75" customHeight="1">
      <c r="A21" s="30" t="str">
        <f>ALNS!A21</f>
        <v>Gustavo Oliviera de Menezes</v>
      </c>
      <c r="B21" s="46">
        <v>7.0</v>
      </c>
      <c r="C21" s="31"/>
      <c r="D21" s="31"/>
      <c r="E21" s="31"/>
      <c r="F21" s="32">
        <f t="shared" si="1"/>
        <v>7</v>
      </c>
      <c r="G21" s="33">
        <f t="shared" si="2"/>
        <v>7</v>
      </c>
      <c r="H21" s="32" t="str">
        <f t="shared" si="3"/>
        <v/>
      </c>
      <c r="I21" s="34"/>
      <c r="J21" s="35" t="str">
        <f t="shared" si="4"/>
        <v/>
      </c>
      <c r="K21" s="36" t="str">
        <f t="shared" si="5"/>
        <v/>
      </c>
      <c r="L21" s="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2"/>
      <c r="Y21" s="12"/>
      <c r="Z21" s="2"/>
      <c r="AA21" s="12"/>
      <c r="AB21" s="12"/>
      <c r="AC21" s="12"/>
      <c r="AD21" s="12"/>
      <c r="AE21" s="12"/>
      <c r="AF21" s="12"/>
      <c r="AG21" s="12"/>
    </row>
    <row r="22" ht="15.75" customHeight="1">
      <c r="A22" s="23" t="str">
        <f>ALNS!A22</f>
        <v>Heitor Gênuíno Mota</v>
      </c>
      <c r="B22" s="45">
        <v>10.0</v>
      </c>
      <c r="C22" s="24"/>
      <c r="D22" s="24"/>
      <c r="E22" s="24"/>
      <c r="F22" s="25">
        <f t="shared" si="1"/>
        <v>10</v>
      </c>
      <c r="G22" s="26">
        <f t="shared" si="2"/>
        <v>10</v>
      </c>
      <c r="H22" s="25" t="str">
        <f t="shared" si="3"/>
        <v/>
      </c>
      <c r="I22" s="27"/>
      <c r="J22" s="28" t="str">
        <f t="shared" si="4"/>
        <v/>
      </c>
      <c r="K22" s="29" t="str">
        <f t="shared" si="5"/>
        <v/>
      </c>
      <c r="L22" s="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2"/>
      <c r="Y22" s="12"/>
      <c r="Z22" s="2"/>
      <c r="AA22" s="12"/>
      <c r="AB22" s="12"/>
      <c r="AC22" s="12"/>
      <c r="AD22" s="12"/>
      <c r="AE22" s="12"/>
      <c r="AF22" s="12"/>
      <c r="AG22" s="12"/>
    </row>
    <row r="23" ht="15.75" customHeight="1">
      <c r="A23" s="30" t="str">
        <f>ALNS!A23</f>
        <v>Heloisa dos Reis Nascimento</v>
      </c>
      <c r="B23" s="46">
        <v>6.0</v>
      </c>
      <c r="C23" s="31"/>
      <c r="D23" s="31"/>
      <c r="E23" s="31"/>
      <c r="F23" s="32">
        <f t="shared" si="1"/>
        <v>6</v>
      </c>
      <c r="G23" s="33">
        <f t="shared" si="2"/>
        <v>6</v>
      </c>
      <c r="H23" s="32" t="str">
        <f t="shared" si="3"/>
        <v/>
      </c>
      <c r="I23" s="34"/>
      <c r="J23" s="35" t="str">
        <f t="shared" si="4"/>
        <v/>
      </c>
      <c r="K23" s="36" t="str">
        <f t="shared" si="5"/>
        <v/>
      </c>
      <c r="L23" s="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2"/>
      <c r="Y23" s="12"/>
      <c r="Z23" s="2"/>
      <c r="AA23" s="12"/>
      <c r="AB23" s="12"/>
      <c r="AC23" s="12"/>
      <c r="AD23" s="12"/>
      <c r="AE23" s="12"/>
      <c r="AF23" s="12"/>
      <c r="AG23" s="12"/>
    </row>
    <row r="24" ht="15.75" customHeight="1">
      <c r="A24" s="23" t="str">
        <f>ALNS!A24</f>
        <v>José Júlio César de Lima Silva Soares</v>
      </c>
      <c r="B24" s="24"/>
      <c r="C24" s="24"/>
      <c r="D24" s="24"/>
      <c r="E24" s="24"/>
      <c r="F24" s="25">
        <f t="shared" si="1"/>
        <v>0</v>
      </c>
      <c r="G24" s="26" t="str">
        <f t="shared" si="2"/>
        <v/>
      </c>
      <c r="H24" s="25" t="str">
        <f t="shared" si="3"/>
        <v/>
      </c>
      <c r="I24" s="27"/>
      <c r="J24" s="28" t="str">
        <f t="shared" si="4"/>
        <v/>
      </c>
      <c r="K24" s="29" t="str">
        <f t="shared" si="5"/>
        <v/>
      </c>
      <c r="L24" s="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2"/>
      <c r="Y24" s="12"/>
      <c r="Z24" s="2"/>
      <c r="AA24" s="12"/>
      <c r="AB24" s="12"/>
      <c r="AC24" s="12"/>
      <c r="AD24" s="12"/>
      <c r="AE24" s="12"/>
      <c r="AF24" s="12"/>
      <c r="AG24" s="12"/>
    </row>
    <row r="25" ht="15.75" customHeight="1">
      <c r="A25" s="30" t="str">
        <f>ALNS!A25</f>
        <v>Júlia da Costa Silva Cruz</v>
      </c>
      <c r="B25" s="46">
        <v>7.0</v>
      </c>
      <c r="C25" s="31"/>
      <c r="D25" s="31"/>
      <c r="E25" s="31"/>
      <c r="F25" s="32">
        <f t="shared" si="1"/>
        <v>7</v>
      </c>
      <c r="G25" s="33">
        <f t="shared" si="2"/>
        <v>7</v>
      </c>
      <c r="H25" s="32" t="str">
        <f t="shared" si="3"/>
        <v/>
      </c>
      <c r="I25" s="34"/>
      <c r="J25" s="35" t="str">
        <f t="shared" si="4"/>
        <v/>
      </c>
      <c r="K25" s="36" t="str">
        <f t="shared" si="5"/>
        <v/>
      </c>
      <c r="L25" s="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2"/>
      <c r="Y25" s="12"/>
      <c r="Z25" s="2"/>
      <c r="AA25" s="12"/>
      <c r="AB25" s="12"/>
      <c r="AC25" s="12"/>
      <c r="AD25" s="12"/>
      <c r="AE25" s="12"/>
      <c r="AF25" s="12"/>
      <c r="AG25" s="12"/>
    </row>
    <row r="26" ht="15.75" customHeight="1">
      <c r="A26" s="39" t="str">
        <f>ALNS!A26</f>
        <v>Kelven Fernando Basilio de Farias</v>
      </c>
      <c r="B26" s="45">
        <v>5.0</v>
      </c>
      <c r="C26" s="24"/>
      <c r="D26" s="24"/>
      <c r="E26" s="24"/>
      <c r="F26" s="25">
        <f t="shared" si="1"/>
        <v>5</v>
      </c>
      <c r="G26" s="26">
        <f t="shared" si="2"/>
        <v>5</v>
      </c>
      <c r="H26" s="25" t="str">
        <f t="shared" si="3"/>
        <v/>
      </c>
      <c r="I26" s="38"/>
      <c r="J26" s="28" t="str">
        <f t="shared" si="4"/>
        <v/>
      </c>
      <c r="K26" s="29" t="str">
        <f t="shared" si="5"/>
        <v/>
      </c>
      <c r="L26" s="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2"/>
      <c r="Y26" s="12"/>
      <c r="Z26" s="2"/>
      <c r="AA26" s="12"/>
      <c r="AB26" s="12"/>
      <c r="AC26" s="12"/>
      <c r="AD26" s="12"/>
      <c r="AE26" s="12"/>
      <c r="AF26" s="12"/>
      <c r="AG26" s="12"/>
    </row>
    <row r="27" ht="15.75" customHeight="1">
      <c r="A27" s="40" t="str">
        <f>ALNS!A27</f>
        <v>Laura Lima Pires</v>
      </c>
      <c r="B27" s="46">
        <v>8.0</v>
      </c>
      <c r="C27" s="31"/>
      <c r="D27" s="31"/>
      <c r="E27" s="31"/>
      <c r="F27" s="32">
        <f t="shared" si="1"/>
        <v>8</v>
      </c>
      <c r="G27" s="33">
        <f t="shared" si="2"/>
        <v>8</v>
      </c>
      <c r="H27" s="32" t="str">
        <f t="shared" si="3"/>
        <v/>
      </c>
      <c r="I27" s="41"/>
      <c r="J27" s="35" t="str">
        <f t="shared" si="4"/>
        <v/>
      </c>
      <c r="K27" s="36" t="str">
        <f t="shared" si="5"/>
        <v/>
      </c>
      <c r="L27" s="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2"/>
      <c r="X27" s="2"/>
      <c r="Y27" s="12"/>
      <c r="Z27" s="2"/>
      <c r="AA27" s="12"/>
      <c r="AB27" s="12"/>
      <c r="AC27" s="12"/>
      <c r="AD27" s="12"/>
      <c r="AE27" s="12"/>
      <c r="AF27" s="12"/>
      <c r="AG27" s="12"/>
    </row>
    <row r="28" ht="15.75" customHeight="1">
      <c r="A28" s="42" t="str">
        <f>ALNS!A28</f>
        <v>Lucas Abrante Rêgo</v>
      </c>
      <c r="B28" s="45">
        <v>8.0</v>
      </c>
      <c r="C28" s="24"/>
      <c r="D28" s="24"/>
      <c r="E28" s="24"/>
      <c r="F28" s="25">
        <f t="shared" si="1"/>
        <v>8</v>
      </c>
      <c r="G28" s="26">
        <f t="shared" si="2"/>
        <v>8</v>
      </c>
      <c r="H28" s="25" t="str">
        <f t="shared" si="3"/>
        <v/>
      </c>
      <c r="I28" s="38"/>
      <c r="J28" s="28" t="str">
        <f t="shared" si="4"/>
        <v/>
      </c>
      <c r="K28" s="29" t="str">
        <f t="shared" si="5"/>
        <v/>
      </c>
      <c r="L28" s="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2"/>
      <c r="X28" s="2"/>
      <c r="Y28" s="12"/>
      <c r="Z28" s="2"/>
      <c r="AA28" s="12"/>
      <c r="AB28" s="12"/>
      <c r="AC28" s="12"/>
      <c r="AD28" s="12"/>
      <c r="AE28" s="12"/>
      <c r="AF28" s="12"/>
      <c r="AG28" s="12"/>
    </row>
    <row r="29" ht="15.75" customHeight="1">
      <c r="A29" s="41" t="str">
        <f>ALNS!A29</f>
        <v>Luiz Alberto Medeiros Soares</v>
      </c>
      <c r="B29" s="46">
        <v>7.0</v>
      </c>
      <c r="C29" s="31"/>
      <c r="D29" s="31"/>
      <c r="E29" s="31"/>
      <c r="F29" s="32">
        <f t="shared" si="1"/>
        <v>7</v>
      </c>
      <c r="G29" s="33">
        <f t="shared" si="2"/>
        <v>7</v>
      </c>
      <c r="H29" s="32" t="str">
        <f t="shared" si="3"/>
        <v/>
      </c>
      <c r="I29" s="41"/>
      <c r="J29" s="35" t="str">
        <f t="shared" si="4"/>
        <v/>
      </c>
      <c r="K29" s="36" t="str">
        <f t="shared" si="5"/>
        <v/>
      </c>
      <c r="L29" s="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2"/>
      <c r="X29" s="2"/>
      <c r="Y29" s="2"/>
      <c r="Z29" s="2"/>
      <c r="AA29" s="12"/>
      <c r="AB29" s="12"/>
      <c r="AC29" s="12"/>
      <c r="AD29" s="12"/>
      <c r="AE29" s="12"/>
      <c r="AF29" s="12"/>
      <c r="AG29" s="12"/>
    </row>
    <row r="30" ht="15.75" customHeight="1">
      <c r="A30" s="38" t="str">
        <f>ALNS!A30</f>
        <v>Maria Alice Borba Agra</v>
      </c>
      <c r="B30" s="45">
        <v>8.5</v>
      </c>
      <c r="C30" s="24"/>
      <c r="D30" s="24"/>
      <c r="E30" s="24"/>
      <c r="F30" s="25">
        <f t="shared" si="1"/>
        <v>8.5</v>
      </c>
      <c r="G30" s="26">
        <f t="shared" si="2"/>
        <v>8.5</v>
      </c>
      <c r="H30" s="25" t="str">
        <f t="shared" si="3"/>
        <v/>
      </c>
      <c r="I30" s="38"/>
      <c r="J30" s="28" t="str">
        <f t="shared" si="4"/>
        <v/>
      </c>
      <c r="K30" s="29" t="str">
        <f t="shared" si="5"/>
        <v/>
      </c>
      <c r="L30" s="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2"/>
      <c r="X30" s="2"/>
      <c r="Y30" s="2"/>
      <c r="Z30" s="2"/>
      <c r="AA30" s="12"/>
      <c r="AB30" s="12"/>
      <c r="AC30" s="12"/>
      <c r="AD30" s="12"/>
      <c r="AE30" s="12"/>
      <c r="AF30" s="12"/>
      <c r="AG30" s="12"/>
    </row>
    <row r="31" ht="15.75" customHeight="1">
      <c r="A31" s="41" t="str">
        <f>ALNS!A31</f>
        <v>Maria Clara Alves de Lima</v>
      </c>
      <c r="B31" s="46">
        <v>8.0</v>
      </c>
      <c r="C31" s="31"/>
      <c r="D31" s="31"/>
      <c r="E31" s="31"/>
      <c r="F31" s="32">
        <f t="shared" si="1"/>
        <v>8</v>
      </c>
      <c r="G31" s="33">
        <f t="shared" si="2"/>
        <v>8</v>
      </c>
      <c r="H31" s="32" t="str">
        <f t="shared" si="3"/>
        <v/>
      </c>
      <c r="I31" s="41"/>
      <c r="J31" s="35" t="str">
        <f t="shared" si="4"/>
        <v/>
      </c>
      <c r="K31" s="36" t="str">
        <f t="shared" si="5"/>
        <v/>
      </c>
      <c r="L31" s="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2"/>
      <c r="X31" s="2"/>
      <c r="Y31" s="2"/>
      <c r="Z31" s="2"/>
      <c r="AA31" s="12"/>
      <c r="AB31" s="12"/>
      <c r="AC31" s="12"/>
      <c r="AD31" s="12"/>
      <c r="AE31" s="12"/>
      <c r="AF31" s="12"/>
      <c r="AG31" s="12"/>
    </row>
    <row r="32" ht="15.75" customHeight="1">
      <c r="A32" s="38" t="str">
        <f>ALNS!A32</f>
        <v>Maria Clara dos  Reis Silva</v>
      </c>
      <c r="B32" s="45">
        <v>8.5</v>
      </c>
      <c r="C32" s="24"/>
      <c r="D32" s="24"/>
      <c r="E32" s="24"/>
      <c r="F32" s="25">
        <f t="shared" si="1"/>
        <v>8.5</v>
      </c>
      <c r="G32" s="26">
        <f t="shared" si="2"/>
        <v>8.5</v>
      </c>
      <c r="H32" s="25" t="str">
        <f t="shared" si="3"/>
        <v/>
      </c>
      <c r="I32" s="38"/>
      <c r="J32" s="28" t="str">
        <f t="shared" si="4"/>
        <v/>
      </c>
      <c r="K32" s="29" t="str">
        <f t="shared" si="5"/>
        <v/>
      </c>
      <c r="L32" s="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2"/>
      <c r="X32" s="2"/>
      <c r="Y32" s="2"/>
      <c r="Z32" s="2"/>
      <c r="AA32" s="12"/>
      <c r="AB32" s="12"/>
      <c r="AC32" s="12"/>
      <c r="AD32" s="12"/>
      <c r="AE32" s="12"/>
      <c r="AF32" s="12"/>
      <c r="AG32" s="12"/>
    </row>
    <row r="33" ht="15.75" customHeight="1">
      <c r="A33" s="41" t="str">
        <f>ALNS!A33</f>
        <v>Maria Evelyn da Silva Almeida</v>
      </c>
      <c r="B33" s="46">
        <v>5.0</v>
      </c>
      <c r="C33" s="31"/>
      <c r="D33" s="31"/>
      <c r="E33" s="31"/>
      <c r="F33" s="32">
        <f t="shared" si="1"/>
        <v>5</v>
      </c>
      <c r="G33" s="33">
        <f t="shared" si="2"/>
        <v>5</v>
      </c>
      <c r="H33" s="32" t="str">
        <f t="shared" si="3"/>
        <v/>
      </c>
      <c r="I33" s="41"/>
      <c r="J33" s="35" t="str">
        <f t="shared" si="4"/>
        <v/>
      </c>
      <c r="K33" s="36" t="str">
        <f t="shared" si="5"/>
        <v/>
      </c>
      <c r="L33" s="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2"/>
      <c r="X33" s="2"/>
      <c r="Y33" s="2"/>
      <c r="Z33" s="2"/>
      <c r="AA33" s="12"/>
      <c r="AB33" s="12"/>
      <c r="AC33" s="12"/>
      <c r="AD33" s="12"/>
      <c r="AE33" s="12"/>
      <c r="AF33" s="12"/>
      <c r="AG33" s="12"/>
    </row>
    <row r="34" ht="15.75" customHeight="1">
      <c r="A34" s="38" t="str">
        <f>ALNS!A34</f>
        <v>Marina Venâncio Oliveira</v>
      </c>
      <c r="B34" s="45">
        <v>7.5</v>
      </c>
      <c r="C34" s="24"/>
      <c r="D34" s="24"/>
      <c r="E34" s="24"/>
      <c r="F34" s="25">
        <f t="shared" si="1"/>
        <v>7.5</v>
      </c>
      <c r="G34" s="26">
        <f t="shared" si="2"/>
        <v>7.5</v>
      </c>
      <c r="H34" s="25" t="str">
        <f t="shared" si="3"/>
        <v/>
      </c>
      <c r="I34" s="38"/>
      <c r="J34" s="28" t="str">
        <f t="shared" si="4"/>
        <v/>
      </c>
      <c r="K34" s="29" t="str">
        <f t="shared" si="5"/>
        <v/>
      </c>
      <c r="L34" s="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2"/>
      <c r="X34" s="2"/>
      <c r="Y34" s="2"/>
      <c r="Z34" s="2"/>
      <c r="AA34" s="12"/>
      <c r="AB34" s="12"/>
      <c r="AC34" s="12"/>
      <c r="AD34" s="12"/>
      <c r="AE34" s="12"/>
      <c r="AF34" s="12"/>
      <c r="AG34" s="12"/>
    </row>
    <row r="35" ht="15.75" customHeight="1">
      <c r="A35" s="41" t="str">
        <f>ALNS!A35</f>
        <v>Mário Samuel Oliveira Conceição</v>
      </c>
      <c r="B35" s="46">
        <v>8.0</v>
      </c>
      <c r="C35" s="31"/>
      <c r="D35" s="31"/>
      <c r="E35" s="31"/>
      <c r="F35" s="32">
        <f t="shared" si="1"/>
        <v>8</v>
      </c>
      <c r="G35" s="33">
        <f t="shared" si="2"/>
        <v>8</v>
      </c>
      <c r="H35" s="32" t="str">
        <f t="shared" si="3"/>
        <v/>
      </c>
      <c r="I35" s="41"/>
      <c r="J35" s="35" t="str">
        <f t="shared" si="4"/>
        <v/>
      </c>
      <c r="K35" s="36" t="str">
        <f t="shared" si="5"/>
        <v/>
      </c>
      <c r="L35" s="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2"/>
      <c r="X35" s="2"/>
      <c r="Y35" s="2"/>
      <c r="Z35" s="2"/>
      <c r="AA35" s="12"/>
      <c r="AB35" s="12"/>
      <c r="AC35" s="12"/>
      <c r="AD35" s="12"/>
      <c r="AE35" s="12"/>
      <c r="AF35" s="12"/>
      <c r="AG35" s="12"/>
    </row>
    <row r="36" ht="15.75" customHeight="1">
      <c r="A36" s="42" t="str">
        <f>ALNS!A36</f>
        <v>Pedro Elias barbosa de Sousa</v>
      </c>
      <c r="B36" s="45">
        <v>7.5</v>
      </c>
      <c r="C36" s="24"/>
      <c r="D36" s="24"/>
      <c r="E36" s="24"/>
      <c r="F36" s="25">
        <f t="shared" si="1"/>
        <v>7.5</v>
      </c>
      <c r="G36" s="26">
        <f t="shared" si="2"/>
        <v>7.5</v>
      </c>
      <c r="H36" s="25" t="str">
        <f t="shared" si="3"/>
        <v/>
      </c>
      <c r="I36" s="38"/>
      <c r="J36" s="28" t="str">
        <f t="shared" si="4"/>
        <v/>
      </c>
      <c r="K36" s="29" t="str">
        <f t="shared" si="5"/>
        <v/>
      </c>
      <c r="L36" s="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2"/>
      <c r="X36" s="2"/>
      <c r="Y36" s="2"/>
      <c r="Z36" s="2"/>
      <c r="AA36" s="12"/>
      <c r="AB36" s="12"/>
      <c r="AC36" s="12"/>
      <c r="AD36" s="12"/>
      <c r="AE36" s="12"/>
      <c r="AF36" s="12"/>
      <c r="AG36" s="12"/>
    </row>
    <row r="37" ht="15.75" customHeight="1">
      <c r="A37" s="40" t="str">
        <f>ALNS!A37</f>
        <v>Pedro Henrique dos Santos Sousa</v>
      </c>
      <c r="B37" s="46">
        <v>8.6</v>
      </c>
      <c r="C37" s="31"/>
      <c r="D37" s="31"/>
      <c r="E37" s="31"/>
      <c r="F37" s="32">
        <f t="shared" si="1"/>
        <v>8.6</v>
      </c>
      <c r="G37" s="33">
        <f t="shared" si="2"/>
        <v>8.6</v>
      </c>
      <c r="H37" s="32" t="str">
        <f t="shared" si="3"/>
        <v/>
      </c>
      <c r="I37" s="41"/>
      <c r="J37" s="35" t="str">
        <f t="shared" si="4"/>
        <v/>
      </c>
      <c r="K37" s="36" t="str">
        <f t="shared" si="5"/>
        <v/>
      </c>
      <c r="L37" s="2"/>
      <c r="M37" s="1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2"/>
      <c r="AB37" s="12"/>
      <c r="AC37" s="12"/>
      <c r="AD37" s="12"/>
      <c r="AE37" s="2"/>
      <c r="AF37" s="2"/>
      <c r="AG37" s="2"/>
    </row>
    <row r="38" ht="15.75" customHeight="1">
      <c r="A38" s="42" t="str">
        <f>ALNS!A38</f>
        <v>Pedro Víctor de Farias Almeida</v>
      </c>
      <c r="B38" s="45">
        <v>7.0</v>
      </c>
      <c r="C38" s="24"/>
      <c r="D38" s="24"/>
      <c r="E38" s="24"/>
      <c r="F38" s="25">
        <f t="shared" si="1"/>
        <v>7</v>
      </c>
      <c r="G38" s="26">
        <f t="shared" si="2"/>
        <v>7</v>
      </c>
      <c r="H38" s="25" t="str">
        <f t="shared" si="3"/>
        <v/>
      </c>
      <c r="I38" s="38"/>
      <c r="J38" s="28" t="str">
        <f t="shared" si="4"/>
        <v/>
      </c>
      <c r="K38" s="29" t="str">
        <f t="shared" si="5"/>
        <v/>
      </c>
      <c r="L38" s="2"/>
      <c r="M38" s="1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2"/>
      <c r="AB38" s="12"/>
      <c r="AC38" s="12"/>
      <c r="AD38" s="12"/>
      <c r="AE38" s="2"/>
      <c r="AF38" s="2"/>
      <c r="AG38" s="2"/>
    </row>
    <row r="39" ht="15.75" customHeight="1">
      <c r="A39" s="40" t="str">
        <f>ALNS!A39</f>
        <v>Pedro Welisson de Lima Araújo</v>
      </c>
      <c r="B39" s="46">
        <v>7.0</v>
      </c>
      <c r="C39" s="31"/>
      <c r="D39" s="31"/>
      <c r="E39" s="31"/>
      <c r="F39" s="32">
        <f t="shared" si="1"/>
        <v>7</v>
      </c>
      <c r="G39" s="33">
        <f t="shared" si="2"/>
        <v>7</v>
      </c>
      <c r="H39" s="32" t="str">
        <f t="shared" si="3"/>
        <v/>
      </c>
      <c r="I39" s="41"/>
      <c r="J39" s="35" t="str">
        <f t="shared" si="4"/>
        <v/>
      </c>
      <c r="K39" s="36" t="str">
        <f t="shared" si="5"/>
        <v/>
      </c>
      <c r="L39" s="2"/>
      <c r="M39" s="1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2"/>
      <c r="AB39" s="12"/>
      <c r="AC39" s="12"/>
      <c r="AD39" s="12"/>
      <c r="AE39" s="2"/>
      <c r="AF39" s="2"/>
      <c r="AG39" s="2"/>
    </row>
    <row r="40" ht="15.75" customHeight="1">
      <c r="A40" s="42" t="str">
        <f>ALNS!A40</f>
        <v>Rebeca Kemylly Vasquez Mendes</v>
      </c>
      <c r="B40" s="45">
        <v>7.0</v>
      </c>
      <c r="C40" s="24"/>
      <c r="D40" s="24"/>
      <c r="E40" s="24"/>
      <c r="F40" s="25">
        <f t="shared" si="1"/>
        <v>7</v>
      </c>
      <c r="G40" s="26">
        <f t="shared" si="2"/>
        <v>7</v>
      </c>
      <c r="H40" s="25" t="str">
        <f t="shared" si="3"/>
        <v/>
      </c>
      <c r="I40" s="38"/>
      <c r="J40" s="28" t="str">
        <f t="shared" si="4"/>
        <v/>
      </c>
      <c r="K40" s="29" t="str">
        <f t="shared" si="5"/>
        <v/>
      </c>
      <c r="L40" s="2"/>
      <c r="M40" s="1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2"/>
      <c r="AB40" s="12"/>
      <c r="AC40" s="12"/>
      <c r="AD40" s="2"/>
      <c r="AE40" s="2"/>
      <c r="AF40" s="2"/>
      <c r="AG40" s="2"/>
    </row>
    <row r="41" ht="15.75" customHeight="1">
      <c r="A41" s="40" t="str">
        <f>ALNS!A41</f>
        <v>Renan Victor Rocha Pessoa</v>
      </c>
      <c r="B41" s="46">
        <v>7.0</v>
      </c>
      <c r="C41" s="31"/>
      <c r="D41" s="31"/>
      <c r="E41" s="31"/>
      <c r="F41" s="32">
        <f t="shared" si="1"/>
        <v>7</v>
      </c>
      <c r="G41" s="33">
        <f t="shared" si="2"/>
        <v>7</v>
      </c>
      <c r="H41" s="32" t="str">
        <f t="shared" si="3"/>
        <v/>
      </c>
      <c r="I41" s="41"/>
      <c r="J41" s="35" t="str">
        <f t="shared" si="4"/>
        <v/>
      </c>
      <c r="K41" s="36" t="str">
        <f t="shared" si="5"/>
        <v/>
      </c>
      <c r="L41" s="2"/>
      <c r="M41" s="1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2"/>
      <c r="AB41" s="2"/>
      <c r="AC41" s="2"/>
      <c r="AD41" s="2"/>
      <c r="AE41" s="2"/>
      <c r="AF41" s="2"/>
      <c r="AG41" s="2"/>
    </row>
    <row r="42" ht="15.75" customHeight="1">
      <c r="A42" s="42" t="str">
        <f>ALNS!A42</f>
        <v>Reuel Rodrigues Ferreira</v>
      </c>
      <c r="B42" s="45">
        <v>9.0</v>
      </c>
      <c r="C42" s="24"/>
      <c r="D42" s="24"/>
      <c r="E42" s="24"/>
      <c r="F42" s="25">
        <f t="shared" si="1"/>
        <v>9</v>
      </c>
      <c r="G42" s="26">
        <f t="shared" si="2"/>
        <v>9</v>
      </c>
      <c r="H42" s="25" t="str">
        <f t="shared" si="3"/>
        <v/>
      </c>
      <c r="I42" s="38"/>
      <c r="J42" s="28" t="str">
        <f t="shared" si="4"/>
        <v/>
      </c>
      <c r="K42" s="29" t="str">
        <f t="shared" si="5"/>
        <v/>
      </c>
      <c r="L42" s="2"/>
      <c r="M42" s="1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2"/>
      <c r="AB42" s="2"/>
      <c r="AC42" s="2"/>
      <c r="AD42" s="2"/>
      <c r="AE42" s="2"/>
      <c r="AF42" s="2"/>
      <c r="AG42" s="2"/>
    </row>
    <row r="43" ht="15.75" customHeight="1">
      <c r="A43" s="40" t="str">
        <f>ALNS!A43</f>
        <v>Samara Rafaelly Brandão Rocha</v>
      </c>
      <c r="B43" s="46">
        <v>7.0</v>
      </c>
      <c r="C43" s="31"/>
      <c r="D43" s="31"/>
      <c r="E43" s="31"/>
      <c r="F43" s="32">
        <f t="shared" si="1"/>
        <v>7</v>
      </c>
      <c r="G43" s="33">
        <f t="shared" si="2"/>
        <v>7</v>
      </c>
      <c r="H43" s="32" t="str">
        <f t="shared" si="3"/>
        <v/>
      </c>
      <c r="I43" s="41"/>
      <c r="J43" s="35" t="str">
        <f t="shared" si="4"/>
        <v/>
      </c>
      <c r="K43" s="36" t="str">
        <f t="shared" si="5"/>
        <v/>
      </c>
      <c r="L43" s="2"/>
      <c r="M43" s="1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2"/>
      <c r="AB43" s="2"/>
      <c r="AC43" s="2"/>
      <c r="AD43" s="2"/>
      <c r="AE43" s="2"/>
      <c r="AF43" s="2"/>
      <c r="AG43" s="2"/>
    </row>
    <row r="44" ht="15.75" customHeight="1">
      <c r="A44" s="42" t="str">
        <f>ALNS!A44</f>
        <v>Samuel Fontes Lima</v>
      </c>
      <c r="B44" s="45">
        <v>5.0</v>
      </c>
      <c r="C44" s="24"/>
      <c r="D44" s="24"/>
      <c r="E44" s="24"/>
      <c r="F44" s="25">
        <f t="shared" si="1"/>
        <v>5</v>
      </c>
      <c r="G44" s="26">
        <f t="shared" si="2"/>
        <v>5</v>
      </c>
      <c r="H44" s="25" t="str">
        <f t="shared" si="3"/>
        <v/>
      </c>
      <c r="I44" s="38"/>
      <c r="J44" s="28" t="str">
        <f t="shared" si="4"/>
        <v/>
      </c>
      <c r="K44" s="29" t="str">
        <f t="shared" si="5"/>
        <v/>
      </c>
      <c r="L44" s="2"/>
      <c r="M44" s="1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2"/>
      <c r="AB44" s="2"/>
      <c r="AC44" s="2"/>
      <c r="AD44" s="2"/>
      <c r="AE44" s="2"/>
      <c r="AF44" s="2"/>
      <c r="AG44" s="2"/>
    </row>
    <row r="45" ht="15.75" customHeight="1">
      <c r="A45" s="40" t="str">
        <f>ALNS!A45</f>
        <v>Thifany Tayane Pereira Galdino</v>
      </c>
      <c r="B45" s="46">
        <v>9.5</v>
      </c>
      <c r="C45" s="31"/>
      <c r="D45" s="31"/>
      <c r="E45" s="31"/>
      <c r="F45" s="32">
        <f t="shared" si="1"/>
        <v>9.5</v>
      </c>
      <c r="G45" s="33">
        <f t="shared" si="2"/>
        <v>9.5</v>
      </c>
      <c r="H45" s="32" t="str">
        <f t="shared" si="3"/>
        <v/>
      </c>
      <c r="I45" s="41"/>
      <c r="J45" s="35" t="str">
        <f t="shared" si="4"/>
        <v/>
      </c>
      <c r="K45" s="36" t="str">
        <f t="shared" si="5"/>
        <v/>
      </c>
      <c r="L45" s="2"/>
      <c r="M45" s="12"/>
      <c r="N45" s="1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2" t="str">
        <f>ALNS!A46</f>
        <v>Victor Gabriel Clementino Lima</v>
      </c>
      <c r="B46" s="45">
        <v>7.0</v>
      </c>
      <c r="C46" s="24"/>
      <c r="D46" s="24"/>
      <c r="E46" s="24"/>
      <c r="F46" s="25">
        <f t="shared" si="1"/>
        <v>7</v>
      </c>
      <c r="G46" s="26">
        <f t="shared" si="2"/>
        <v>7</v>
      </c>
      <c r="H46" s="25" t="str">
        <f t="shared" si="3"/>
        <v/>
      </c>
      <c r="I46" s="38"/>
      <c r="J46" s="28" t="str">
        <f t="shared" si="4"/>
        <v/>
      </c>
      <c r="K46" s="29" t="str">
        <f t="shared" si="5"/>
        <v/>
      </c>
      <c r="L46" s="2"/>
      <c r="M46" s="12"/>
      <c r="N46" s="1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0" t="str">
        <f>ALNS!A47</f>
        <v>Vitória Cristina Rodrigues Amancio Vieira</v>
      </c>
      <c r="B47" s="46">
        <v>8.0</v>
      </c>
      <c r="C47" s="31"/>
      <c r="D47" s="31"/>
      <c r="E47" s="31"/>
      <c r="F47" s="32">
        <f t="shared" si="1"/>
        <v>8</v>
      </c>
      <c r="G47" s="33">
        <f t="shared" si="2"/>
        <v>8</v>
      </c>
      <c r="H47" s="32" t="str">
        <f t="shared" si="3"/>
        <v/>
      </c>
      <c r="I47" s="41"/>
      <c r="J47" s="35" t="str">
        <f t="shared" si="4"/>
        <v/>
      </c>
      <c r="K47" s="36" t="str">
        <f t="shared" si="5"/>
        <v/>
      </c>
      <c r="L47" s="2"/>
      <c r="M47" s="12"/>
      <c r="N47" s="1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2"/>
      <c r="M48" s="12"/>
      <c r="N48" s="1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B49" s="43"/>
      <c r="C49" s="43"/>
      <c r="D49" s="43"/>
      <c r="E49" s="43"/>
      <c r="F49" s="43"/>
      <c r="G49" s="43"/>
      <c r="L49" s="2"/>
      <c r="M49" s="12"/>
      <c r="N49" s="1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B50" s="43"/>
      <c r="C50" s="43"/>
      <c r="D50" s="43"/>
      <c r="E50" s="43"/>
      <c r="F50" s="43"/>
      <c r="G50" s="43"/>
      <c r="L50" s="2"/>
      <c r="M50" s="12"/>
      <c r="N50" s="1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B51" s="43"/>
      <c r="C51" s="43"/>
      <c r="D51" s="43"/>
      <c r="E51" s="43"/>
      <c r="F51" s="43"/>
      <c r="G51" s="43"/>
      <c r="L51" s="2"/>
      <c r="M51" s="12"/>
      <c r="N51" s="1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3"/>
      <c r="B52" s="43"/>
      <c r="C52" s="43"/>
      <c r="D52" s="43"/>
      <c r="E52" s="43"/>
      <c r="F52" s="43"/>
      <c r="G52" s="43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3"/>
      <c r="B53" s="43"/>
      <c r="C53" s="43"/>
      <c r="D53" s="43"/>
      <c r="E53" s="43"/>
      <c r="F53" s="43"/>
      <c r="G53" s="43"/>
      <c r="L53" s="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2"/>
      <c r="AA53" s="12"/>
      <c r="AB53" s="12"/>
      <c r="AC53" s="12"/>
      <c r="AD53" s="12"/>
      <c r="AE53" s="12"/>
      <c r="AF53" s="12"/>
      <c r="AG53" s="12"/>
    </row>
    <row r="54" ht="15.75" hidden="1" customHeight="1">
      <c r="A54" s="43"/>
      <c r="B54" s="43"/>
      <c r="C54" s="43"/>
      <c r="D54" s="43"/>
      <c r="E54" s="43"/>
      <c r="F54" s="43"/>
      <c r="G54" s="43"/>
      <c r="L54" s="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2"/>
      <c r="AA54" s="12"/>
      <c r="AB54" s="12"/>
      <c r="AC54" s="12"/>
      <c r="AD54" s="12"/>
      <c r="AE54" s="12"/>
      <c r="AF54" s="12"/>
      <c r="AG54" s="12"/>
    </row>
    <row r="55" ht="15.75" hidden="1" customHeight="1">
      <c r="A55" s="43"/>
      <c r="B55" s="43"/>
      <c r="C55" s="43"/>
      <c r="D55" s="43"/>
      <c r="E55" s="43"/>
      <c r="F55" s="43"/>
      <c r="G55" s="43"/>
      <c r="L55" s="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2"/>
      <c r="Y55" s="12"/>
      <c r="Z55" s="2"/>
      <c r="AA55" s="12"/>
      <c r="AB55" s="12"/>
      <c r="AC55" s="12"/>
      <c r="AD55" s="12"/>
      <c r="AE55" s="12"/>
      <c r="AF55" s="12"/>
      <c r="AG55" s="12"/>
    </row>
    <row r="56" ht="15.75" hidden="1" customHeight="1">
      <c r="A56" s="43"/>
      <c r="B56" s="43"/>
      <c r="C56" s="43"/>
      <c r="D56" s="43"/>
      <c r="E56" s="43"/>
      <c r="F56" s="43"/>
      <c r="G56" s="43"/>
      <c r="L56" s="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2"/>
      <c r="AA56" s="12"/>
      <c r="AB56" s="12"/>
      <c r="AC56" s="12"/>
      <c r="AD56" s="12"/>
      <c r="AE56" s="12"/>
      <c r="AF56" s="12"/>
      <c r="AG56" s="12"/>
    </row>
    <row r="57" ht="15.75" hidden="1" customHeight="1">
      <c r="A57" s="43"/>
      <c r="B57" s="43"/>
      <c r="C57" s="43"/>
      <c r="D57" s="43"/>
      <c r="E57" s="43"/>
      <c r="F57" s="43"/>
      <c r="G57" s="43"/>
      <c r="L57" s="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2"/>
      <c r="Y57" s="12"/>
      <c r="Z57" s="2"/>
      <c r="AA57" s="12"/>
      <c r="AB57" s="12"/>
      <c r="AC57" s="12"/>
      <c r="AD57" s="12"/>
      <c r="AE57" s="12"/>
      <c r="AF57" s="12"/>
      <c r="AG57" s="12"/>
    </row>
    <row r="58" ht="15.75" hidden="1" customHeight="1">
      <c r="A58" s="43"/>
      <c r="B58" s="43"/>
      <c r="C58" s="43"/>
      <c r="D58" s="43"/>
      <c r="E58" s="43"/>
      <c r="F58" s="43"/>
      <c r="G58" s="43"/>
      <c r="L58" s="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2"/>
      <c r="Y58" s="12"/>
      <c r="Z58" s="2"/>
      <c r="AA58" s="12"/>
      <c r="AB58" s="12"/>
      <c r="AC58" s="12"/>
      <c r="AD58" s="12"/>
      <c r="AE58" s="12"/>
      <c r="AF58" s="12"/>
      <c r="AG58" s="12"/>
    </row>
    <row r="59" ht="15.75" hidden="1" customHeight="1">
      <c r="A59" s="43"/>
      <c r="B59" s="43"/>
      <c r="C59" s="43"/>
      <c r="D59" s="43"/>
      <c r="E59" s="43"/>
      <c r="F59" s="43"/>
      <c r="G59" s="43"/>
      <c r="L59" s="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2"/>
      <c r="Y59" s="12"/>
      <c r="Z59" s="2"/>
      <c r="AA59" s="12"/>
      <c r="AB59" s="12"/>
      <c r="AC59" s="12"/>
      <c r="AD59" s="12"/>
      <c r="AE59" s="12"/>
      <c r="AF59" s="12"/>
      <c r="AG59" s="12"/>
    </row>
    <row r="60" ht="15.75" hidden="1" customHeight="1">
      <c r="A60" s="43"/>
      <c r="B60" s="43"/>
      <c r="C60" s="43"/>
      <c r="D60" s="43"/>
      <c r="E60" s="43"/>
      <c r="F60" s="43"/>
      <c r="G60" s="43"/>
      <c r="L60" s="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2"/>
      <c r="Y60" s="12"/>
      <c r="Z60" s="2"/>
      <c r="AA60" s="12"/>
      <c r="AB60" s="12"/>
      <c r="AC60" s="12"/>
      <c r="AD60" s="12"/>
      <c r="AE60" s="12"/>
      <c r="AF60" s="12"/>
      <c r="AG60" s="12"/>
    </row>
    <row r="61" ht="15.75" hidden="1" customHeight="1">
      <c r="A61" s="43"/>
      <c r="B61" s="43"/>
      <c r="C61" s="43"/>
      <c r="D61" s="43"/>
      <c r="E61" s="43"/>
      <c r="F61" s="43"/>
      <c r="G61" s="43"/>
      <c r="L61" s="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2"/>
      <c r="Y61" s="12"/>
      <c r="Z61" s="2"/>
      <c r="AA61" s="12"/>
      <c r="AB61" s="12"/>
      <c r="AC61" s="12"/>
      <c r="AD61" s="12"/>
      <c r="AE61" s="12"/>
      <c r="AF61" s="12"/>
      <c r="AG61" s="12"/>
    </row>
    <row r="62" ht="15.75" hidden="1" customHeight="1">
      <c r="A62" s="43"/>
      <c r="B62" s="43"/>
      <c r="C62" s="43"/>
      <c r="D62" s="43"/>
      <c r="E62" s="43"/>
      <c r="F62" s="43"/>
      <c r="G62" s="43"/>
      <c r="L62" s="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2"/>
      <c r="Y62" s="12"/>
      <c r="Z62" s="2"/>
      <c r="AA62" s="12"/>
      <c r="AB62" s="12"/>
      <c r="AC62" s="12"/>
      <c r="AD62" s="12"/>
      <c r="AE62" s="12"/>
      <c r="AF62" s="12"/>
      <c r="AG62" s="12"/>
    </row>
    <row r="63" ht="15.75" hidden="1" customHeight="1">
      <c r="A63" s="43"/>
      <c r="B63" s="43"/>
      <c r="C63" s="43"/>
      <c r="D63" s="43"/>
      <c r="E63" s="43"/>
      <c r="F63" s="43"/>
      <c r="G63" s="43"/>
      <c r="L63" s="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2"/>
      <c r="Y63" s="12"/>
      <c r="Z63" s="2"/>
      <c r="AA63" s="12"/>
      <c r="AB63" s="12"/>
      <c r="AC63" s="12"/>
      <c r="AD63" s="12"/>
      <c r="AE63" s="12"/>
      <c r="AF63" s="12"/>
      <c r="AG63" s="12"/>
    </row>
    <row r="64" ht="15.75" hidden="1" customHeight="1">
      <c r="A64" s="43"/>
      <c r="B64" s="43"/>
      <c r="C64" s="43"/>
      <c r="D64" s="43"/>
      <c r="E64" s="43"/>
      <c r="F64" s="43"/>
      <c r="G64" s="43"/>
      <c r="L64" s="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2"/>
      <c r="Y64" s="12"/>
      <c r="Z64" s="2"/>
      <c r="AA64" s="12"/>
      <c r="AB64" s="12"/>
      <c r="AC64" s="12"/>
      <c r="AD64" s="12"/>
      <c r="AE64" s="12"/>
      <c r="AF64" s="12"/>
      <c r="AG64" s="12"/>
    </row>
    <row r="65" ht="15.75" hidden="1" customHeight="1">
      <c r="A65" s="43"/>
      <c r="B65" s="43"/>
      <c r="C65" s="43"/>
      <c r="D65" s="43"/>
      <c r="E65" s="43"/>
      <c r="F65" s="43"/>
      <c r="G65" s="43"/>
      <c r="L65" s="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2"/>
      <c r="Y65" s="12"/>
      <c r="Z65" s="2"/>
      <c r="AA65" s="12"/>
      <c r="AB65" s="12"/>
      <c r="AC65" s="12"/>
      <c r="AD65" s="12"/>
      <c r="AE65" s="12"/>
      <c r="AF65" s="12"/>
      <c r="AG65" s="12"/>
    </row>
    <row r="66" ht="15.75" hidden="1" customHeight="1">
      <c r="A66" s="43"/>
      <c r="B66" s="43"/>
      <c r="C66" s="43"/>
      <c r="D66" s="43"/>
      <c r="E66" s="43"/>
      <c r="F66" s="43"/>
      <c r="G66" s="43"/>
      <c r="L66" s="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2"/>
      <c r="Y66" s="12"/>
      <c r="Z66" s="2"/>
      <c r="AA66" s="12"/>
      <c r="AB66" s="12"/>
      <c r="AC66" s="12"/>
      <c r="AD66" s="12"/>
      <c r="AE66" s="12"/>
      <c r="AF66" s="12"/>
      <c r="AG66" s="12"/>
    </row>
    <row r="67" ht="15.75" hidden="1" customHeight="1">
      <c r="A67" s="43"/>
      <c r="B67" s="43"/>
      <c r="C67" s="43"/>
      <c r="D67" s="43"/>
      <c r="E67" s="43"/>
      <c r="F67" s="43"/>
      <c r="G67" s="43"/>
      <c r="L67" s="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2"/>
      <c r="Y67" s="12"/>
      <c r="Z67" s="2"/>
      <c r="AA67" s="12"/>
      <c r="AB67" s="12"/>
      <c r="AC67" s="12"/>
      <c r="AD67" s="12"/>
      <c r="AE67" s="12"/>
      <c r="AF67" s="12"/>
      <c r="AG67" s="12"/>
    </row>
    <row r="68" ht="15.75" hidden="1" customHeight="1">
      <c r="A68" s="43"/>
      <c r="B68" s="43"/>
      <c r="C68" s="43"/>
      <c r="D68" s="43"/>
      <c r="E68" s="43"/>
      <c r="F68" s="43"/>
      <c r="G68" s="43"/>
      <c r="L68" s="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2"/>
      <c r="Y68" s="12"/>
      <c r="Z68" s="2"/>
      <c r="AA68" s="12"/>
      <c r="AB68" s="12"/>
      <c r="AC68" s="12"/>
      <c r="AD68" s="12"/>
      <c r="AE68" s="12"/>
      <c r="AF68" s="12"/>
      <c r="AG68" s="12"/>
    </row>
    <row r="69" ht="15.75" hidden="1" customHeight="1">
      <c r="A69" s="43"/>
      <c r="B69" s="43"/>
      <c r="C69" s="43"/>
      <c r="D69" s="43"/>
      <c r="E69" s="43"/>
      <c r="F69" s="43"/>
      <c r="G69" s="43"/>
      <c r="L69" s="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2"/>
      <c r="Y69" s="12"/>
      <c r="Z69" s="2"/>
      <c r="AA69" s="12"/>
      <c r="AB69" s="12"/>
      <c r="AC69" s="12"/>
      <c r="AD69" s="12"/>
      <c r="AE69" s="12"/>
      <c r="AF69" s="12"/>
      <c r="AG69" s="12"/>
    </row>
    <row r="70" ht="15.75" hidden="1" customHeight="1">
      <c r="A70" s="43"/>
      <c r="B70" s="43"/>
      <c r="C70" s="43"/>
      <c r="D70" s="43"/>
      <c r="E70" s="43"/>
      <c r="F70" s="43"/>
      <c r="G70" s="43"/>
      <c r="L70" s="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2"/>
      <c r="Y70" s="12"/>
      <c r="Z70" s="2"/>
      <c r="AA70" s="12"/>
      <c r="AB70" s="12"/>
      <c r="AC70" s="12"/>
      <c r="AD70" s="12"/>
      <c r="AE70" s="12"/>
      <c r="AF70" s="12"/>
      <c r="AG70" s="12"/>
    </row>
    <row r="71" ht="15.75" hidden="1" customHeight="1">
      <c r="A71" s="43"/>
      <c r="B71" s="43"/>
      <c r="C71" s="43"/>
      <c r="D71" s="43"/>
      <c r="E71" s="43"/>
      <c r="F71" s="43"/>
      <c r="G71" s="43"/>
      <c r="L71" s="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2"/>
      <c r="Y71" s="12"/>
      <c r="Z71" s="2"/>
      <c r="AA71" s="12"/>
      <c r="AB71" s="12"/>
      <c r="AC71" s="12"/>
      <c r="AD71" s="12"/>
      <c r="AE71" s="12"/>
      <c r="AF71" s="12"/>
      <c r="AG71" s="12"/>
    </row>
    <row r="72" ht="15.75" hidden="1" customHeight="1">
      <c r="A72" s="43"/>
      <c r="B72" s="43"/>
      <c r="C72" s="43"/>
      <c r="D72" s="43"/>
      <c r="E72" s="43"/>
      <c r="F72" s="43"/>
      <c r="G72" s="43"/>
      <c r="L72" s="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2"/>
      <c r="Y72" s="12"/>
      <c r="Z72" s="2"/>
      <c r="AA72" s="12"/>
      <c r="AB72" s="12"/>
      <c r="AC72" s="12"/>
      <c r="AD72" s="12"/>
      <c r="AE72" s="12"/>
      <c r="AF72" s="12"/>
      <c r="AG72" s="12"/>
    </row>
    <row r="73" ht="15.75" hidden="1" customHeight="1">
      <c r="A73" s="43"/>
      <c r="B73" s="43"/>
      <c r="C73" s="43"/>
      <c r="D73" s="43"/>
      <c r="E73" s="43"/>
      <c r="F73" s="43"/>
      <c r="G73" s="43"/>
      <c r="L73" s="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2"/>
      <c r="Y73" s="12"/>
      <c r="Z73" s="2"/>
      <c r="AA73" s="12"/>
      <c r="AB73" s="12"/>
      <c r="AC73" s="12"/>
      <c r="AD73" s="12"/>
      <c r="AE73" s="12"/>
      <c r="AF73" s="12"/>
      <c r="AG73" s="12"/>
    </row>
    <row r="74" ht="15.75" hidden="1" customHeight="1">
      <c r="A74" s="43"/>
      <c r="B74" s="43"/>
      <c r="C74" s="43"/>
      <c r="D74" s="43"/>
      <c r="E74" s="43"/>
      <c r="F74" s="43"/>
      <c r="G74" s="43"/>
      <c r="L74" s="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2"/>
      <c r="Y74" s="12"/>
      <c r="Z74" s="2"/>
      <c r="AA74" s="12"/>
      <c r="AB74" s="12"/>
      <c r="AC74" s="12"/>
      <c r="AD74" s="12"/>
      <c r="AE74" s="12"/>
      <c r="AF74" s="12"/>
      <c r="AG74" s="12"/>
    </row>
    <row r="75" ht="15.75" hidden="1" customHeight="1">
      <c r="A75" s="43"/>
      <c r="B75" s="43"/>
      <c r="C75" s="43"/>
      <c r="D75" s="43"/>
      <c r="E75" s="43"/>
      <c r="F75" s="43"/>
      <c r="G75" s="43"/>
      <c r="L75" s="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2"/>
      <c r="Y75" s="12"/>
      <c r="Z75" s="2"/>
      <c r="AA75" s="12"/>
      <c r="AB75" s="12"/>
      <c r="AC75" s="12"/>
      <c r="AD75" s="12"/>
      <c r="AE75" s="12"/>
      <c r="AF75" s="12"/>
      <c r="AG75" s="12"/>
    </row>
    <row r="76" ht="15.75" hidden="1" customHeight="1">
      <c r="A76" s="43"/>
      <c r="B76" s="43"/>
      <c r="C76" s="43"/>
      <c r="D76" s="43"/>
      <c r="E76" s="43"/>
      <c r="F76" s="43"/>
      <c r="G76" s="43"/>
      <c r="L76" s="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2"/>
      <c r="Y76" s="12"/>
      <c r="Z76" s="2"/>
      <c r="AA76" s="12"/>
      <c r="AB76" s="12"/>
      <c r="AC76" s="12"/>
      <c r="AD76" s="12"/>
      <c r="AE76" s="12"/>
      <c r="AF76" s="12"/>
      <c r="AG76" s="12"/>
    </row>
    <row r="77" ht="15.75" hidden="1" customHeight="1">
      <c r="A77" s="43"/>
      <c r="B77" s="43"/>
      <c r="C77" s="43"/>
      <c r="D77" s="43"/>
      <c r="E77" s="43"/>
      <c r="F77" s="43"/>
      <c r="G77" s="43"/>
      <c r="L77" s="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2"/>
      <c r="Y77" s="12"/>
      <c r="Z77" s="2"/>
      <c r="AA77" s="12"/>
      <c r="AB77" s="12"/>
      <c r="AC77" s="12"/>
      <c r="AD77" s="12"/>
      <c r="AE77" s="12"/>
      <c r="AF77" s="12"/>
      <c r="AG77" s="12"/>
    </row>
    <row r="78" ht="15.75" hidden="1" customHeight="1">
      <c r="A78" s="43"/>
      <c r="B78" s="43"/>
      <c r="C78" s="43"/>
      <c r="D78" s="43"/>
      <c r="E78" s="43"/>
      <c r="F78" s="43"/>
      <c r="G78" s="43"/>
      <c r="L78" s="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2"/>
      <c r="Y78" s="12"/>
      <c r="Z78" s="2"/>
      <c r="AA78" s="12"/>
      <c r="AB78" s="12"/>
      <c r="AC78" s="12"/>
      <c r="AD78" s="12"/>
      <c r="AE78" s="12"/>
      <c r="AF78" s="12"/>
      <c r="AG78" s="12"/>
    </row>
    <row r="79" ht="15.75" hidden="1" customHeight="1">
      <c r="A79" s="43"/>
      <c r="B79" s="43"/>
      <c r="C79" s="43"/>
      <c r="D79" s="43"/>
      <c r="E79" s="43"/>
      <c r="F79" s="43"/>
      <c r="G79" s="43"/>
      <c r="L79" s="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2"/>
      <c r="Y79" s="12"/>
      <c r="Z79" s="2"/>
      <c r="AA79" s="12"/>
      <c r="AB79" s="12"/>
      <c r="AC79" s="12"/>
      <c r="AD79" s="12"/>
      <c r="AE79" s="12"/>
      <c r="AF79" s="12"/>
      <c r="AG79" s="12"/>
    </row>
    <row r="80" ht="15.75" hidden="1" customHeight="1">
      <c r="A80" s="43"/>
      <c r="B80" s="43"/>
      <c r="C80" s="43"/>
      <c r="D80" s="43"/>
      <c r="E80" s="43"/>
      <c r="F80" s="43"/>
      <c r="G80" s="43"/>
      <c r="L80" s="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2"/>
      <c r="Y80" s="12"/>
      <c r="Z80" s="2"/>
      <c r="AA80" s="12"/>
      <c r="AB80" s="12"/>
      <c r="AC80" s="12"/>
      <c r="AD80" s="12"/>
      <c r="AE80" s="12"/>
      <c r="AF80" s="12"/>
      <c r="AG80" s="12"/>
    </row>
    <row r="81" ht="15.75" hidden="1" customHeight="1">
      <c r="A81" s="43"/>
      <c r="B81" s="43"/>
      <c r="C81" s="43"/>
      <c r="D81" s="43"/>
      <c r="E81" s="43"/>
      <c r="F81" s="43"/>
      <c r="G81" s="43"/>
      <c r="L81" s="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2"/>
      <c r="Y81" s="2"/>
      <c r="Z81" s="2"/>
      <c r="AA81" s="12"/>
      <c r="AB81" s="12"/>
      <c r="AC81" s="12"/>
      <c r="AD81" s="12"/>
      <c r="AE81" s="12"/>
      <c r="AF81" s="12"/>
      <c r="AG81" s="12"/>
    </row>
    <row r="82" ht="15.75" hidden="1" customHeight="1">
      <c r="A82" s="43"/>
      <c r="B82" s="43"/>
      <c r="C82" s="43"/>
      <c r="D82" s="43"/>
      <c r="E82" s="43"/>
      <c r="F82" s="43"/>
      <c r="G82" s="43"/>
      <c r="L82" s="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2"/>
      <c r="Y82" s="2"/>
      <c r="Z82" s="2"/>
      <c r="AA82" s="12"/>
      <c r="AB82" s="12"/>
      <c r="AC82" s="12"/>
      <c r="AD82" s="12"/>
      <c r="AE82" s="12"/>
      <c r="AF82" s="12"/>
      <c r="AG82" s="12"/>
    </row>
    <row r="83" ht="15.75" hidden="1" customHeight="1">
      <c r="A83" s="43"/>
      <c r="B83" s="43"/>
      <c r="C83" s="43"/>
      <c r="D83" s="43"/>
      <c r="E83" s="43"/>
      <c r="F83" s="43"/>
      <c r="G83" s="43"/>
      <c r="L83" s="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2"/>
      <c r="Y83" s="2"/>
      <c r="Z83" s="2"/>
      <c r="AA83" s="12"/>
      <c r="AB83" s="12"/>
      <c r="AC83" s="12"/>
      <c r="AD83" s="12"/>
      <c r="AE83" s="12"/>
      <c r="AF83" s="12"/>
      <c r="AG83" s="12"/>
    </row>
    <row r="84" ht="15.75" hidden="1" customHeight="1">
      <c r="A84" s="43"/>
      <c r="B84" s="43"/>
      <c r="C84" s="43"/>
      <c r="D84" s="43"/>
      <c r="E84" s="43"/>
      <c r="F84" s="43"/>
      <c r="G84" s="43"/>
      <c r="L84" s="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2"/>
      <c r="Y84" s="2"/>
      <c r="Z84" s="2"/>
      <c r="AA84" s="12"/>
      <c r="AB84" s="12"/>
      <c r="AC84" s="12"/>
      <c r="AD84" s="12"/>
      <c r="AE84" s="12"/>
      <c r="AF84" s="12"/>
      <c r="AG84" s="12"/>
    </row>
    <row r="85" ht="15.75" hidden="1" customHeight="1">
      <c r="A85" s="43"/>
      <c r="B85" s="43"/>
      <c r="C85" s="43"/>
      <c r="D85" s="43"/>
      <c r="E85" s="43"/>
      <c r="F85" s="43"/>
      <c r="G85" s="43"/>
      <c r="L85" s="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2"/>
      <c r="Y85" s="2"/>
      <c r="Z85" s="2"/>
      <c r="AA85" s="12"/>
      <c r="AB85" s="12"/>
      <c r="AC85" s="12"/>
      <c r="AD85" s="12"/>
      <c r="AE85" s="12"/>
      <c r="AF85" s="12"/>
      <c r="AG85" s="12"/>
    </row>
    <row r="86" ht="15.75" hidden="1" customHeight="1">
      <c r="A86" s="43"/>
      <c r="B86" s="43"/>
      <c r="C86" s="43"/>
      <c r="D86" s="43"/>
      <c r="E86" s="43"/>
      <c r="F86" s="43"/>
      <c r="G86" s="43"/>
      <c r="L86" s="2"/>
      <c r="M86" s="12"/>
      <c r="N86" s="12"/>
      <c r="O86" s="12"/>
      <c r="P86" s="12"/>
      <c r="Q86" s="12"/>
      <c r="R86" s="12"/>
      <c r="S86" s="12"/>
      <c r="T86" s="12"/>
      <c r="U86" s="12"/>
      <c r="V86" s="2"/>
      <c r="W86" s="2"/>
      <c r="X86" s="2"/>
      <c r="Y86" s="2"/>
      <c r="Z86" s="2"/>
      <c r="AA86" s="12"/>
      <c r="AB86" s="12"/>
      <c r="AC86" s="12"/>
      <c r="AD86" s="12"/>
      <c r="AE86" s="12"/>
      <c r="AF86" s="12"/>
      <c r="AG86" s="12"/>
    </row>
    <row r="87" ht="15.75" hidden="1" customHeight="1">
      <c r="A87" s="43"/>
      <c r="B87" s="43"/>
      <c r="C87" s="43"/>
      <c r="D87" s="43"/>
      <c r="E87" s="43"/>
      <c r="F87" s="43"/>
      <c r="G87" s="43"/>
      <c r="L87" s="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2"/>
      <c r="Y87" s="2"/>
      <c r="Z87" s="2"/>
      <c r="AA87" s="12"/>
      <c r="AB87" s="12"/>
      <c r="AC87" s="12"/>
      <c r="AD87" s="12"/>
      <c r="AE87" s="12"/>
      <c r="AF87" s="12"/>
      <c r="AG87" s="12"/>
    </row>
    <row r="88" ht="15.75" hidden="1" customHeight="1">
      <c r="A88" s="43"/>
      <c r="B88" s="43"/>
      <c r="C88" s="43"/>
      <c r="D88" s="43"/>
      <c r="E88" s="43"/>
      <c r="F88" s="43"/>
      <c r="G88" s="43"/>
      <c r="L88" s="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2"/>
      <c r="Y88" s="2"/>
      <c r="Z88" s="2"/>
      <c r="AA88" s="12"/>
      <c r="AB88" s="12"/>
      <c r="AC88" s="12"/>
      <c r="AD88" s="12"/>
      <c r="AE88" s="12"/>
      <c r="AF88" s="12"/>
      <c r="AG88" s="12"/>
    </row>
    <row r="89" ht="15.75" hidden="1" customHeight="1">
      <c r="A89" s="43"/>
      <c r="B89" s="43"/>
      <c r="C89" s="43"/>
      <c r="D89" s="43"/>
      <c r="E89" s="43"/>
      <c r="F89" s="43"/>
      <c r="G89" s="43"/>
      <c r="L89" s="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2"/>
      <c r="Y89" s="2"/>
      <c r="Z89" s="2"/>
      <c r="AA89" s="12"/>
      <c r="AB89" s="12"/>
      <c r="AC89" s="12"/>
      <c r="AD89" s="12"/>
      <c r="AE89" s="12"/>
      <c r="AF89" s="12"/>
      <c r="AG89" s="12"/>
    </row>
    <row r="90" ht="15.75" hidden="1" customHeight="1">
      <c r="A90" s="43"/>
      <c r="B90" s="43"/>
      <c r="C90" s="43"/>
      <c r="D90" s="43"/>
      <c r="E90" s="43"/>
      <c r="F90" s="43"/>
      <c r="G90" s="43"/>
      <c r="L90" s="2"/>
      <c r="M90" s="12"/>
      <c r="N90" s="12"/>
      <c r="O90" s="12"/>
      <c r="P90" s="12"/>
      <c r="Q90" s="2"/>
      <c r="R90" s="2"/>
      <c r="S90" s="2"/>
      <c r="T90" s="2"/>
      <c r="U90" s="2"/>
      <c r="V90" s="2"/>
      <c r="W90" s="2"/>
      <c r="X90" s="2"/>
      <c r="Y90" s="2"/>
      <c r="Z90" s="2"/>
      <c r="AA90" s="12"/>
      <c r="AB90" s="12"/>
      <c r="AC90" s="12"/>
      <c r="AD90" s="12"/>
      <c r="AE90" s="2"/>
      <c r="AF90" s="2"/>
      <c r="AG90" s="2"/>
    </row>
    <row r="91" ht="15.75" hidden="1" customHeight="1">
      <c r="A91" s="43"/>
      <c r="B91" s="43"/>
      <c r="C91" s="43"/>
      <c r="D91" s="43"/>
      <c r="E91" s="43"/>
      <c r="F91" s="43"/>
      <c r="G91" s="43"/>
      <c r="L91" s="2"/>
      <c r="M91" s="12"/>
      <c r="N91" s="12"/>
      <c r="O91" s="12"/>
      <c r="P91" s="12"/>
      <c r="Q91" s="2"/>
      <c r="R91" s="2"/>
      <c r="S91" s="2"/>
      <c r="T91" s="2"/>
      <c r="U91" s="2"/>
      <c r="V91" s="2"/>
      <c r="W91" s="2"/>
      <c r="X91" s="2"/>
      <c r="Y91" s="2"/>
      <c r="Z91" s="2"/>
      <c r="AA91" s="12"/>
      <c r="AB91" s="12"/>
      <c r="AC91" s="12"/>
      <c r="AD91" s="12"/>
      <c r="AE91" s="2"/>
      <c r="AF91" s="2"/>
      <c r="AG91" s="2"/>
    </row>
    <row r="92" ht="15.75" hidden="1" customHeight="1">
      <c r="A92" s="43"/>
      <c r="B92" s="43"/>
      <c r="C92" s="43"/>
      <c r="D92" s="43"/>
      <c r="E92" s="43"/>
      <c r="F92" s="43"/>
      <c r="G92" s="43"/>
      <c r="L92" s="2"/>
      <c r="M92" s="12"/>
      <c r="N92" s="12"/>
      <c r="O92" s="1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2"/>
      <c r="AB92" s="12"/>
      <c r="AC92" s="12"/>
      <c r="AD92" s="2"/>
      <c r="AE92" s="2"/>
      <c r="AF92" s="2"/>
      <c r="AG92" s="2"/>
    </row>
    <row r="93" ht="15.75" hidden="1" customHeight="1">
      <c r="A93" s="43"/>
      <c r="B93" s="43"/>
      <c r="C93" s="43"/>
      <c r="D93" s="43"/>
      <c r="E93" s="43"/>
      <c r="F93" s="43"/>
      <c r="G93" s="43"/>
      <c r="L93" s="2"/>
      <c r="M93" s="1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2"/>
      <c r="AB93" s="2"/>
      <c r="AC93" s="2"/>
      <c r="AD93" s="2"/>
      <c r="AE93" s="2"/>
      <c r="AF93" s="2"/>
      <c r="AG93" s="2"/>
    </row>
    <row r="94" ht="15.75" hidden="1" customHeight="1">
      <c r="A94" s="43"/>
      <c r="B94" s="43"/>
      <c r="C94" s="43"/>
      <c r="D94" s="43"/>
      <c r="E94" s="43"/>
      <c r="F94" s="43"/>
      <c r="G94" s="43"/>
      <c r="L94" s="2"/>
      <c r="M94" s="1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2"/>
      <c r="AB94" s="2"/>
      <c r="AC94" s="2"/>
      <c r="AD94" s="2"/>
      <c r="AE94" s="2"/>
      <c r="AF94" s="2"/>
      <c r="AG94" s="2"/>
    </row>
    <row r="95" ht="15.75" hidden="1" customHeight="1">
      <c r="A95" s="43"/>
      <c r="B95" s="43"/>
      <c r="C95" s="43"/>
      <c r="D95" s="43"/>
      <c r="E95" s="43"/>
      <c r="F95" s="43"/>
      <c r="G95" s="43"/>
      <c r="L95" s="2"/>
      <c r="M95" s="1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2"/>
      <c r="AB95" s="2"/>
      <c r="AC95" s="2"/>
      <c r="AD95" s="2"/>
      <c r="AE95" s="2"/>
      <c r="AF95" s="2"/>
      <c r="AG95" s="2"/>
    </row>
    <row r="96" ht="15.75" hidden="1" customHeight="1">
      <c r="A96" s="43"/>
      <c r="B96" s="43"/>
      <c r="C96" s="43"/>
      <c r="D96" s="43"/>
      <c r="E96" s="43"/>
      <c r="F96" s="43"/>
      <c r="G96" s="43"/>
      <c r="L96" s="2"/>
      <c r="M96" s="1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2"/>
      <c r="AB96" s="2"/>
      <c r="AC96" s="2"/>
      <c r="AD96" s="2"/>
      <c r="AE96" s="2"/>
      <c r="AF96" s="2"/>
      <c r="AG96" s="2"/>
    </row>
    <row r="97" ht="15.75" hidden="1" customHeight="1">
      <c r="A97" s="43"/>
      <c r="B97" s="43"/>
      <c r="C97" s="43"/>
      <c r="D97" s="43"/>
      <c r="E97" s="43"/>
      <c r="F97" s="43"/>
      <c r="G97" s="43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3"/>
      <c r="B98" s="43"/>
      <c r="C98" s="43"/>
      <c r="D98" s="43"/>
      <c r="E98" s="43"/>
      <c r="F98" s="43"/>
      <c r="G98" s="43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3"/>
      <c r="B99" s="43"/>
      <c r="C99" s="43"/>
      <c r="D99" s="43"/>
      <c r="E99" s="43"/>
      <c r="F99" s="43"/>
      <c r="G99" s="43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3"/>
      <c r="B100" s="43"/>
      <c r="C100" s="43"/>
      <c r="D100" s="43"/>
      <c r="E100" s="43"/>
      <c r="F100" s="43"/>
      <c r="G100" s="43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3"/>
      <c r="B101" s="43"/>
      <c r="C101" s="43"/>
      <c r="D101" s="43"/>
      <c r="E101" s="43"/>
      <c r="F101" s="43"/>
      <c r="G101" s="43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3"/>
      <c r="B102" s="43"/>
      <c r="C102" s="43"/>
      <c r="D102" s="43"/>
      <c r="E102" s="43"/>
      <c r="F102" s="43"/>
      <c r="G102" s="43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3"/>
      <c r="B103" s="43"/>
      <c r="C103" s="43"/>
      <c r="D103" s="43"/>
      <c r="E103" s="43"/>
      <c r="F103" s="43"/>
      <c r="G103" s="43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3"/>
      <c r="B104" s="43"/>
      <c r="C104" s="43"/>
      <c r="D104" s="43"/>
      <c r="E104" s="43"/>
      <c r="F104" s="43"/>
      <c r="G104" s="43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3"/>
      <c r="B105" s="43"/>
      <c r="C105" s="43"/>
      <c r="D105" s="43"/>
      <c r="E105" s="43"/>
      <c r="F105" s="43"/>
      <c r="G105" s="43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3"/>
      <c r="B106" s="43"/>
      <c r="C106" s="43"/>
      <c r="D106" s="43"/>
      <c r="E106" s="43"/>
      <c r="F106" s="43"/>
      <c r="G106" s="43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3"/>
      <c r="B107" s="43"/>
      <c r="C107" s="43"/>
      <c r="D107" s="43"/>
      <c r="E107" s="43"/>
      <c r="F107" s="43"/>
      <c r="G107" s="43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3"/>
      <c r="B108" s="43"/>
      <c r="C108" s="43"/>
      <c r="D108" s="43"/>
      <c r="E108" s="43"/>
      <c r="F108" s="43"/>
      <c r="G108" s="43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3"/>
      <c r="B109" s="43"/>
      <c r="C109" s="43"/>
      <c r="D109" s="43"/>
      <c r="E109" s="43"/>
      <c r="F109" s="43"/>
      <c r="G109" s="43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3"/>
      <c r="B110" s="43"/>
      <c r="C110" s="43"/>
      <c r="D110" s="43"/>
      <c r="E110" s="43"/>
      <c r="F110" s="43"/>
      <c r="G110" s="43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3"/>
      <c r="B111" s="43"/>
      <c r="C111" s="43"/>
      <c r="D111" s="43"/>
      <c r="E111" s="43"/>
      <c r="F111" s="43"/>
      <c r="G111" s="43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3"/>
      <c r="B112" s="43"/>
      <c r="C112" s="43"/>
      <c r="D112" s="43"/>
      <c r="E112" s="43"/>
      <c r="F112" s="43"/>
      <c r="G112" s="43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3"/>
      <c r="B113" s="43"/>
      <c r="C113" s="43"/>
      <c r="D113" s="43"/>
      <c r="E113" s="43"/>
      <c r="F113" s="43"/>
      <c r="G113" s="43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3"/>
      <c r="B114" s="43"/>
      <c r="C114" s="43"/>
      <c r="D114" s="43"/>
      <c r="E114" s="43"/>
      <c r="F114" s="43"/>
      <c r="G114" s="43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3"/>
      <c r="B115" s="43"/>
      <c r="C115" s="43"/>
      <c r="D115" s="43"/>
      <c r="E115" s="43"/>
      <c r="F115" s="43"/>
      <c r="G115" s="43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3"/>
      <c r="B116" s="43"/>
      <c r="C116" s="43"/>
      <c r="D116" s="43"/>
      <c r="E116" s="43"/>
      <c r="F116" s="43"/>
      <c r="G116" s="43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3"/>
      <c r="B117" s="43"/>
      <c r="C117" s="43"/>
      <c r="D117" s="43"/>
      <c r="E117" s="43"/>
      <c r="F117" s="43"/>
      <c r="G117" s="43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3"/>
      <c r="B118" s="43"/>
      <c r="C118" s="43"/>
      <c r="D118" s="43"/>
      <c r="E118" s="43"/>
      <c r="F118" s="43"/>
      <c r="G118" s="43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3"/>
      <c r="B119" s="43"/>
      <c r="C119" s="43"/>
      <c r="D119" s="43"/>
      <c r="E119" s="43"/>
      <c r="F119" s="43"/>
      <c r="G119" s="43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3"/>
      <c r="B120" s="43"/>
      <c r="C120" s="43"/>
      <c r="D120" s="43"/>
      <c r="E120" s="43"/>
      <c r="F120" s="43"/>
      <c r="G120" s="43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3"/>
      <c r="B121" s="43"/>
      <c r="C121" s="43"/>
      <c r="D121" s="43"/>
      <c r="E121" s="43"/>
      <c r="F121" s="43"/>
      <c r="G121" s="43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3"/>
      <c r="B122" s="43"/>
      <c r="C122" s="43"/>
      <c r="D122" s="43"/>
      <c r="E122" s="43"/>
      <c r="F122" s="43"/>
      <c r="G122" s="43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3"/>
      <c r="B123" s="43"/>
      <c r="C123" s="43"/>
      <c r="D123" s="43"/>
      <c r="E123" s="43"/>
      <c r="F123" s="43"/>
      <c r="G123" s="43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3"/>
      <c r="B124" s="43"/>
      <c r="C124" s="43"/>
      <c r="D124" s="43"/>
      <c r="E124" s="43"/>
      <c r="F124" s="43"/>
      <c r="G124" s="43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3"/>
      <c r="B125" s="43"/>
      <c r="C125" s="43"/>
      <c r="D125" s="43"/>
      <c r="E125" s="43"/>
      <c r="F125" s="43"/>
      <c r="G125" s="43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3"/>
      <c r="B126" s="43"/>
      <c r="C126" s="43"/>
      <c r="D126" s="43"/>
      <c r="E126" s="43"/>
      <c r="F126" s="43"/>
      <c r="G126" s="43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3"/>
      <c r="B127" s="43"/>
      <c r="C127" s="43"/>
      <c r="D127" s="43"/>
      <c r="E127" s="43"/>
      <c r="F127" s="43"/>
      <c r="G127" s="43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3"/>
      <c r="B128" s="43"/>
      <c r="C128" s="43"/>
      <c r="D128" s="43"/>
      <c r="E128" s="43"/>
      <c r="F128" s="43"/>
      <c r="G128" s="43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3"/>
      <c r="B129" s="43"/>
      <c r="C129" s="43"/>
      <c r="D129" s="43"/>
      <c r="E129" s="43"/>
      <c r="F129" s="43"/>
      <c r="G129" s="43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3"/>
      <c r="B130" s="43"/>
      <c r="C130" s="43"/>
      <c r="D130" s="43"/>
      <c r="E130" s="43"/>
      <c r="F130" s="43"/>
      <c r="G130" s="43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3"/>
      <c r="B131" s="43"/>
      <c r="C131" s="43"/>
      <c r="D131" s="43"/>
      <c r="E131" s="43"/>
      <c r="F131" s="43"/>
      <c r="G131" s="43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3"/>
      <c r="B132" s="43"/>
      <c r="C132" s="43"/>
      <c r="D132" s="43"/>
      <c r="E132" s="43"/>
      <c r="F132" s="43"/>
      <c r="G132" s="43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3"/>
      <c r="B133" s="43"/>
      <c r="C133" s="43"/>
      <c r="D133" s="43"/>
      <c r="E133" s="43"/>
      <c r="F133" s="43"/>
      <c r="G133" s="43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3"/>
      <c r="B134" s="43"/>
      <c r="C134" s="43"/>
      <c r="D134" s="43"/>
      <c r="E134" s="43"/>
      <c r="F134" s="43"/>
      <c r="G134" s="43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3"/>
      <c r="B135" s="43"/>
      <c r="C135" s="43"/>
      <c r="D135" s="43"/>
      <c r="E135" s="43"/>
      <c r="F135" s="43"/>
      <c r="G135" s="43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3"/>
      <c r="B136" s="43"/>
      <c r="C136" s="43"/>
      <c r="D136" s="43"/>
      <c r="E136" s="43"/>
      <c r="F136" s="43"/>
      <c r="G136" s="43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3"/>
      <c r="B137" s="43"/>
      <c r="C137" s="43"/>
      <c r="D137" s="43"/>
      <c r="E137" s="43"/>
      <c r="F137" s="43"/>
      <c r="G137" s="43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3"/>
      <c r="B138" s="43"/>
      <c r="C138" s="43"/>
      <c r="D138" s="43"/>
      <c r="E138" s="43"/>
      <c r="F138" s="43"/>
      <c r="G138" s="43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3"/>
      <c r="B139" s="43"/>
      <c r="C139" s="43"/>
      <c r="D139" s="43"/>
      <c r="E139" s="43"/>
      <c r="F139" s="43"/>
      <c r="G139" s="43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3"/>
      <c r="B140" s="43"/>
      <c r="C140" s="43"/>
      <c r="D140" s="43"/>
      <c r="E140" s="43"/>
      <c r="F140" s="43"/>
      <c r="G140" s="43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3"/>
      <c r="B141" s="43"/>
      <c r="C141" s="43"/>
      <c r="D141" s="43"/>
      <c r="E141" s="43"/>
      <c r="F141" s="43"/>
      <c r="G141" s="43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3"/>
      <c r="B142" s="43"/>
      <c r="C142" s="43"/>
      <c r="D142" s="43"/>
      <c r="E142" s="43"/>
      <c r="F142" s="43"/>
      <c r="G142" s="43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3"/>
      <c r="B143" s="43"/>
      <c r="C143" s="43"/>
      <c r="D143" s="43"/>
      <c r="E143" s="43"/>
      <c r="F143" s="43"/>
      <c r="G143" s="43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3"/>
      <c r="B144" s="43"/>
      <c r="C144" s="43"/>
      <c r="D144" s="43"/>
      <c r="E144" s="43"/>
      <c r="F144" s="43"/>
      <c r="G144" s="43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3"/>
      <c r="B145" s="43"/>
      <c r="C145" s="43"/>
      <c r="D145" s="43"/>
      <c r="E145" s="43"/>
      <c r="F145" s="43"/>
      <c r="G145" s="43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3"/>
      <c r="B146" s="43"/>
      <c r="C146" s="43"/>
      <c r="D146" s="43"/>
      <c r="E146" s="43"/>
      <c r="F146" s="43"/>
      <c r="G146" s="43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3"/>
      <c r="B147" s="43"/>
      <c r="C147" s="43"/>
      <c r="D147" s="43"/>
      <c r="E147" s="43"/>
      <c r="F147" s="43"/>
      <c r="G147" s="43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3"/>
      <c r="B148" s="43"/>
      <c r="C148" s="43"/>
      <c r="D148" s="43"/>
      <c r="E148" s="43"/>
      <c r="F148" s="43"/>
      <c r="G148" s="43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3"/>
      <c r="B149" s="43"/>
      <c r="C149" s="43"/>
      <c r="D149" s="43"/>
      <c r="E149" s="43"/>
      <c r="F149" s="43"/>
      <c r="G149" s="43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3"/>
      <c r="B150" s="43"/>
      <c r="C150" s="43"/>
      <c r="D150" s="43"/>
      <c r="E150" s="43"/>
      <c r="F150" s="43"/>
      <c r="G150" s="43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3"/>
      <c r="B151" s="43"/>
      <c r="C151" s="43"/>
      <c r="D151" s="43"/>
      <c r="E151" s="43"/>
      <c r="F151" s="43"/>
      <c r="G151" s="43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3"/>
      <c r="B152" s="43"/>
      <c r="C152" s="43"/>
      <c r="D152" s="43"/>
      <c r="E152" s="43"/>
      <c r="F152" s="43"/>
      <c r="G152" s="43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3"/>
      <c r="B153" s="43"/>
      <c r="C153" s="43"/>
      <c r="D153" s="43"/>
      <c r="E153" s="43"/>
      <c r="F153" s="43"/>
      <c r="G153" s="43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3"/>
      <c r="B154" s="43"/>
      <c r="C154" s="43"/>
      <c r="D154" s="43"/>
      <c r="E154" s="43"/>
      <c r="F154" s="43"/>
      <c r="G154" s="43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3"/>
      <c r="B155" s="43"/>
      <c r="C155" s="43"/>
      <c r="D155" s="43"/>
      <c r="E155" s="43"/>
      <c r="F155" s="43"/>
      <c r="G155" s="43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3"/>
      <c r="B156" s="43"/>
      <c r="C156" s="43"/>
      <c r="D156" s="43"/>
      <c r="E156" s="43"/>
      <c r="F156" s="43"/>
      <c r="G156" s="43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3"/>
      <c r="B157" s="43"/>
      <c r="C157" s="43"/>
      <c r="D157" s="43"/>
      <c r="E157" s="43"/>
      <c r="F157" s="43"/>
      <c r="G157" s="43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3"/>
      <c r="B158" s="43"/>
      <c r="C158" s="43"/>
      <c r="D158" s="43"/>
      <c r="E158" s="43"/>
      <c r="F158" s="43"/>
      <c r="G158" s="43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3"/>
      <c r="B159" s="43"/>
      <c r="C159" s="43"/>
      <c r="D159" s="43"/>
      <c r="E159" s="43"/>
      <c r="F159" s="43"/>
      <c r="G159" s="43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3"/>
      <c r="B160" s="43"/>
      <c r="C160" s="43"/>
      <c r="D160" s="43"/>
      <c r="E160" s="43"/>
      <c r="F160" s="43"/>
      <c r="G160" s="43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3"/>
      <c r="B161" s="43"/>
      <c r="C161" s="43"/>
      <c r="D161" s="43"/>
      <c r="E161" s="43"/>
      <c r="F161" s="43"/>
      <c r="G161" s="43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3"/>
      <c r="B162" s="43"/>
      <c r="C162" s="43"/>
      <c r="D162" s="43"/>
      <c r="E162" s="43"/>
      <c r="F162" s="43"/>
      <c r="G162" s="43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3"/>
      <c r="B163" s="43"/>
      <c r="C163" s="43"/>
      <c r="D163" s="43"/>
      <c r="E163" s="43"/>
      <c r="F163" s="43"/>
      <c r="G163" s="43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3"/>
      <c r="B164" s="43"/>
      <c r="C164" s="43"/>
      <c r="D164" s="43"/>
      <c r="E164" s="43"/>
      <c r="F164" s="43"/>
      <c r="G164" s="43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3"/>
      <c r="B165" s="43"/>
      <c r="C165" s="43"/>
      <c r="D165" s="43"/>
      <c r="E165" s="43"/>
      <c r="F165" s="43"/>
      <c r="G165" s="43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3"/>
      <c r="B166" s="43"/>
      <c r="C166" s="43"/>
      <c r="D166" s="43"/>
      <c r="E166" s="43"/>
      <c r="F166" s="43"/>
      <c r="G166" s="43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3"/>
      <c r="B167" s="43"/>
      <c r="C167" s="43"/>
      <c r="D167" s="43"/>
      <c r="E167" s="43"/>
      <c r="F167" s="43"/>
      <c r="G167" s="43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3"/>
      <c r="B168" s="43"/>
      <c r="C168" s="43"/>
      <c r="D168" s="43"/>
      <c r="E168" s="43"/>
      <c r="F168" s="43"/>
      <c r="G168" s="43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3"/>
      <c r="B169" s="43"/>
      <c r="C169" s="43"/>
      <c r="D169" s="43"/>
      <c r="E169" s="43"/>
      <c r="F169" s="43"/>
      <c r="G169" s="43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3"/>
      <c r="B170" s="43"/>
      <c r="C170" s="43"/>
      <c r="D170" s="43"/>
      <c r="E170" s="43"/>
      <c r="F170" s="43"/>
      <c r="G170" s="43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3"/>
      <c r="B171" s="43"/>
      <c r="C171" s="43"/>
      <c r="D171" s="43"/>
      <c r="E171" s="43"/>
      <c r="F171" s="43"/>
      <c r="G171" s="43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3"/>
      <c r="B172" s="43"/>
      <c r="C172" s="43"/>
      <c r="D172" s="43"/>
      <c r="E172" s="43"/>
      <c r="F172" s="43"/>
      <c r="G172" s="43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3"/>
      <c r="B173" s="43"/>
      <c r="C173" s="43"/>
      <c r="D173" s="43"/>
      <c r="E173" s="43"/>
      <c r="F173" s="43"/>
      <c r="G173" s="43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3"/>
      <c r="B174" s="43"/>
      <c r="C174" s="43"/>
      <c r="D174" s="43"/>
      <c r="E174" s="43"/>
      <c r="F174" s="43"/>
      <c r="G174" s="43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3"/>
      <c r="B175" s="43"/>
      <c r="C175" s="43"/>
      <c r="D175" s="43"/>
      <c r="E175" s="43"/>
      <c r="F175" s="43"/>
      <c r="G175" s="43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3"/>
      <c r="B176" s="43"/>
      <c r="C176" s="43"/>
      <c r="D176" s="43"/>
      <c r="E176" s="43"/>
      <c r="F176" s="43"/>
      <c r="G176" s="43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3"/>
      <c r="B177" s="43"/>
      <c r="C177" s="43"/>
      <c r="D177" s="43"/>
      <c r="E177" s="43"/>
      <c r="F177" s="43"/>
      <c r="G177" s="43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3"/>
      <c r="B178" s="43"/>
      <c r="C178" s="43"/>
      <c r="D178" s="43"/>
      <c r="E178" s="43"/>
      <c r="F178" s="43"/>
      <c r="G178" s="43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3"/>
      <c r="B179" s="43"/>
      <c r="C179" s="43"/>
      <c r="D179" s="43"/>
      <c r="E179" s="43"/>
      <c r="F179" s="43"/>
      <c r="G179" s="43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3"/>
      <c r="B180" s="43"/>
      <c r="C180" s="43"/>
      <c r="D180" s="43"/>
      <c r="E180" s="43"/>
      <c r="F180" s="43"/>
      <c r="G180" s="43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3"/>
      <c r="B181" s="43"/>
      <c r="C181" s="43"/>
      <c r="D181" s="43"/>
      <c r="E181" s="43"/>
      <c r="F181" s="43"/>
      <c r="G181" s="43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3"/>
      <c r="B182" s="43"/>
      <c r="C182" s="43"/>
      <c r="D182" s="43"/>
      <c r="E182" s="43"/>
      <c r="F182" s="43"/>
      <c r="G182" s="43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3"/>
      <c r="B183" s="43"/>
      <c r="C183" s="43"/>
      <c r="D183" s="43"/>
      <c r="E183" s="43"/>
      <c r="F183" s="43"/>
      <c r="G183" s="43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3"/>
      <c r="B184" s="43"/>
      <c r="C184" s="43"/>
      <c r="D184" s="43"/>
      <c r="E184" s="43"/>
      <c r="F184" s="43"/>
      <c r="G184" s="43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3"/>
      <c r="B185" s="43"/>
      <c r="C185" s="43"/>
      <c r="D185" s="43"/>
      <c r="E185" s="43"/>
      <c r="F185" s="43"/>
      <c r="G185" s="43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3"/>
      <c r="B186" s="43"/>
      <c r="C186" s="43"/>
      <c r="D186" s="43"/>
      <c r="E186" s="43"/>
      <c r="F186" s="43"/>
      <c r="G186" s="43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3"/>
      <c r="B187" s="43"/>
      <c r="C187" s="43"/>
      <c r="D187" s="43"/>
      <c r="E187" s="43"/>
      <c r="F187" s="43"/>
      <c r="G187" s="43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3"/>
      <c r="B188" s="43"/>
      <c r="C188" s="43"/>
      <c r="D188" s="43"/>
      <c r="E188" s="43"/>
      <c r="F188" s="43"/>
      <c r="G188" s="43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3"/>
      <c r="B189" s="43"/>
      <c r="C189" s="43"/>
      <c r="D189" s="43"/>
      <c r="E189" s="43"/>
      <c r="F189" s="43"/>
      <c r="G189" s="43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3"/>
      <c r="B190" s="43"/>
      <c r="C190" s="43"/>
      <c r="D190" s="43"/>
      <c r="E190" s="43"/>
      <c r="F190" s="43"/>
      <c r="G190" s="43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3"/>
      <c r="B191" s="43"/>
      <c r="C191" s="43"/>
      <c r="D191" s="43"/>
      <c r="E191" s="43"/>
      <c r="F191" s="43"/>
      <c r="G191" s="43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3"/>
      <c r="B192" s="43"/>
      <c r="C192" s="43"/>
      <c r="D192" s="43"/>
      <c r="E192" s="43"/>
      <c r="F192" s="43"/>
      <c r="G192" s="43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3"/>
      <c r="B193" s="43"/>
      <c r="C193" s="43"/>
      <c r="D193" s="43"/>
      <c r="E193" s="43"/>
      <c r="F193" s="43"/>
      <c r="G193" s="43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3"/>
      <c r="B194" s="43"/>
      <c r="C194" s="43"/>
      <c r="D194" s="43"/>
      <c r="E194" s="43"/>
      <c r="F194" s="43"/>
      <c r="G194" s="43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3"/>
      <c r="B195" s="43"/>
      <c r="C195" s="43"/>
      <c r="D195" s="43"/>
      <c r="E195" s="43"/>
      <c r="F195" s="43"/>
      <c r="G195" s="43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3"/>
      <c r="B196" s="43"/>
      <c r="C196" s="43"/>
      <c r="D196" s="43"/>
      <c r="E196" s="43"/>
      <c r="F196" s="43"/>
      <c r="G196" s="43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3"/>
      <c r="B197" s="43"/>
      <c r="C197" s="43"/>
      <c r="D197" s="43"/>
      <c r="E197" s="43"/>
      <c r="F197" s="43"/>
      <c r="G197" s="43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3"/>
      <c r="B198" s="43"/>
      <c r="C198" s="43"/>
      <c r="D198" s="43"/>
      <c r="E198" s="43"/>
      <c r="F198" s="43"/>
      <c r="G198" s="43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3"/>
      <c r="B199" s="43"/>
      <c r="C199" s="43"/>
      <c r="D199" s="43"/>
      <c r="E199" s="43"/>
      <c r="F199" s="43"/>
      <c r="G199" s="43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3"/>
      <c r="B200" s="43"/>
      <c r="C200" s="43"/>
      <c r="D200" s="43"/>
      <c r="E200" s="43"/>
      <c r="F200" s="43"/>
      <c r="G200" s="43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3"/>
      <c r="B201" s="43"/>
      <c r="C201" s="43"/>
      <c r="D201" s="43"/>
      <c r="E201" s="43"/>
      <c r="F201" s="43"/>
      <c r="G201" s="43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3"/>
      <c r="B202" s="43"/>
      <c r="C202" s="43"/>
      <c r="D202" s="43"/>
      <c r="E202" s="43"/>
      <c r="F202" s="43"/>
      <c r="G202" s="43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3"/>
      <c r="B203" s="43"/>
      <c r="C203" s="43"/>
      <c r="D203" s="43"/>
      <c r="E203" s="43"/>
      <c r="F203" s="43"/>
      <c r="G203" s="43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3"/>
      <c r="B204" s="43"/>
      <c r="C204" s="43"/>
      <c r="D204" s="43"/>
      <c r="E204" s="43"/>
      <c r="F204" s="43"/>
      <c r="G204" s="43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3"/>
      <c r="B205" s="43"/>
      <c r="C205" s="43"/>
      <c r="D205" s="43"/>
      <c r="E205" s="43"/>
      <c r="F205" s="43"/>
      <c r="G205" s="43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3"/>
      <c r="B206" s="43"/>
      <c r="C206" s="43"/>
      <c r="D206" s="43"/>
      <c r="E206" s="43"/>
      <c r="F206" s="43"/>
      <c r="G206" s="43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3"/>
      <c r="B207" s="43"/>
      <c r="C207" s="43"/>
      <c r="D207" s="43"/>
      <c r="E207" s="43"/>
      <c r="F207" s="43"/>
      <c r="G207" s="43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3"/>
      <c r="B208" s="43"/>
      <c r="C208" s="43"/>
      <c r="D208" s="43"/>
      <c r="E208" s="43"/>
      <c r="F208" s="43"/>
      <c r="G208" s="43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3"/>
      <c r="B209" s="43"/>
      <c r="C209" s="43"/>
      <c r="D209" s="43"/>
      <c r="E209" s="43"/>
      <c r="F209" s="43"/>
      <c r="G209" s="43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3"/>
      <c r="B210" s="43"/>
      <c r="C210" s="43"/>
      <c r="D210" s="43"/>
      <c r="E210" s="43"/>
      <c r="F210" s="43"/>
      <c r="G210" s="43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3"/>
      <c r="B211" s="43"/>
      <c r="C211" s="43"/>
      <c r="D211" s="43"/>
      <c r="E211" s="43"/>
      <c r="F211" s="43"/>
      <c r="G211" s="43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3"/>
      <c r="B212" s="43"/>
      <c r="C212" s="43"/>
      <c r="D212" s="43"/>
      <c r="E212" s="43"/>
      <c r="F212" s="43"/>
      <c r="G212" s="43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3"/>
      <c r="B213" s="43"/>
      <c r="C213" s="43"/>
      <c r="D213" s="43"/>
      <c r="E213" s="43"/>
      <c r="F213" s="43"/>
      <c r="G213" s="43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3"/>
      <c r="B214" s="43"/>
      <c r="C214" s="43"/>
      <c r="D214" s="43"/>
      <c r="E214" s="43"/>
      <c r="F214" s="43"/>
      <c r="G214" s="43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3"/>
      <c r="B215" s="43"/>
      <c r="C215" s="43"/>
      <c r="D215" s="43"/>
      <c r="E215" s="43"/>
      <c r="F215" s="43"/>
      <c r="G215" s="43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3"/>
      <c r="B216" s="43"/>
      <c r="C216" s="43"/>
      <c r="D216" s="43"/>
      <c r="E216" s="43"/>
      <c r="F216" s="43"/>
      <c r="G216" s="43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3"/>
      <c r="B217" s="43"/>
      <c r="C217" s="43"/>
      <c r="D217" s="43"/>
      <c r="E217" s="43"/>
      <c r="F217" s="43"/>
      <c r="G217" s="43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3"/>
      <c r="B218" s="43"/>
      <c r="C218" s="43"/>
      <c r="D218" s="43"/>
      <c r="E218" s="43"/>
      <c r="F218" s="43"/>
      <c r="G218" s="43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3"/>
      <c r="B219" s="43"/>
      <c r="C219" s="43"/>
      <c r="D219" s="43"/>
      <c r="E219" s="43"/>
      <c r="F219" s="43"/>
      <c r="G219" s="43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3"/>
      <c r="B220" s="43"/>
      <c r="C220" s="43"/>
      <c r="D220" s="43"/>
      <c r="E220" s="43"/>
      <c r="F220" s="43"/>
      <c r="G220" s="43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3"/>
      <c r="B221" s="43"/>
      <c r="C221" s="43"/>
      <c r="D221" s="43"/>
      <c r="E221" s="43"/>
      <c r="F221" s="43"/>
      <c r="G221" s="43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3"/>
      <c r="B222" s="43"/>
      <c r="C222" s="43"/>
      <c r="D222" s="43"/>
      <c r="E222" s="43"/>
      <c r="F222" s="43"/>
      <c r="G222" s="43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3"/>
      <c r="B223" s="43"/>
      <c r="C223" s="43"/>
      <c r="D223" s="43"/>
      <c r="E223" s="43"/>
      <c r="F223" s="43"/>
      <c r="G223" s="43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3"/>
      <c r="B224" s="43"/>
      <c r="C224" s="43"/>
      <c r="D224" s="43"/>
      <c r="E224" s="43"/>
      <c r="F224" s="43"/>
      <c r="G224" s="43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3"/>
      <c r="B225" s="43"/>
      <c r="C225" s="43"/>
      <c r="D225" s="43"/>
      <c r="E225" s="43"/>
      <c r="F225" s="43"/>
      <c r="G225" s="43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8" t="s">
        <v>46</v>
      </c>
      <c r="B1" s="9" t="s">
        <v>73</v>
      </c>
      <c r="C1" s="10"/>
      <c r="D1" s="10"/>
      <c r="E1" s="10"/>
      <c r="F1" s="10"/>
      <c r="G1" s="10"/>
      <c r="H1" s="10"/>
      <c r="I1" s="10"/>
      <c r="J1" s="10"/>
      <c r="K1" s="11"/>
      <c r="L1" s="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2"/>
      <c r="AA1" s="12"/>
      <c r="AB1" s="12"/>
      <c r="AC1" s="12"/>
      <c r="AD1" s="12"/>
      <c r="AE1" s="12"/>
      <c r="AF1" s="12"/>
      <c r="AG1" s="12"/>
    </row>
    <row r="2">
      <c r="A2" s="14"/>
      <c r="B2" s="15"/>
      <c r="C2" s="16"/>
      <c r="D2" s="16"/>
      <c r="E2" s="16"/>
      <c r="F2" s="16"/>
      <c r="G2" s="16"/>
      <c r="H2" s="16"/>
      <c r="I2" s="16"/>
      <c r="J2" s="16"/>
      <c r="K2" s="17"/>
      <c r="L2" s="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2"/>
      <c r="AA2" s="12"/>
      <c r="AB2" s="12"/>
      <c r="AC2" s="12"/>
      <c r="AD2" s="12"/>
      <c r="AE2" s="12"/>
      <c r="AF2" s="12"/>
      <c r="AG2" s="12"/>
    </row>
    <row r="3">
      <c r="A3" s="19"/>
      <c r="B3" s="20" t="s">
        <v>49</v>
      </c>
      <c r="C3" s="20" t="s">
        <v>50</v>
      </c>
      <c r="D3" s="20" t="s">
        <v>51</v>
      </c>
      <c r="E3" s="20" t="s">
        <v>52</v>
      </c>
      <c r="F3" s="21" t="s">
        <v>53</v>
      </c>
      <c r="G3" s="21" t="s">
        <v>54</v>
      </c>
      <c r="H3" s="21" t="s">
        <v>55</v>
      </c>
      <c r="I3" s="21" t="s">
        <v>56</v>
      </c>
      <c r="J3" s="20" t="s">
        <v>57</v>
      </c>
      <c r="K3" s="20" t="s">
        <v>58</v>
      </c>
      <c r="L3" s="2"/>
      <c r="M3" s="18" t="s">
        <v>48</v>
      </c>
      <c r="N3" s="12"/>
      <c r="O3" s="12"/>
      <c r="P3" s="12"/>
      <c r="Q3" s="12"/>
      <c r="R3" s="12"/>
      <c r="S3" s="12"/>
      <c r="T3" s="12"/>
      <c r="U3" s="12"/>
      <c r="V3" s="12"/>
      <c r="W3" s="12"/>
      <c r="X3" s="2"/>
      <c r="Y3" s="12"/>
      <c r="Z3" s="12"/>
      <c r="AA3" s="12"/>
      <c r="AB3" s="12"/>
      <c r="AC3" s="12"/>
      <c r="AD3" s="12"/>
      <c r="AE3" s="12"/>
      <c r="AF3" s="12"/>
      <c r="AG3" s="12"/>
    </row>
    <row r="4">
      <c r="A4" s="23" t="str">
        <f>ALNS!A4</f>
        <v>Alex Ranyê Guilherme Cristino</v>
      </c>
      <c r="B4" s="24"/>
      <c r="C4" s="24"/>
      <c r="D4" s="24"/>
      <c r="E4" s="24"/>
      <c r="F4" s="25">
        <f t="shared" ref="F4:F47" si="1">IF(A4&lt;&gt;"",SUM(B4:E4),)</f>
        <v>0</v>
      </c>
      <c r="G4" s="26" t="str">
        <f t="shared" ref="G4:G47" si="2">IFERROR(IF(F4&gt;=0,AVERAGE(B4:E4),""),"")</f>
        <v/>
      </c>
      <c r="H4" s="25" t="str">
        <f t="shared" ref="H4:H47" si="3">IF(AND(F4&gt;=10,F4&lt;28,G4&lt;7),ROUND((50-G4*6)/4,1),"")</f>
        <v/>
      </c>
      <c r="I4" s="27"/>
      <c r="J4" s="28" t="str">
        <f t="shared" ref="J4:J47" si="4">IF(AND(B4&lt;&gt;"",C4&lt;&gt;"",D4&lt;&gt;"",E4&lt;&gt;""),IF(OR(F4&gt;=28,F4&lt;10),G4,IF(I4=H4,5,((G4*6)+(I4*4))/10)),)</f>
        <v/>
      </c>
      <c r="K4" s="29" t="str">
        <f t="shared" ref="K4:K47" si="5">IF(AND(B4&lt;&gt;"",C4&lt;&gt;"",D4&lt;&gt;"",E4&lt;&gt;""),IF(J4&gt;=5,"A","R"),)</f>
        <v/>
      </c>
      <c r="L4" s="2"/>
      <c r="M4" s="22" t="s">
        <v>59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</row>
    <row r="5">
      <c r="A5" s="30" t="str">
        <f>ALNS!A5</f>
        <v>Ana beatriz Araújo Salvino</v>
      </c>
      <c r="B5" s="31"/>
      <c r="C5" s="31"/>
      <c r="D5" s="31"/>
      <c r="E5" s="31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5" t="str">
        <f t="shared" si="4"/>
        <v/>
      </c>
      <c r="K5" s="36" t="str">
        <f t="shared" si="5"/>
        <v/>
      </c>
      <c r="L5" s="2"/>
      <c r="M5" s="18" t="s">
        <v>60</v>
      </c>
      <c r="N5" s="12"/>
      <c r="O5" s="12"/>
      <c r="P5" s="12"/>
      <c r="Q5" s="12"/>
      <c r="R5" s="12"/>
      <c r="S5" s="12"/>
      <c r="T5" s="12"/>
      <c r="U5" s="12"/>
      <c r="V5" s="12"/>
      <c r="W5" s="12"/>
      <c r="X5" s="2"/>
      <c r="Y5" s="12"/>
      <c r="Z5" s="2"/>
      <c r="AA5" s="12"/>
      <c r="AB5" s="12"/>
      <c r="AC5" s="12"/>
      <c r="AD5" s="12"/>
      <c r="AE5" s="12"/>
      <c r="AF5" s="12"/>
      <c r="AG5" s="12"/>
    </row>
    <row r="6">
      <c r="A6" s="23" t="str">
        <f>ALNS!A6</f>
        <v>Ana Beatriz Farias Brito</v>
      </c>
      <c r="B6" s="24"/>
      <c r="C6" s="24"/>
      <c r="D6" s="24"/>
      <c r="E6" s="24"/>
      <c r="F6" s="25">
        <f t="shared" si="1"/>
        <v>0</v>
      </c>
      <c r="G6" s="26" t="str">
        <f t="shared" si="2"/>
        <v/>
      </c>
      <c r="H6" s="25" t="str">
        <f t="shared" si="3"/>
        <v/>
      </c>
      <c r="I6" s="27"/>
      <c r="J6" s="28" t="str">
        <f t="shared" si="4"/>
        <v/>
      </c>
      <c r="K6" s="29" t="str">
        <f t="shared" si="5"/>
        <v/>
      </c>
      <c r="L6" s="2"/>
      <c r="M6" s="37" t="s">
        <v>61</v>
      </c>
      <c r="N6" s="12"/>
      <c r="O6" s="12"/>
      <c r="P6" s="12"/>
      <c r="Q6" s="12"/>
      <c r="R6" s="12"/>
      <c r="S6" s="12"/>
      <c r="T6" s="12"/>
      <c r="U6" s="12"/>
      <c r="V6" s="12"/>
      <c r="W6" s="12"/>
      <c r="X6" s="2"/>
      <c r="Y6" s="12"/>
      <c r="Z6" s="2"/>
      <c r="AA6" s="12"/>
      <c r="AB6" s="12"/>
      <c r="AC6" s="12"/>
      <c r="AD6" s="12"/>
      <c r="AE6" s="12"/>
      <c r="AF6" s="12"/>
      <c r="AG6" s="12"/>
    </row>
    <row r="7">
      <c r="A7" s="30" t="str">
        <f>ALNS!A7</f>
        <v>Ana Clara Oliveira das Chagas</v>
      </c>
      <c r="B7" s="31"/>
      <c r="C7" s="31"/>
      <c r="D7" s="31"/>
      <c r="E7" s="31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5" t="str">
        <f t="shared" si="4"/>
        <v/>
      </c>
      <c r="K7" s="36" t="str">
        <f t="shared" si="5"/>
        <v/>
      </c>
      <c r="L7" s="2"/>
      <c r="M7" s="22" t="s">
        <v>62</v>
      </c>
      <c r="N7" s="12"/>
      <c r="O7" s="12"/>
      <c r="P7" s="12"/>
      <c r="Q7" s="12"/>
      <c r="R7" s="12"/>
      <c r="S7" s="12"/>
      <c r="T7" s="12"/>
      <c r="U7" s="12"/>
      <c r="V7" s="12"/>
      <c r="W7" s="12"/>
      <c r="X7" s="2"/>
      <c r="Y7" s="12"/>
      <c r="Z7" s="2"/>
      <c r="AA7" s="12"/>
      <c r="AB7" s="12"/>
      <c r="AC7" s="12"/>
      <c r="AD7" s="12"/>
      <c r="AE7" s="12"/>
      <c r="AF7" s="12"/>
      <c r="AG7" s="12"/>
    </row>
    <row r="8">
      <c r="A8" s="23" t="str">
        <f>ALNS!A8</f>
        <v>Ana Flávia Ribeiro Gomes Nascimento</v>
      </c>
      <c r="B8" s="24"/>
      <c r="C8" s="24"/>
      <c r="D8" s="24"/>
      <c r="E8" s="24"/>
      <c r="F8" s="25">
        <f t="shared" si="1"/>
        <v>0</v>
      </c>
      <c r="G8" s="26" t="str">
        <f t="shared" si="2"/>
        <v/>
      </c>
      <c r="H8" s="25" t="str">
        <f t="shared" si="3"/>
        <v/>
      </c>
      <c r="I8" s="27"/>
      <c r="J8" s="28" t="str">
        <f t="shared" si="4"/>
        <v/>
      </c>
      <c r="K8" s="29" t="str">
        <f t="shared" si="5"/>
        <v/>
      </c>
      <c r="L8" s="2"/>
      <c r="M8" s="22" t="s">
        <v>63</v>
      </c>
      <c r="N8" s="12"/>
      <c r="O8" s="12"/>
      <c r="P8" s="12"/>
      <c r="Q8" s="12"/>
      <c r="R8" s="12"/>
      <c r="S8" s="12"/>
      <c r="T8" s="12"/>
      <c r="U8" s="12"/>
      <c r="V8" s="12"/>
      <c r="W8" s="12"/>
      <c r="X8" s="2"/>
      <c r="Y8" s="12"/>
      <c r="Z8" s="2"/>
      <c r="AA8" s="12"/>
      <c r="AB8" s="12"/>
      <c r="AC8" s="12"/>
      <c r="AD8" s="12"/>
      <c r="AE8" s="12"/>
      <c r="AF8" s="12"/>
      <c r="AG8" s="12"/>
    </row>
    <row r="9">
      <c r="A9" s="30" t="str">
        <f>ALNS!A9</f>
        <v>Ana Luiza Almeida Maia</v>
      </c>
      <c r="B9" s="31"/>
      <c r="C9" s="31"/>
      <c r="D9" s="31"/>
      <c r="E9" s="31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5" t="str">
        <f t="shared" si="4"/>
        <v/>
      </c>
      <c r="K9" s="36" t="str">
        <f t="shared" si="5"/>
        <v/>
      </c>
      <c r="L9" s="2"/>
      <c r="M9" s="22" t="s">
        <v>64</v>
      </c>
      <c r="N9" s="12"/>
      <c r="O9" s="12"/>
      <c r="P9" s="12"/>
      <c r="Q9" s="12"/>
      <c r="R9" s="12"/>
      <c r="S9" s="12"/>
      <c r="T9" s="12"/>
      <c r="U9" s="12"/>
      <c r="V9" s="12"/>
      <c r="W9" s="12"/>
      <c r="X9" s="2"/>
      <c r="Y9" s="12"/>
      <c r="Z9" s="2"/>
      <c r="AA9" s="12"/>
      <c r="AB9" s="12"/>
      <c r="AC9" s="12"/>
      <c r="AD9" s="12"/>
      <c r="AE9" s="12"/>
      <c r="AF9" s="12"/>
      <c r="AG9" s="12"/>
    </row>
    <row r="10">
      <c r="A10" s="23" t="str">
        <f>ALNS!A10</f>
        <v>Andrei Bernado Nascimento da Silva</v>
      </c>
      <c r="B10" s="24"/>
      <c r="C10" s="24"/>
      <c r="D10" s="24"/>
      <c r="E10" s="24"/>
      <c r="F10" s="25">
        <f t="shared" si="1"/>
        <v>0</v>
      </c>
      <c r="G10" s="26" t="str">
        <f t="shared" si="2"/>
        <v/>
      </c>
      <c r="H10" s="25" t="str">
        <f t="shared" si="3"/>
        <v/>
      </c>
      <c r="I10" s="27"/>
      <c r="J10" s="28" t="str">
        <f t="shared" si="4"/>
        <v/>
      </c>
      <c r="K10" s="29" t="str">
        <f t="shared" si="5"/>
        <v/>
      </c>
      <c r="L10" s="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2"/>
      <c r="Y10" s="12"/>
      <c r="Z10" s="2"/>
      <c r="AA10" s="12"/>
      <c r="AB10" s="12"/>
      <c r="AC10" s="12"/>
      <c r="AD10" s="12"/>
      <c r="AE10" s="12"/>
      <c r="AF10" s="12"/>
      <c r="AG10" s="12"/>
    </row>
    <row r="11">
      <c r="A11" s="30" t="str">
        <f>ALNS!A11</f>
        <v>Arthur Juan Costa Araújo</v>
      </c>
      <c r="B11" s="31"/>
      <c r="C11" s="31"/>
      <c r="D11" s="31"/>
      <c r="E11" s="31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5" t="str">
        <f t="shared" si="4"/>
        <v/>
      </c>
      <c r="K11" s="36" t="str">
        <f t="shared" si="5"/>
        <v/>
      </c>
      <c r="L11" s="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2"/>
      <c r="Y11" s="12"/>
      <c r="Z11" s="2"/>
      <c r="AA11" s="12"/>
      <c r="AB11" s="12"/>
      <c r="AC11" s="12"/>
      <c r="AD11" s="12"/>
      <c r="AE11" s="12"/>
      <c r="AF11" s="12"/>
      <c r="AG11" s="12"/>
    </row>
    <row r="12">
      <c r="A12" s="23" t="str">
        <f>ALNS!A12</f>
        <v>Brenda Angel Sousa de Medeiros</v>
      </c>
      <c r="B12" s="24"/>
      <c r="C12" s="24"/>
      <c r="D12" s="24"/>
      <c r="E12" s="24"/>
      <c r="F12" s="25">
        <f t="shared" si="1"/>
        <v>0</v>
      </c>
      <c r="G12" s="26" t="str">
        <f t="shared" si="2"/>
        <v/>
      </c>
      <c r="H12" s="25" t="str">
        <f t="shared" si="3"/>
        <v/>
      </c>
      <c r="I12" s="27"/>
      <c r="J12" s="28" t="str">
        <f t="shared" si="4"/>
        <v/>
      </c>
      <c r="K12" s="29" t="str">
        <f t="shared" si="5"/>
        <v/>
      </c>
      <c r="L12" s="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2"/>
      <c r="Y12" s="12"/>
      <c r="Z12" s="2"/>
      <c r="AA12" s="12"/>
      <c r="AB12" s="12"/>
      <c r="AC12" s="12"/>
      <c r="AD12" s="12"/>
      <c r="AE12" s="12"/>
      <c r="AF12" s="12"/>
      <c r="AG12" s="12"/>
    </row>
    <row r="13">
      <c r="A13" s="30" t="str">
        <f>ALNS!A13</f>
        <v>Bruna Ellen Andrade Abrantes</v>
      </c>
      <c r="B13" s="31"/>
      <c r="C13" s="31"/>
      <c r="D13" s="31"/>
      <c r="E13" s="31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5" t="str">
        <f t="shared" si="4"/>
        <v/>
      </c>
      <c r="K13" s="36" t="str">
        <f t="shared" si="5"/>
        <v/>
      </c>
      <c r="L13" s="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2"/>
      <c r="Y13" s="12"/>
      <c r="Z13" s="2"/>
      <c r="AA13" s="12"/>
      <c r="AB13" s="12"/>
      <c r="AC13" s="12"/>
      <c r="AD13" s="12"/>
      <c r="AE13" s="12"/>
      <c r="AF13" s="12"/>
      <c r="AG13" s="12"/>
    </row>
    <row r="14">
      <c r="A14" s="23" t="str">
        <f>ALNS!A14</f>
        <v>Daniel Dantas da Silva</v>
      </c>
      <c r="B14" s="24"/>
      <c r="C14" s="24"/>
      <c r="D14" s="24"/>
      <c r="E14" s="24"/>
      <c r="F14" s="25">
        <f t="shared" si="1"/>
        <v>0</v>
      </c>
      <c r="G14" s="26" t="str">
        <f t="shared" si="2"/>
        <v/>
      </c>
      <c r="H14" s="25" t="str">
        <f t="shared" si="3"/>
        <v/>
      </c>
      <c r="I14" s="27"/>
      <c r="J14" s="28" t="str">
        <f t="shared" si="4"/>
        <v/>
      </c>
      <c r="K14" s="29" t="str">
        <f t="shared" si="5"/>
        <v/>
      </c>
      <c r="L14" s="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2"/>
      <c r="Y14" s="12"/>
      <c r="Z14" s="2"/>
      <c r="AA14" s="12"/>
      <c r="AB14" s="12"/>
      <c r="AC14" s="12"/>
      <c r="AD14" s="12"/>
      <c r="AE14" s="12"/>
      <c r="AF14" s="12"/>
      <c r="AG14" s="12"/>
    </row>
    <row r="15">
      <c r="A15" s="30" t="str">
        <f>ALNS!A15</f>
        <v>Erick Gabriel Araújo Leandro</v>
      </c>
      <c r="B15" s="31"/>
      <c r="C15" s="31"/>
      <c r="D15" s="31"/>
      <c r="E15" s="31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5" t="str">
        <f t="shared" si="4"/>
        <v/>
      </c>
      <c r="K15" s="36" t="str">
        <f t="shared" si="5"/>
        <v/>
      </c>
      <c r="L15" s="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2"/>
      <c r="Y15" s="12"/>
      <c r="Z15" s="2"/>
      <c r="AA15" s="12"/>
      <c r="AB15" s="12"/>
      <c r="AC15" s="12"/>
      <c r="AD15" s="12"/>
      <c r="AE15" s="12"/>
      <c r="AF15" s="12"/>
      <c r="AG15" s="12"/>
    </row>
    <row r="16">
      <c r="A16" s="23" t="str">
        <f>ALNS!A16</f>
        <v>Eugênio Genuíno Mota</v>
      </c>
      <c r="B16" s="24"/>
      <c r="C16" s="24"/>
      <c r="D16" s="24"/>
      <c r="E16" s="24"/>
      <c r="F16" s="25">
        <f t="shared" si="1"/>
        <v>0</v>
      </c>
      <c r="G16" s="33" t="str">
        <f t="shared" si="2"/>
        <v/>
      </c>
      <c r="H16" s="25" t="str">
        <f t="shared" si="3"/>
        <v/>
      </c>
      <c r="I16" s="27"/>
      <c r="J16" s="28" t="str">
        <f t="shared" si="4"/>
        <v/>
      </c>
      <c r="K16" s="29" t="str">
        <f t="shared" si="5"/>
        <v/>
      </c>
      <c r="L16" s="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2"/>
      <c r="Y16" s="12"/>
      <c r="Z16" s="2"/>
      <c r="AA16" s="12"/>
      <c r="AB16" s="12"/>
      <c r="AC16" s="12"/>
      <c r="AD16" s="12"/>
      <c r="AE16" s="12"/>
      <c r="AF16" s="12"/>
      <c r="AG16" s="12"/>
    </row>
    <row r="17">
      <c r="A17" s="30" t="str">
        <f>ALNS!A17</f>
        <v>Evellyn Fernandes de Almeida</v>
      </c>
      <c r="B17" s="31"/>
      <c r="C17" s="31"/>
      <c r="D17" s="31"/>
      <c r="E17" s="31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5" t="str">
        <f t="shared" si="4"/>
        <v/>
      </c>
      <c r="K17" s="36" t="str">
        <f t="shared" si="5"/>
        <v/>
      </c>
      <c r="L17" s="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2"/>
      <c r="Y17" s="12"/>
      <c r="Z17" s="2"/>
      <c r="AA17" s="12"/>
      <c r="AB17" s="12"/>
      <c r="AC17" s="12"/>
      <c r="AD17" s="12"/>
      <c r="AE17" s="12"/>
      <c r="AF17" s="12"/>
      <c r="AG17" s="12"/>
    </row>
    <row r="18">
      <c r="A18" s="23" t="str">
        <f>ALNS!A18</f>
        <v>Gabriel de Sousa Gonzaga</v>
      </c>
      <c r="B18" s="24"/>
      <c r="C18" s="24"/>
      <c r="D18" s="24"/>
      <c r="E18" s="24"/>
      <c r="F18" s="25">
        <f t="shared" si="1"/>
        <v>0</v>
      </c>
      <c r="G18" s="26" t="str">
        <f t="shared" si="2"/>
        <v/>
      </c>
      <c r="H18" s="25" t="str">
        <f t="shared" si="3"/>
        <v/>
      </c>
      <c r="I18" s="27"/>
      <c r="J18" s="28" t="str">
        <f t="shared" si="4"/>
        <v/>
      </c>
      <c r="K18" s="29" t="str">
        <f t="shared" si="5"/>
        <v/>
      </c>
      <c r="L18" s="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2"/>
      <c r="Y18" s="12"/>
      <c r="Z18" s="2"/>
      <c r="AA18" s="12"/>
      <c r="AB18" s="12"/>
      <c r="AC18" s="12"/>
      <c r="AD18" s="12"/>
      <c r="AE18" s="12"/>
      <c r="AF18" s="12"/>
      <c r="AG18" s="12"/>
    </row>
    <row r="19">
      <c r="A19" s="30" t="str">
        <f>ALNS!A19</f>
        <v>Giullia Barros Pietoso Camara</v>
      </c>
      <c r="B19" s="31"/>
      <c r="C19" s="31"/>
      <c r="D19" s="31"/>
      <c r="E19" s="31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5" t="str">
        <f t="shared" si="4"/>
        <v/>
      </c>
      <c r="K19" s="36" t="str">
        <f t="shared" si="5"/>
        <v/>
      </c>
      <c r="L19" s="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2"/>
      <c r="Y19" s="12"/>
      <c r="Z19" s="2"/>
      <c r="AA19" s="12"/>
      <c r="AB19" s="12"/>
      <c r="AC19" s="12"/>
      <c r="AD19" s="12"/>
      <c r="AE19" s="12"/>
      <c r="AF19" s="12"/>
      <c r="AG19" s="12"/>
    </row>
    <row r="20" ht="15.75" customHeight="1">
      <c r="A20" s="38" t="str">
        <f>ALNS!A20</f>
        <v>Gleiciane Almeida de Lima</v>
      </c>
      <c r="B20" s="24"/>
      <c r="C20" s="24"/>
      <c r="D20" s="24"/>
      <c r="E20" s="24"/>
      <c r="F20" s="25">
        <f t="shared" si="1"/>
        <v>0</v>
      </c>
      <c r="G20" s="26" t="str">
        <f t="shared" si="2"/>
        <v/>
      </c>
      <c r="H20" s="25" t="str">
        <f t="shared" si="3"/>
        <v/>
      </c>
      <c r="I20" s="27"/>
      <c r="J20" s="28" t="str">
        <f t="shared" si="4"/>
        <v/>
      </c>
      <c r="K20" s="29" t="str">
        <f t="shared" si="5"/>
        <v/>
      </c>
      <c r="L20" s="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2"/>
      <c r="Y20" s="12"/>
      <c r="Z20" s="2"/>
      <c r="AA20" s="12"/>
      <c r="AB20" s="12"/>
      <c r="AC20" s="12"/>
      <c r="AD20" s="12"/>
      <c r="AE20" s="12"/>
      <c r="AF20" s="12"/>
      <c r="AG20" s="12"/>
    </row>
    <row r="21" ht="15.75" customHeight="1">
      <c r="A21" s="30" t="str">
        <f>ALNS!A21</f>
        <v>Gustavo Oliviera de Menezes</v>
      </c>
      <c r="B21" s="31"/>
      <c r="C21" s="31"/>
      <c r="D21" s="31"/>
      <c r="E21" s="31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5" t="str">
        <f t="shared" si="4"/>
        <v/>
      </c>
      <c r="K21" s="36" t="str">
        <f t="shared" si="5"/>
        <v/>
      </c>
      <c r="L21" s="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2"/>
      <c r="Y21" s="12"/>
      <c r="Z21" s="2"/>
      <c r="AA21" s="12"/>
      <c r="AB21" s="12"/>
      <c r="AC21" s="12"/>
      <c r="AD21" s="12"/>
      <c r="AE21" s="12"/>
      <c r="AF21" s="12"/>
      <c r="AG21" s="12"/>
    </row>
    <row r="22" ht="15.75" customHeight="1">
      <c r="A22" s="23" t="str">
        <f>ALNS!A22</f>
        <v>Heitor Gênuíno Mota</v>
      </c>
      <c r="B22" s="24"/>
      <c r="C22" s="24"/>
      <c r="D22" s="24"/>
      <c r="E22" s="24"/>
      <c r="F22" s="25">
        <f t="shared" si="1"/>
        <v>0</v>
      </c>
      <c r="G22" s="26" t="str">
        <f t="shared" si="2"/>
        <v/>
      </c>
      <c r="H22" s="25" t="str">
        <f t="shared" si="3"/>
        <v/>
      </c>
      <c r="I22" s="27"/>
      <c r="J22" s="28" t="str">
        <f t="shared" si="4"/>
        <v/>
      </c>
      <c r="K22" s="29" t="str">
        <f t="shared" si="5"/>
        <v/>
      </c>
      <c r="L22" s="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2"/>
      <c r="Y22" s="12"/>
      <c r="Z22" s="2"/>
      <c r="AA22" s="12"/>
      <c r="AB22" s="12"/>
      <c r="AC22" s="12"/>
      <c r="AD22" s="12"/>
      <c r="AE22" s="12"/>
      <c r="AF22" s="12"/>
      <c r="AG22" s="12"/>
    </row>
    <row r="23" ht="15.75" customHeight="1">
      <c r="A23" s="30" t="str">
        <f>ALNS!A23</f>
        <v>Heloisa dos Reis Nascimento</v>
      </c>
      <c r="B23" s="31"/>
      <c r="C23" s="31"/>
      <c r="D23" s="31"/>
      <c r="E23" s="31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5" t="str">
        <f t="shared" si="4"/>
        <v/>
      </c>
      <c r="K23" s="36" t="str">
        <f t="shared" si="5"/>
        <v/>
      </c>
      <c r="L23" s="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2"/>
      <c r="Y23" s="12"/>
      <c r="Z23" s="2"/>
      <c r="AA23" s="12"/>
      <c r="AB23" s="12"/>
      <c r="AC23" s="12"/>
      <c r="AD23" s="12"/>
      <c r="AE23" s="12"/>
      <c r="AF23" s="12"/>
      <c r="AG23" s="12"/>
    </row>
    <row r="24" ht="15.75" customHeight="1">
      <c r="A24" s="23" t="str">
        <f>ALNS!A24</f>
        <v>José Júlio César de Lima Silva Soares</v>
      </c>
      <c r="B24" s="24"/>
      <c r="C24" s="24"/>
      <c r="D24" s="24"/>
      <c r="E24" s="24"/>
      <c r="F24" s="25">
        <f t="shared" si="1"/>
        <v>0</v>
      </c>
      <c r="G24" s="26" t="str">
        <f t="shared" si="2"/>
        <v/>
      </c>
      <c r="H24" s="25" t="str">
        <f t="shared" si="3"/>
        <v/>
      </c>
      <c r="I24" s="27"/>
      <c r="J24" s="28" t="str">
        <f t="shared" si="4"/>
        <v/>
      </c>
      <c r="K24" s="29" t="str">
        <f t="shared" si="5"/>
        <v/>
      </c>
      <c r="L24" s="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2"/>
      <c r="Y24" s="12"/>
      <c r="Z24" s="2"/>
      <c r="AA24" s="12"/>
      <c r="AB24" s="12"/>
      <c r="AC24" s="12"/>
      <c r="AD24" s="12"/>
      <c r="AE24" s="12"/>
      <c r="AF24" s="12"/>
      <c r="AG24" s="12"/>
    </row>
    <row r="25" ht="15.75" customHeight="1">
      <c r="A25" s="30" t="str">
        <f>ALNS!A25</f>
        <v>Júlia da Costa Silva Cruz</v>
      </c>
      <c r="B25" s="31"/>
      <c r="C25" s="31"/>
      <c r="D25" s="31"/>
      <c r="E25" s="31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5" t="str">
        <f t="shared" si="4"/>
        <v/>
      </c>
      <c r="K25" s="36" t="str">
        <f t="shared" si="5"/>
        <v/>
      </c>
      <c r="L25" s="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2"/>
      <c r="Y25" s="12"/>
      <c r="Z25" s="2"/>
      <c r="AA25" s="12"/>
      <c r="AB25" s="12"/>
      <c r="AC25" s="12"/>
      <c r="AD25" s="12"/>
      <c r="AE25" s="12"/>
      <c r="AF25" s="12"/>
      <c r="AG25" s="12"/>
    </row>
    <row r="26" ht="15.75" customHeight="1">
      <c r="A26" s="39" t="str">
        <f>ALNS!A26</f>
        <v>Kelven Fernando Basilio de Farias</v>
      </c>
      <c r="B26" s="24"/>
      <c r="C26" s="24"/>
      <c r="D26" s="24"/>
      <c r="E26" s="24"/>
      <c r="F26" s="25">
        <f t="shared" si="1"/>
        <v>0</v>
      </c>
      <c r="G26" s="26" t="str">
        <f t="shared" si="2"/>
        <v/>
      </c>
      <c r="H26" s="25" t="str">
        <f t="shared" si="3"/>
        <v/>
      </c>
      <c r="I26" s="38"/>
      <c r="J26" s="28" t="str">
        <f t="shared" si="4"/>
        <v/>
      </c>
      <c r="K26" s="29" t="str">
        <f t="shared" si="5"/>
        <v/>
      </c>
      <c r="L26" s="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2"/>
      <c r="Y26" s="12"/>
      <c r="Z26" s="2"/>
      <c r="AA26" s="12"/>
      <c r="AB26" s="12"/>
      <c r="AC26" s="12"/>
      <c r="AD26" s="12"/>
      <c r="AE26" s="12"/>
      <c r="AF26" s="12"/>
      <c r="AG26" s="12"/>
    </row>
    <row r="27" ht="15.75" customHeight="1">
      <c r="A27" s="40" t="str">
        <f>ALNS!A27</f>
        <v>Laura Lima Pires</v>
      </c>
      <c r="B27" s="31"/>
      <c r="C27" s="31"/>
      <c r="D27" s="31"/>
      <c r="E27" s="31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41"/>
      <c r="J27" s="35" t="str">
        <f t="shared" si="4"/>
        <v/>
      </c>
      <c r="K27" s="36" t="str">
        <f t="shared" si="5"/>
        <v/>
      </c>
      <c r="L27" s="2"/>
      <c r="M27" s="12"/>
      <c r="N27" s="12"/>
      <c r="O27" s="12"/>
      <c r="P27" s="12"/>
      <c r="Q27" s="12"/>
      <c r="R27" s="12"/>
      <c r="S27" s="12"/>
      <c r="T27" s="12"/>
      <c r="U27" s="12"/>
      <c r="V27" s="2"/>
      <c r="W27" s="2"/>
      <c r="X27" s="2"/>
      <c r="Y27" s="12"/>
      <c r="Z27" s="2"/>
      <c r="AA27" s="12"/>
      <c r="AB27" s="12"/>
      <c r="AC27" s="12"/>
      <c r="AD27" s="12"/>
      <c r="AE27" s="12"/>
      <c r="AF27" s="12"/>
      <c r="AG27" s="12"/>
    </row>
    <row r="28" ht="15.75" customHeight="1">
      <c r="A28" s="42" t="str">
        <f>ALNS!A28</f>
        <v>Lucas Abrante Rêgo</v>
      </c>
      <c r="B28" s="24"/>
      <c r="C28" s="24"/>
      <c r="D28" s="24"/>
      <c r="E28" s="24"/>
      <c r="F28" s="25">
        <f t="shared" si="1"/>
        <v>0</v>
      </c>
      <c r="G28" s="26" t="str">
        <f t="shared" si="2"/>
        <v/>
      </c>
      <c r="H28" s="25" t="str">
        <f t="shared" si="3"/>
        <v/>
      </c>
      <c r="I28" s="38"/>
      <c r="J28" s="28" t="str">
        <f t="shared" si="4"/>
        <v/>
      </c>
      <c r="K28" s="29" t="str">
        <f t="shared" si="5"/>
        <v/>
      </c>
      <c r="L28" s="2"/>
      <c r="M28" s="12"/>
      <c r="N28" s="12"/>
      <c r="O28" s="12"/>
      <c r="P28" s="12"/>
      <c r="Q28" s="12"/>
      <c r="R28" s="12"/>
      <c r="S28" s="12"/>
      <c r="T28" s="12"/>
      <c r="U28" s="2"/>
      <c r="V28" s="2"/>
      <c r="W28" s="2"/>
      <c r="X28" s="2"/>
      <c r="Y28" s="12"/>
      <c r="Z28" s="2"/>
      <c r="AA28" s="12"/>
      <c r="AB28" s="12"/>
      <c r="AC28" s="12"/>
      <c r="AD28" s="12"/>
      <c r="AE28" s="12"/>
      <c r="AF28" s="12"/>
      <c r="AG28" s="12"/>
    </row>
    <row r="29" ht="15.75" customHeight="1">
      <c r="A29" s="41" t="str">
        <f>ALNS!A29</f>
        <v>Luiz Alberto Medeiros Soares</v>
      </c>
      <c r="B29" s="31"/>
      <c r="C29" s="31"/>
      <c r="D29" s="31"/>
      <c r="E29" s="31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41"/>
      <c r="J29" s="35" t="str">
        <f t="shared" si="4"/>
        <v/>
      </c>
      <c r="K29" s="36" t="str">
        <f t="shared" si="5"/>
        <v/>
      </c>
      <c r="L29" s="2"/>
      <c r="M29" s="12"/>
      <c r="N29" s="12"/>
      <c r="O29" s="12"/>
      <c r="P29" s="12"/>
      <c r="Q29" s="12"/>
      <c r="R29" s="12"/>
      <c r="S29" s="12"/>
      <c r="T29" s="12"/>
      <c r="U29" s="2"/>
      <c r="V29" s="2"/>
      <c r="W29" s="2"/>
      <c r="X29" s="2"/>
      <c r="Y29" s="2"/>
      <c r="Z29" s="2"/>
      <c r="AA29" s="12"/>
      <c r="AB29" s="12"/>
      <c r="AC29" s="12"/>
      <c r="AD29" s="12"/>
      <c r="AE29" s="12"/>
      <c r="AF29" s="12"/>
      <c r="AG29" s="12"/>
    </row>
    <row r="30" ht="15.75" customHeight="1">
      <c r="A30" s="38" t="str">
        <f>ALNS!A30</f>
        <v>Maria Alice Borba Agra</v>
      </c>
      <c r="B30" s="24"/>
      <c r="C30" s="24"/>
      <c r="D30" s="24"/>
      <c r="E30" s="24"/>
      <c r="F30" s="25">
        <f t="shared" si="1"/>
        <v>0</v>
      </c>
      <c r="G30" s="26" t="str">
        <f t="shared" si="2"/>
        <v/>
      </c>
      <c r="H30" s="25" t="str">
        <f t="shared" si="3"/>
        <v/>
      </c>
      <c r="I30" s="38"/>
      <c r="J30" s="28" t="str">
        <f t="shared" si="4"/>
        <v/>
      </c>
      <c r="K30" s="29" t="str">
        <f t="shared" si="5"/>
        <v/>
      </c>
      <c r="L30" s="2"/>
      <c r="M30" s="12"/>
      <c r="N30" s="12"/>
      <c r="O30" s="12"/>
      <c r="P30" s="12"/>
      <c r="Q30" s="12"/>
      <c r="R30" s="12"/>
      <c r="S30" s="12"/>
      <c r="T30" s="12"/>
      <c r="U30" s="2"/>
      <c r="V30" s="2"/>
      <c r="W30" s="2"/>
      <c r="X30" s="2"/>
      <c r="Y30" s="2"/>
      <c r="Z30" s="2"/>
      <c r="AA30" s="12"/>
      <c r="AB30" s="12"/>
      <c r="AC30" s="12"/>
      <c r="AD30" s="12"/>
      <c r="AE30" s="12"/>
      <c r="AF30" s="12"/>
      <c r="AG30" s="12"/>
    </row>
    <row r="31" ht="15.75" customHeight="1">
      <c r="A31" s="41" t="str">
        <f>ALNS!A31</f>
        <v>Maria Clara Alves de Lima</v>
      </c>
      <c r="B31" s="31"/>
      <c r="C31" s="31"/>
      <c r="D31" s="31"/>
      <c r="E31" s="31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41"/>
      <c r="J31" s="35" t="str">
        <f t="shared" si="4"/>
        <v/>
      </c>
      <c r="K31" s="36" t="str">
        <f t="shared" si="5"/>
        <v/>
      </c>
      <c r="L31" s="2"/>
      <c r="M31" s="12"/>
      <c r="N31" s="12"/>
      <c r="O31" s="12"/>
      <c r="P31" s="12"/>
      <c r="Q31" s="12"/>
      <c r="R31" s="12"/>
      <c r="S31" s="12"/>
      <c r="T31" s="12"/>
      <c r="U31" s="2"/>
      <c r="V31" s="2"/>
      <c r="W31" s="2"/>
      <c r="X31" s="2"/>
      <c r="Y31" s="2"/>
      <c r="Z31" s="2"/>
      <c r="AA31" s="12"/>
      <c r="AB31" s="12"/>
      <c r="AC31" s="12"/>
      <c r="AD31" s="12"/>
      <c r="AE31" s="12"/>
      <c r="AF31" s="12"/>
      <c r="AG31" s="12"/>
    </row>
    <row r="32" ht="15.75" customHeight="1">
      <c r="A32" s="38" t="str">
        <f>ALNS!A32</f>
        <v>Maria Clara dos  Reis Silva</v>
      </c>
      <c r="B32" s="24"/>
      <c r="C32" s="24"/>
      <c r="D32" s="24"/>
      <c r="E32" s="24"/>
      <c r="F32" s="25">
        <f t="shared" si="1"/>
        <v>0</v>
      </c>
      <c r="G32" s="26" t="str">
        <f t="shared" si="2"/>
        <v/>
      </c>
      <c r="H32" s="25" t="str">
        <f t="shared" si="3"/>
        <v/>
      </c>
      <c r="I32" s="38"/>
      <c r="J32" s="28" t="str">
        <f t="shared" si="4"/>
        <v/>
      </c>
      <c r="K32" s="29" t="str">
        <f t="shared" si="5"/>
        <v/>
      </c>
      <c r="L32" s="2"/>
      <c r="M32" s="12"/>
      <c r="N32" s="12"/>
      <c r="O32" s="12"/>
      <c r="P32" s="12"/>
      <c r="Q32" s="12"/>
      <c r="R32" s="12"/>
      <c r="S32" s="12"/>
      <c r="T32" s="12"/>
      <c r="U32" s="2"/>
      <c r="V32" s="2"/>
      <c r="W32" s="2"/>
      <c r="X32" s="2"/>
      <c r="Y32" s="2"/>
      <c r="Z32" s="2"/>
      <c r="AA32" s="12"/>
      <c r="AB32" s="12"/>
      <c r="AC32" s="12"/>
      <c r="AD32" s="12"/>
      <c r="AE32" s="12"/>
      <c r="AF32" s="12"/>
      <c r="AG32" s="12"/>
    </row>
    <row r="33" ht="15.75" customHeight="1">
      <c r="A33" s="41" t="str">
        <f>ALNS!A33</f>
        <v>Maria Evelyn da Silva Almeida</v>
      </c>
      <c r="B33" s="31"/>
      <c r="C33" s="31"/>
      <c r="D33" s="31"/>
      <c r="E33" s="31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41"/>
      <c r="J33" s="35" t="str">
        <f t="shared" si="4"/>
        <v/>
      </c>
      <c r="K33" s="36" t="str">
        <f t="shared" si="5"/>
        <v/>
      </c>
      <c r="L33" s="2"/>
      <c r="M33" s="12"/>
      <c r="N33" s="12"/>
      <c r="O33" s="12"/>
      <c r="P33" s="12"/>
      <c r="Q33" s="12"/>
      <c r="R33" s="12"/>
      <c r="S33" s="12"/>
      <c r="T33" s="12"/>
      <c r="U33" s="12"/>
      <c r="V33" s="2"/>
      <c r="W33" s="2"/>
      <c r="X33" s="2"/>
      <c r="Y33" s="2"/>
      <c r="Z33" s="2"/>
      <c r="AA33" s="12"/>
      <c r="AB33" s="12"/>
      <c r="AC33" s="12"/>
      <c r="AD33" s="12"/>
      <c r="AE33" s="12"/>
      <c r="AF33" s="12"/>
      <c r="AG33" s="12"/>
    </row>
    <row r="34" ht="15.75" customHeight="1">
      <c r="A34" s="38" t="str">
        <f>ALNS!A34</f>
        <v>Marina Venâncio Oliveira</v>
      </c>
      <c r="B34" s="24"/>
      <c r="C34" s="24"/>
      <c r="D34" s="24"/>
      <c r="E34" s="24"/>
      <c r="F34" s="25">
        <f t="shared" si="1"/>
        <v>0</v>
      </c>
      <c r="G34" s="26" t="str">
        <f t="shared" si="2"/>
        <v/>
      </c>
      <c r="H34" s="25" t="str">
        <f t="shared" si="3"/>
        <v/>
      </c>
      <c r="I34" s="38"/>
      <c r="J34" s="28" t="str">
        <f t="shared" si="4"/>
        <v/>
      </c>
      <c r="K34" s="29" t="str">
        <f t="shared" si="5"/>
        <v/>
      </c>
      <c r="L34" s="2"/>
      <c r="M34" s="1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2"/>
      <c r="AB34" s="12"/>
      <c r="AC34" s="12"/>
      <c r="AD34" s="12"/>
      <c r="AE34" s="12"/>
      <c r="AF34" s="12"/>
      <c r="AG34" s="12"/>
    </row>
    <row r="35" ht="15.75" customHeight="1">
      <c r="A35" s="41" t="str">
        <f>ALNS!A35</f>
        <v>Mário Samuel Oliveira Conceição</v>
      </c>
      <c r="B35" s="31"/>
      <c r="C35" s="31"/>
      <c r="D35" s="31"/>
      <c r="E35" s="31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41"/>
      <c r="J35" s="35" t="str">
        <f t="shared" si="4"/>
        <v/>
      </c>
      <c r="K35" s="36" t="str">
        <f t="shared" si="5"/>
        <v/>
      </c>
      <c r="L35" s="2"/>
      <c r="M35" s="1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2"/>
      <c r="AB35" s="12"/>
      <c r="AC35" s="12"/>
      <c r="AD35" s="12"/>
      <c r="AE35" s="12"/>
      <c r="AF35" s="12"/>
      <c r="AG35" s="12"/>
    </row>
    <row r="36" ht="15.75" customHeight="1">
      <c r="A36" s="42" t="str">
        <f>ALNS!A36</f>
        <v>Pedro Elias barbosa de Sousa</v>
      </c>
      <c r="B36" s="24"/>
      <c r="C36" s="24"/>
      <c r="D36" s="24"/>
      <c r="E36" s="24"/>
      <c r="F36" s="25">
        <f t="shared" si="1"/>
        <v>0</v>
      </c>
      <c r="G36" s="26" t="str">
        <f t="shared" si="2"/>
        <v/>
      </c>
      <c r="H36" s="25" t="str">
        <f t="shared" si="3"/>
        <v/>
      </c>
      <c r="I36" s="38"/>
      <c r="J36" s="28" t="str">
        <f t="shared" si="4"/>
        <v/>
      </c>
      <c r="K36" s="29" t="str">
        <f t="shared" si="5"/>
        <v/>
      </c>
      <c r="L36" s="2"/>
      <c r="M36" s="1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2"/>
      <c r="AB36" s="12"/>
      <c r="AC36" s="12"/>
      <c r="AD36" s="12"/>
      <c r="AE36" s="12"/>
      <c r="AF36" s="12"/>
      <c r="AG36" s="12"/>
    </row>
    <row r="37" ht="15.75" customHeight="1">
      <c r="A37" s="40" t="str">
        <f>ALNS!A37</f>
        <v>Pedro Henrique dos Santos Sousa</v>
      </c>
      <c r="B37" s="31"/>
      <c r="C37" s="31"/>
      <c r="D37" s="31"/>
      <c r="E37" s="31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41"/>
      <c r="J37" s="35" t="str">
        <f t="shared" si="4"/>
        <v/>
      </c>
      <c r="K37" s="36" t="str">
        <f t="shared" si="5"/>
        <v/>
      </c>
      <c r="L37" s="2"/>
      <c r="M37" s="1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2"/>
      <c r="AB37" s="12"/>
      <c r="AC37" s="12"/>
      <c r="AD37" s="12"/>
      <c r="AE37" s="2"/>
      <c r="AF37" s="2"/>
      <c r="AG37" s="2"/>
    </row>
    <row r="38" ht="15.75" customHeight="1">
      <c r="A38" s="42" t="str">
        <f>ALNS!A38</f>
        <v>Pedro Víctor de Farias Almeida</v>
      </c>
      <c r="B38" s="24"/>
      <c r="C38" s="24"/>
      <c r="D38" s="24"/>
      <c r="E38" s="24"/>
      <c r="F38" s="25">
        <f t="shared" si="1"/>
        <v>0</v>
      </c>
      <c r="G38" s="26" t="str">
        <f t="shared" si="2"/>
        <v/>
      </c>
      <c r="H38" s="25" t="str">
        <f t="shared" si="3"/>
        <v/>
      </c>
      <c r="I38" s="38"/>
      <c r="J38" s="28" t="str">
        <f t="shared" si="4"/>
        <v/>
      </c>
      <c r="K38" s="29" t="str">
        <f t="shared" si="5"/>
        <v/>
      </c>
      <c r="L38" s="2"/>
      <c r="M38" s="1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2"/>
      <c r="AB38" s="12"/>
      <c r="AC38" s="12"/>
      <c r="AD38" s="12"/>
      <c r="AE38" s="2"/>
      <c r="AF38" s="2"/>
      <c r="AG38" s="2"/>
    </row>
    <row r="39" ht="15.75" customHeight="1">
      <c r="A39" s="40" t="str">
        <f>ALNS!A39</f>
        <v>Pedro Welisson de Lima Araújo</v>
      </c>
      <c r="B39" s="31"/>
      <c r="C39" s="31"/>
      <c r="D39" s="31"/>
      <c r="E39" s="31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41"/>
      <c r="J39" s="35" t="str">
        <f t="shared" si="4"/>
        <v/>
      </c>
      <c r="K39" s="36" t="str">
        <f t="shared" si="5"/>
        <v/>
      </c>
      <c r="L39" s="2"/>
      <c r="M39" s="1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2"/>
      <c r="AB39" s="12"/>
      <c r="AC39" s="12"/>
      <c r="AD39" s="12"/>
      <c r="AE39" s="2"/>
      <c r="AF39" s="2"/>
      <c r="AG39" s="2"/>
    </row>
    <row r="40" ht="15.75" customHeight="1">
      <c r="A40" s="42" t="str">
        <f>ALNS!A40</f>
        <v>Rebeca Kemylly Vasquez Mendes</v>
      </c>
      <c r="B40" s="24"/>
      <c r="C40" s="24"/>
      <c r="D40" s="24"/>
      <c r="E40" s="24"/>
      <c r="F40" s="25">
        <f t="shared" si="1"/>
        <v>0</v>
      </c>
      <c r="G40" s="26" t="str">
        <f t="shared" si="2"/>
        <v/>
      </c>
      <c r="H40" s="25" t="str">
        <f t="shared" si="3"/>
        <v/>
      </c>
      <c r="I40" s="38"/>
      <c r="J40" s="28" t="str">
        <f t="shared" si="4"/>
        <v/>
      </c>
      <c r="K40" s="29" t="str">
        <f t="shared" si="5"/>
        <v/>
      </c>
      <c r="L40" s="2"/>
      <c r="M40" s="1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2"/>
      <c r="AB40" s="12"/>
      <c r="AC40" s="12"/>
      <c r="AD40" s="2"/>
      <c r="AE40" s="2"/>
      <c r="AF40" s="2"/>
      <c r="AG40" s="2"/>
    </row>
    <row r="41" ht="15.75" customHeight="1">
      <c r="A41" s="40" t="str">
        <f>ALNS!A41</f>
        <v>Renan Victor Rocha Pessoa</v>
      </c>
      <c r="B41" s="31"/>
      <c r="C41" s="31"/>
      <c r="D41" s="31"/>
      <c r="E41" s="31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41"/>
      <c r="J41" s="35" t="str">
        <f t="shared" si="4"/>
        <v/>
      </c>
      <c r="K41" s="36" t="str">
        <f t="shared" si="5"/>
        <v/>
      </c>
      <c r="L41" s="2"/>
      <c r="M41" s="1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2"/>
      <c r="AB41" s="2"/>
      <c r="AC41" s="2"/>
      <c r="AD41" s="2"/>
      <c r="AE41" s="2"/>
      <c r="AF41" s="2"/>
      <c r="AG41" s="2"/>
    </row>
    <row r="42" ht="15.75" customHeight="1">
      <c r="A42" s="42" t="str">
        <f>ALNS!A42</f>
        <v>Reuel Rodrigues Ferreira</v>
      </c>
      <c r="B42" s="24"/>
      <c r="C42" s="24"/>
      <c r="D42" s="24"/>
      <c r="E42" s="24"/>
      <c r="F42" s="25">
        <f t="shared" si="1"/>
        <v>0</v>
      </c>
      <c r="G42" s="26" t="str">
        <f t="shared" si="2"/>
        <v/>
      </c>
      <c r="H42" s="25" t="str">
        <f t="shared" si="3"/>
        <v/>
      </c>
      <c r="I42" s="38"/>
      <c r="J42" s="28" t="str">
        <f t="shared" si="4"/>
        <v/>
      </c>
      <c r="K42" s="29" t="str">
        <f t="shared" si="5"/>
        <v/>
      </c>
      <c r="L42" s="2"/>
      <c r="M42" s="1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2"/>
      <c r="AB42" s="2"/>
      <c r="AC42" s="2"/>
      <c r="AD42" s="2"/>
      <c r="AE42" s="2"/>
      <c r="AF42" s="2"/>
      <c r="AG42" s="2"/>
    </row>
    <row r="43" ht="15.75" customHeight="1">
      <c r="A43" s="40" t="str">
        <f>ALNS!A43</f>
        <v>Samara Rafaelly Brandão Rocha</v>
      </c>
      <c r="B43" s="31"/>
      <c r="C43" s="31"/>
      <c r="D43" s="31"/>
      <c r="E43" s="31"/>
      <c r="F43" s="32">
        <f t="shared" si="1"/>
        <v>0</v>
      </c>
      <c r="G43" s="33" t="str">
        <f t="shared" si="2"/>
        <v/>
      </c>
      <c r="H43" s="32" t="str">
        <f t="shared" si="3"/>
        <v/>
      </c>
      <c r="I43" s="41"/>
      <c r="J43" s="35" t="str">
        <f t="shared" si="4"/>
        <v/>
      </c>
      <c r="K43" s="36" t="str">
        <f t="shared" si="5"/>
        <v/>
      </c>
      <c r="L43" s="2"/>
      <c r="M43" s="1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2"/>
      <c r="AB43" s="2"/>
      <c r="AC43" s="2"/>
      <c r="AD43" s="2"/>
      <c r="AE43" s="2"/>
      <c r="AF43" s="2"/>
      <c r="AG43" s="2"/>
    </row>
    <row r="44" ht="15.75" customHeight="1">
      <c r="A44" s="42" t="str">
        <f>ALNS!A44</f>
        <v>Samuel Fontes Lima</v>
      </c>
      <c r="B44" s="24"/>
      <c r="C44" s="24"/>
      <c r="D44" s="24"/>
      <c r="E44" s="24"/>
      <c r="F44" s="25">
        <f t="shared" si="1"/>
        <v>0</v>
      </c>
      <c r="G44" s="26" t="str">
        <f t="shared" si="2"/>
        <v/>
      </c>
      <c r="H44" s="25" t="str">
        <f t="shared" si="3"/>
        <v/>
      </c>
      <c r="I44" s="38"/>
      <c r="J44" s="28" t="str">
        <f t="shared" si="4"/>
        <v/>
      </c>
      <c r="K44" s="29" t="str">
        <f t="shared" si="5"/>
        <v/>
      </c>
      <c r="L44" s="2"/>
      <c r="M44" s="1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2"/>
      <c r="AB44" s="2"/>
      <c r="AC44" s="2"/>
      <c r="AD44" s="2"/>
      <c r="AE44" s="2"/>
      <c r="AF44" s="2"/>
      <c r="AG44" s="2"/>
    </row>
    <row r="45" ht="15.75" customHeight="1">
      <c r="A45" s="40" t="str">
        <f>ALNS!A45</f>
        <v>Thifany Tayane Pereira Galdino</v>
      </c>
      <c r="B45" s="31"/>
      <c r="C45" s="31"/>
      <c r="D45" s="31"/>
      <c r="E45" s="31"/>
      <c r="F45" s="32">
        <f t="shared" si="1"/>
        <v>0</v>
      </c>
      <c r="G45" s="33" t="str">
        <f t="shared" si="2"/>
        <v/>
      </c>
      <c r="H45" s="32" t="str">
        <f t="shared" si="3"/>
        <v/>
      </c>
      <c r="I45" s="41"/>
      <c r="J45" s="35" t="str">
        <f t="shared" si="4"/>
        <v/>
      </c>
      <c r="K45" s="36" t="str">
        <f t="shared" si="5"/>
        <v/>
      </c>
      <c r="L45" s="2"/>
      <c r="M45" s="12"/>
      <c r="N45" s="1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2" t="str">
        <f>ALNS!A46</f>
        <v>Victor Gabriel Clementino Lima</v>
      </c>
      <c r="B46" s="24"/>
      <c r="C46" s="24"/>
      <c r="D46" s="24"/>
      <c r="E46" s="24"/>
      <c r="F46" s="25">
        <f t="shared" si="1"/>
        <v>0</v>
      </c>
      <c r="G46" s="26" t="str">
        <f t="shared" si="2"/>
        <v/>
      </c>
      <c r="H46" s="25" t="str">
        <f t="shared" si="3"/>
        <v/>
      </c>
      <c r="I46" s="38"/>
      <c r="J46" s="28" t="str">
        <f t="shared" si="4"/>
        <v/>
      </c>
      <c r="K46" s="29" t="str">
        <f t="shared" si="5"/>
        <v/>
      </c>
      <c r="L46" s="2"/>
      <c r="M46" s="12"/>
      <c r="N46" s="1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0" t="str">
        <f>ALNS!A47</f>
        <v>Vitória Cristina Rodrigues Amancio Vieira</v>
      </c>
      <c r="B47" s="31"/>
      <c r="C47" s="31"/>
      <c r="D47" s="31"/>
      <c r="E47" s="31"/>
      <c r="F47" s="32">
        <f t="shared" si="1"/>
        <v>0</v>
      </c>
      <c r="G47" s="33" t="str">
        <f t="shared" si="2"/>
        <v/>
      </c>
      <c r="H47" s="32" t="str">
        <f t="shared" si="3"/>
        <v/>
      </c>
      <c r="I47" s="41"/>
      <c r="J47" s="35" t="str">
        <f t="shared" si="4"/>
        <v/>
      </c>
      <c r="K47" s="36" t="str">
        <f t="shared" si="5"/>
        <v/>
      </c>
      <c r="L47" s="2"/>
      <c r="M47" s="12"/>
      <c r="N47" s="1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2"/>
      <c r="M48" s="12"/>
      <c r="N48" s="1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B49" s="43"/>
      <c r="C49" s="43"/>
      <c r="D49" s="43"/>
      <c r="E49" s="43"/>
      <c r="F49" s="43"/>
      <c r="G49" s="43"/>
      <c r="L49" s="2"/>
      <c r="M49" s="12"/>
      <c r="N49" s="1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B50" s="43"/>
      <c r="C50" s="43"/>
      <c r="D50" s="43"/>
      <c r="E50" s="43"/>
      <c r="F50" s="43"/>
      <c r="G50" s="43"/>
      <c r="L50" s="2"/>
      <c r="M50" s="12"/>
      <c r="N50" s="1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B51" s="43"/>
      <c r="C51" s="43"/>
      <c r="D51" s="43"/>
      <c r="E51" s="43"/>
      <c r="F51" s="43"/>
      <c r="G51" s="43"/>
      <c r="L51" s="2"/>
      <c r="M51" s="12"/>
      <c r="N51" s="1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3"/>
      <c r="B52" s="43"/>
      <c r="C52" s="43"/>
      <c r="D52" s="43"/>
      <c r="E52" s="43"/>
      <c r="F52" s="43"/>
      <c r="G52" s="43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3"/>
      <c r="B53" s="43"/>
      <c r="C53" s="43"/>
      <c r="D53" s="43"/>
      <c r="E53" s="43"/>
      <c r="F53" s="43"/>
      <c r="G53" s="43"/>
      <c r="L53" s="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2"/>
      <c r="AA53" s="12"/>
      <c r="AB53" s="12"/>
      <c r="AC53" s="12"/>
      <c r="AD53" s="12"/>
      <c r="AE53" s="12"/>
      <c r="AF53" s="12"/>
      <c r="AG53" s="12"/>
    </row>
    <row r="54" ht="15.75" hidden="1" customHeight="1">
      <c r="A54" s="43"/>
      <c r="B54" s="43"/>
      <c r="C54" s="43"/>
      <c r="D54" s="43"/>
      <c r="E54" s="43"/>
      <c r="F54" s="43"/>
      <c r="G54" s="43"/>
      <c r="L54" s="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2"/>
      <c r="AA54" s="12"/>
      <c r="AB54" s="12"/>
      <c r="AC54" s="12"/>
      <c r="AD54" s="12"/>
      <c r="AE54" s="12"/>
      <c r="AF54" s="12"/>
      <c r="AG54" s="12"/>
    </row>
    <row r="55" ht="15.75" hidden="1" customHeight="1">
      <c r="A55" s="43"/>
      <c r="B55" s="43"/>
      <c r="C55" s="43"/>
      <c r="D55" s="43"/>
      <c r="E55" s="43"/>
      <c r="F55" s="43"/>
      <c r="G55" s="43"/>
      <c r="L55" s="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2"/>
      <c r="Y55" s="12"/>
      <c r="Z55" s="2"/>
      <c r="AA55" s="12"/>
      <c r="AB55" s="12"/>
      <c r="AC55" s="12"/>
      <c r="AD55" s="12"/>
      <c r="AE55" s="12"/>
      <c r="AF55" s="12"/>
      <c r="AG55" s="12"/>
    </row>
    <row r="56" ht="15.75" hidden="1" customHeight="1">
      <c r="A56" s="43"/>
      <c r="B56" s="43"/>
      <c r="C56" s="43"/>
      <c r="D56" s="43"/>
      <c r="E56" s="43"/>
      <c r="F56" s="43"/>
      <c r="G56" s="43"/>
      <c r="L56" s="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2"/>
      <c r="AA56" s="12"/>
      <c r="AB56" s="12"/>
      <c r="AC56" s="12"/>
      <c r="AD56" s="12"/>
      <c r="AE56" s="12"/>
      <c r="AF56" s="12"/>
      <c r="AG56" s="12"/>
    </row>
    <row r="57" ht="15.75" hidden="1" customHeight="1">
      <c r="A57" s="43"/>
      <c r="B57" s="43"/>
      <c r="C57" s="43"/>
      <c r="D57" s="43"/>
      <c r="E57" s="43"/>
      <c r="F57" s="43"/>
      <c r="G57" s="43"/>
      <c r="L57" s="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2"/>
      <c r="Y57" s="12"/>
      <c r="Z57" s="2"/>
      <c r="AA57" s="12"/>
      <c r="AB57" s="12"/>
      <c r="AC57" s="12"/>
      <c r="AD57" s="12"/>
      <c r="AE57" s="12"/>
      <c r="AF57" s="12"/>
      <c r="AG57" s="12"/>
    </row>
    <row r="58" ht="15.75" hidden="1" customHeight="1">
      <c r="A58" s="43"/>
      <c r="B58" s="43"/>
      <c r="C58" s="43"/>
      <c r="D58" s="43"/>
      <c r="E58" s="43"/>
      <c r="F58" s="43"/>
      <c r="G58" s="43"/>
      <c r="L58" s="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2"/>
      <c r="Y58" s="12"/>
      <c r="Z58" s="2"/>
      <c r="AA58" s="12"/>
      <c r="AB58" s="12"/>
      <c r="AC58" s="12"/>
      <c r="AD58" s="12"/>
      <c r="AE58" s="12"/>
      <c r="AF58" s="12"/>
      <c r="AG58" s="12"/>
    </row>
    <row r="59" ht="15.75" hidden="1" customHeight="1">
      <c r="A59" s="43"/>
      <c r="B59" s="43"/>
      <c r="C59" s="43"/>
      <c r="D59" s="43"/>
      <c r="E59" s="43"/>
      <c r="F59" s="43"/>
      <c r="G59" s="43"/>
      <c r="L59" s="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2"/>
      <c r="AA59" s="12"/>
      <c r="AB59" s="12"/>
      <c r="AC59" s="12"/>
      <c r="AD59" s="12"/>
      <c r="AE59" s="12"/>
      <c r="AF59" s="12"/>
      <c r="AG59" s="12"/>
    </row>
    <row r="60" ht="15.75" hidden="1" customHeight="1">
      <c r="A60" s="43"/>
      <c r="B60" s="43"/>
      <c r="C60" s="43"/>
      <c r="D60" s="43"/>
      <c r="E60" s="43"/>
      <c r="F60" s="43"/>
      <c r="G60" s="43"/>
      <c r="L60" s="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2"/>
      <c r="Y60" s="12"/>
      <c r="Z60" s="2"/>
      <c r="AA60" s="12"/>
      <c r="AB60" s="12"/>
      <c r="AC60" s="12"/>
      <c r="AD60" s="12"/>
      <c r="AE60" s="12"/>
      <c r="AF60" s="12"/>
      <c r="AG60" s="12"/>
    </row>
    <row r="61" ht="15.75" hidden="1" customHeight="1">
      <c r="A61" s="43"/>
      <c r="B61" s="43"/>
      <c r="C61" s="43"/>
      <c r="D61" s="43"/>
      <c r="E61" s="43"/>
      <c r="F61" s="43"/>
      <c r="G61" s="43"/>
      <c r="L61" s="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2"/>
      <c r="Y61" s="12"/>
      <c r="Z61" s="2"/>
      <c r="AA61" s="12"/>
      <c r="AB61" s="12"/>
      <c r="AC61" s="12"/>
      <c r="AD61" s="12"/>
      <c r="AE61" s="12"/>
      <c r="AF61" s="12"/>
      <c r="AG61" s="12"/>
    </row>
    <row r="62" ht="15.75" hidden="1" customHeight="1">
      <c r="A62" s="43"/>
      <c r="B62" s="43"/>
      <c r="C62" s="43"/>
      <c r="D62" s="43"/>
      <c r="E62" s="43"/>
      <c r="F62" s="43"/>
      <c r="G62" s="43"/>
      <c r="L62" s="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2"/>
      <c r="Y62" s="12"/>
      <c r="Z62" s="2"/>
      <c r="AA62" s="12"/>
      <c r="AB62" s="12"/>
      <c r="AC62" s="12"/>
      <c r="AD62" s="12"/>
      <c r="AE62" s="12"/>
      <c r="AF62" s="12"/>
      <c r="AG62" s="12"/>
    </row>
    <row r="63" ht="15.75" hidden="1" customHeight="1">
      <c r="A63" s="43"/>
      <c r="B63" s="43"/>
      <c r="C63" s="43"/>
      <c r="D63" s="43"/>
      <c r="E63" s="43"/>
      <c r="F63" s="43"/>
      <c r="G63" s="43"/>
      <c r="L63" s="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2"/>
      <c r="Y63" s="12"/>
      <c r="Z63" s="2"/>
      <c r="AA63" s="12"/>
      <c r="AB63" s="12"/>
      <c r="AC63" s="12"/>
      <c r="AD63" s="12"/>
      <c r="AE63" s="12"/>
      <c r="AF63" s="12"/>
      <c r="AG63" s="12"/>
    </row>
    <row r="64" ht="15.75" hidden="1" customHeight="1">
      <c r="A64" s="43"/>
      <c r="B64" s="43"/>
      <c r="C64" s="43"/>
      <c r="D64" s="43"/>
      <c r="E64" s="43"/>
      <c r="F64" s="43"/>
      <c r="G64" s="43"/>
      <c r="L64" s="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2"/>
      <c r="Y64" s="12"/>
      <c r="Z64" s="2"/>
      <c r="AA64" s="12"/>
      <c r="AB64" s="12"/>
      <c r="AC64" s="12"/>
      <c r="AD64" s="12"/>
      <c r="AE64" s="12"/>
      <c r="AF64" s="12"/>
      <c r="AG64" s="12"/>
    </row>
    <row r="65" ht="15.75" hidden="1" customHeight="1">
      <c r="A65" s="43"/>
      <c r="B65" s="43"/>
      <c r="C65" s="43"/>
      <c r="D65" s="43"/>
      <c r="E65" s="43"/>
      <c r="F65" s="43"/>
      <c r="G65" s="43"/>
      <c r="L65" s="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2"/>
      <c r="Y65" s="12"/>
      <c r="Z65" s="2"/>
      <c r="AA65" s="12"/>
      <c r="AB65" s="12"/>
      <c r="AC65" s="12"/>
      <c r="AD65" s="12"/>
      <c r="AE65" s="12"/>
      <c r="AF65" s="12"/>
      <c r="AG65" s="12"/>
    </row>
    <row r="66" ht="15.75" hidden="1" customHeight="1">
      <c r="A66" s="43"/>
      <c r="B66" s="43"/>
      <c r="C66" s="43"/>
      <c r="D66" s="43"/>
      <c r="E66" s="43"/>
      <c r="F66" s="43"/>
      <c r="G66" s="43"/>
      <c r="L66" s="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2"/>
      <c r="Y66" s="12"/>
      <c r="Z66" s="2"/>
      <c r="AA66" s="12"/>
      <c r="AB66" s="12"/>
      <c r="AC66" s="12"/>
      <c r="AD66" s="12"/>
      <c r="AE66" s="12"/>
      <c r="AF66" s="12"/>
      <c r="AG66" s="12"/>
    </row>
    <row r="67" ht="15.75" hidden="1" customHeight="1">
      <c r="A67" s="43"/>
      <c r="B67" s="43"/>
      <c r="C67" s="43"/>
      <c r="D67" s="43"/>
      <c r="E67" s="43"/>
      <c r="F67" s="43"/>
      <c r="G67" s="43"/>
      <c r="L67" s="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2"/>
      <c r="Y67" s="12"/>
      <c r="Z67" s="2"/>
      <c r="AA67" s="12"/>
      <c r="AB67" s="12"/>
      <c r="AC67" s="12"/>
      <c r="AD67" s="12"/>
      <c r="AE67" s="12"/>
      <c r="AF67" s="12"/>
      <c r="AG67" s="12"/>
    </row>
    <row r="68" ht="15.75" hidden="1" customHeight="1">
      <c r="A68" s="43"/>
      <c r="B68" s="43"/>
      <c r="C68" s="43"/>
      <c r="D68" s="43"/>
      <c r="E68" s="43"/>
      <c r="F68" s="43"/>
      <c r="G68" s="43"/>
      <c r="L68" s="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2"/>
      <c r="Y68" s="12"/>
      <c r="Z68" s="2"/>
      <c r="AA68" s="12"/>
      <c r="AB68" s="12"/>
      <c r="AC68" s="12"/>
      <c r="AD68" s="12"/>
      <c r="AE68" s="12"/>
      <c r="AF68" s="12"/>
      <c r="AG68" s="12"/>
    </row>
    <row r="69" ht="15.75" hidden="1" customHeight="1">
      <c r="A69" s="43"/>
      <c r="B69" s="43"/>
      <c r="C69" s="43"/>
      <c r="D69" s="43"/>
      <c r="E69" s="43"/>
      <c r="F69" s="43"/>
      <c r="G69" s="43"/>
      <c r="L69" s="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2"/>
      <c r="Y69" s="12"/>
      <c r="Z69" s="2"/>
      <c r="AA69" s="12"/>
      <c r="AB69" s="12"/>
      <c r="AC69" s="12"/>
      <c r="AD69" s="12"/>
      <c r="AE69" s="12"/>
      <c r="AF69" s="12"/>
      <c r="AG69" s="12"/>
    </row>
    <row r="70" ht="15.75" hidden="1" customHeight="1">
      <c r="A70" s="43"/>
      <c r="B70" s="43"/>
      <c r="C70" s="43"/>
      <c r="D70" s="43"/>
      <c r="E70" s="43"/>
      <c r="F70" s="43"/>
      <c r="G70" s="43"/>
      <c r="L70" s="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2"/>
      <c r="Y70" s="12"/>
      <c r="Z70" s="2"/>
      <c r="AA70" s="12"/>
      <c r="AB70" s="12"/>
      <c r="AC70" s="12"/>
      <c r="AD70" s="12"/>
      <c r="AE70" s="12"/>
      <c r="AF70" s="12"/>
      <c r="AG70" s="12"/>
    </row>
    <row r="71" ht="15.75" hidden="1" customHeight="1">
      <c r="A71" s="43"/>
      <c r="B71" s="43"/>
      <c r="C71" s="43"/>
      <c r="D71" s="43"/>
      <c r="E71" s="43"/>
      <c r="F71" s="43"/>
      <c r="G71" s="43"/>
      <c r="L71" s="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2"/>
      <c r="Y71" s="12"/>
      <c r="Z71" s="2"/>
      <c r="AA71" s="12"/>
      <c r="AB71" s="12"/>
      <c r="AC71" s="12"/>
      <c r="AD71" s="12"/>
      <c r="AE71" s="12"/>
      <c r="AF71" s="12"/>
      <c r="AG71" s="12"/>
    </row>
    <row r="72" ht="15.75" hidden="1" customHeight="1">
      <c r="A72" s="43"/>
      <c r="B72" s="43"/>
      <c r="C72" s="43"/>
      <c r="D72" s="43"/>
      <c r="E72" s="43"/>
      <c r="F72" s="43"/>
      <c r="G72" s="43"/>
      <c r="L72" s="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2"/>
      <c r="Y72" s="12"/>
      <c r="Z72" s="2"/>
      <c r="AA72" s="12"/>
      <c r="AB72" s="12"/>
      <c r="AC72" s="12"/>
      <c r="AD72" s="12"/>
      <c r="AE72" s="12"/>
      <c r="AF72" s="12"/>
      <c r="AG72" s="12"/>
    </row>
    <row r="73" ht="15.75" hidden="1" customHeight="1">
      <c r="A73" s="43"/>
      <c r="B73" s="43"/>
      <c r="C73" s="43"/>
      <c r="D73" s="43"/>
      <c r="E73" s="43"/>
      <c r="F73" s="43"/>
      <c r="G73" s="43"/>
      <c r="L73" s="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2"/>
      <c r="Y73" s="12"/>
      <c r="Z73" s="2"/>
      <c r="AA73" s="12"/>
      <c r="AB73" s="12"/>
      <c r="AC73" s="12"/>
      <c r="AD73" s="12"/>
      <c r="AE73" s="12"/>
      <c r="AF73" s="12"/>
      <c r="AG73" s="12"/>
    </row>
    <row r="74" ht="15.75" hidden="1" customHeight="1">
      <c r="A74" s="43"/>
      <c r="B74" s="43"/>
      <c r="C74" s="43"/>
      <c r="D74" s="43"/>
      <c r="E74" s="43"/>
      <c r="F74" s="43"/>
      <c r="G74" s="43"/>
      <c r="L74" s="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2"/>
      <c r="Y74" s="12"/>
      <c r="Z74" s="2"/>
      <c r="AA74" s="12"/>
      <c r="AB74" s="12"/>
      <c r="AC74" s="12"/>
      <c r="AD74" s="12"/>
      <c r="AE74" s="12"/>
      <c r="AF74" s="12"/>
      <c r="AG74" s="12"/>
    </row>
    <row r="75" ht="15.75" hidden="1" customHeight="1">
      <c r="A75" s="43"/>
      <c r="B75" s="43"/>
      <c r="C75" s="43"/>
      <c r="D75" s="43"/>
      <c r="E75" s="43"/>
      <c r="F75" s="43"/>
      <c r="G75" s="43"/>
      <c r="L75" s="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2"/>
      <c r="Y75" s="12"/>
      <c r="Z75" s="2"/>
      <c r="AA75" s="12"/>
      <c r="AB75" s="12"/>
      <c r="AC75" s="12"/>
      <c r="AD75" s="12"/>
      <c r="AE75" s="12"/>
      <c r="AF75" s="12"/>
      <c r="AG75" s="12"/>
    </row>
    <row r="76" ht="15.75" hidden="1" customHeight="1">
      <c r="A76" s="43"/>
      <c r="B76" s="43"/>
      <c r="C76" s="43"/>
      <c r="D76" s="43"/>
      <c r="E76" s="43"/>
      <c r="F76" s="43"/>
      <c r="G76" s="43"/>
      <c r="L76" s="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2"/>
      <c r="Y76" s="12"/>
      <c r="Z76" s="2"/>
      <c r="AA76" s="12"/>
      <c r="AB76" s="12"/>
      <c r="AC76" s="12"/>
      <c r="AD76" s="12"/>
      <c r="AE76" s="12"/>
      <c r="AF76" s="12"/>
      <c r="AG76" s="12"/>
    </row>
    <row r="77" ht="15.75" hidden="1" customHeight="1">
      <c r="A77" s="43"/>
      <c r="B77" s="43"/>
      <c r="C77" s="43"/>
      <c r="D77" s="43"/>
      <c r="E77" s="43"/>
      <c r="F77" s="43"/>
      <c r="G77" s="43"/>
      <c r="L77" s="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2"/>
      <c r="Y77" s="12"/>
      <c r="Z77" s="2"/>
      <c r="AA77" s="12"/>
      <c r="AB77" s="12"/>
      <c r="AC77" s="12"/>
      <c r="AD77" s="12"/>
      <c r="AE77" s="12"/>
      <c r="AF77" s="12"/>
      <c r="AG77" s="12"/>
    </row>
    <row r="78" ht="15.75" hidden="1" customHeight="1">
      <c r="A78" s="43"/>
      <c r="B78" s="43"/>
      <c r="C78" s="43"/>
      <c r="D78" s="43"/>
      <c r="E78" s="43"/>
      <c r="F78" s="43"/>
      <c r="G78" s="43"/>
      <c r="L78" s="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2"/>
      <c r="Y78" s="12"/>
      <c r="Z78" s="2"/>
      <c r="AA78" s="12"/>
      <c r="AB78" s="12"/>
      <c r="AC78" s="12"/>
      <c r="AD78" s="12"/>
      <c r="AE78" s="12"/>
      <c r="AF78" s="12"/>
      <c r="AG78" s="12"/>
    </row>
    <row r="79" ht="15.75" hidden="1" customHeight="1">
      <c r="A79" s="43"/>
      <c r="B79" s="43"/>
      <c r="C79" s="43"/>
      <c r="D79" s="43"/>
      <c r="E79" s="43"/>
      <c r="F79" s="43"/>
      <c r="G79" s="43"/>
      <c r="L79" s="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2"/>
      <c r="Y79" s="12"/>
      <c r="Z79" s="2"/>
      <c r="AA79" s="12"/>
      <c r="AB79" s="12"/>
      <c r="AC79" s="12"/>
      <c r="AD79" s="12"/>
      <c r="AE79" s="12"/>
      <c r="AF79" s="12"/>
      <c r="AG79" s="12"/>
    </row>
    <row r="80" ht="15.75" hidden="1" customHeight="1">
      <c r="A80" s="43"/>
      <c r="B80" s="43"/>
      <c r="C80" s="43"/>
      <c r="D80" s="43"/>
      <c r="E80" s="43"/>
      <c r="F80" s="43"/>
      <c r="G80" s="43"/>
      <c r="L80" s="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2"/>
      <c r="Y80" s="12"/>
      <c r="Z80" s="2"/>
      <c r="AA80" s="12"/>
      <c r="AB80" s="12"/>
      <c r="AC80" s="12"/>
      <c r="AD80" s="12"/>
      <c r="AE80" s="12"/>
      <c r="AF80" s="12"/>
      <c r="AG80" s="12"/>
    </row>
    <row r="81" ht="15.75" hidden="1" customHeight="1">
      <c r="A81" s="43"/>
      <c r="B81" s="43"/>
      <c r="C81" s="43"/>
      <c r="D81" s="43"/>
      <c r="E81" s="43"/>
      <c r="F81" s="43"/>
      <c r="G81" s="43"/>
      <c r="L81" s="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2"/>
      <c r="Y81" s="2"/>
      <c r="Z81" s="2"/>
      <c r="AA81" s="12"/>
      <c r="AB81" s="12"/>
      <c r="AC81" s="12"/>
      <c r="AD81" s="12"/>
      <c r="AE81" s="12"/>
      <c r="AF81" s="12"/>
      <c r="AG81" s="12"/>
    </row>
    <row r="82" ht="15.75" hidden="1" customHeight="1">
      <c r="A82" s="43"/>
      <c r="B82" s="43"/>
      <c r="C82" s="43"/>
      <c r="D82" s="43"/>
      <c r="E82" s="43"/>
      <c r="F82" s="43"/>
      <c r="G82" s="43"/>
      <c r="L82" s="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2"/>
      <c r="Z82" s="2"/>
      <c r="AA82" s="12"/>
      <c r="AB82" s="12"/>
      <c r="AC82" s="12"/>
      <c r="AD82" s="12"/>
      <c r="AE82" s="12"/>
      <c r="AF82" s="12"/>
      <c r="AG82" s="12"/>
    </row>
    <row r="83" ht="15.75" hidden="1" customHeight="1">
      <c r="A83" s="43"/>
      <c r="B83" s="43"/>
      <c r="C83" s="43"/>
      <c r="D83" s="43"/>
      <c r="E83" s="43"/>
      <c r="F83" s="43"/>
      <c r="G83" s="43"/>
      <c r="L83" s="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2"/>
      <c r="Y83" s="2"/>
      <c r="Z83" s="2"/>
      <c r="AA83" s="12"/>
      <c r="AB83" s="12"/>
      <c r="AC83" s="12"/>
      <c r="AD83" s="12"/>
      <c r="AE83" s="12"/>
      <c r="AF83" s="12"/>
      <c r="AG83" s="12"/>
    </row>
    <row r="84" ht="15.75" hidden="1" customHeight="1">
      <c r="A84" s="43"/>
      <c r="B84" s="43"/>
      <c r="C84" s="43"/>
      <c r="D84" s="43"/>
      <c r="E84" s="43"/>
      <c r="F84" s="43"/>
      <c r="G84" s="43"/>
      <c r="L84" s="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2"/>
      <c r="Y84" s="2"/>
      <c r="Z84" s="2"/>
      <c r="AA84" s="12"/>
      <c r="AB84" s="12"/>
      <c r="AC84" s="12"/>
      <c r="AD84" s="12"/>
      <c r="AE84" s="12"/>
      <c r="AF84" s="12"/>
      <c r="AG84" s="12"/>
    </row>
    <row r="85" ht="15.75" hidden="1" customHeight="1">
      <c r="A85" s="43"/>
      <c r="B85" s="43"/>
      <c r="C85" s="43"/>
      <c r="D85" s="43"/>
      <c r="E85" s="43"/>
      <c r="F85" s="43"/>
      <c r="G85" s="43"/>
      <c r="L85" s="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2"/>
      <c r="Y85" s="2"/>
      <c r="Z85" s="2"/>
      <c r="AA85" s="12"/>
      <c r="AB85" s="12"/>
      <c r="AC85" s="12"/>
      <c r="AD85" s="12"/>
      <c r="AE85" s="12"/>
      <c r="AF85" s="12"/>
      <c r="AG85" s="12"/>
    </row>
    <row r="86" ht="15.75" hidden="1" customHeight="1">
      <c r="A86" s="43"/>
      <c r="B86" s="43"/>
      <c r="C86" s="43"/>
      <c r="D86" s="43"/>
      <c r="E86" s="43"/>
      <c r="F86" s="43"/>
      <c r="G86" s="43"/>
      <c r="L86" s="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2"/>
      <c r="Y86" s="2"/>
      <c r="Z86" s="2"/>
      <c r="AA86" s="12"/>
      <c r="AB86" s="12"/>
      <c r="AC86" s="12"/>
      <c r="AD86" s="12"/>
      <c r="AE86" s="12"/>
      <c r="AF86" s="12"/>
      <c r="AG86" s="12"/>
    </row>
    <row r="87" ht="15.75" hidden="1" customHeight="1">
      <c r="A87" s="43"/>
      <c r="B87" s="43"/>
      <c r="C87" s="43"/>
      <c r="D87" s="43"/>
      <c r="E87" s="43"/>
      <c r="F87" s="43"/>
      <c r="G87" s="43"/>
      <c r="L87" s="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2"/>
      <c r="Z87" s="2"/>
      <c r="AA87" s="12"/>
      <c r="AB87" s="12"/>
      <c r="AC87" s="12"/>
      <c r="AD87" s="12"/>
      <c r="AE87" s="12"/>
      <c r="AF87" s="12"/>
      <c r="AG87" s="12"/>
    </row>
    <row r="88" ht="15.75" hidden="1" customHeight="1">
      <c r="A88" s="43"/>
      <c r="B88" s="43"/>
      <c r="C88" s="43"/>
      <c r="D88" s="43"/>
      <c r="E88" s="43"/>
      <c r="F88" s="43"/>
      <c r="G88" s="43"/>
      <c r="L88" s="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2"/>
      <c r="Y88" s="2"/>
      <c r="Z88" s="2"/>
      <c r="AA88" s="12"/>
      <c r="AB88" s="12"/>
      <c r="AC88" s="12"/>
      <c r="AD88" s="12"/>
      <c r="AE88" s="12"/>
      <c r="AF88" s="12"/>
      <c r="AG88" s="12"/>
    </row>
    <row r="89" ht="15.75" hidden="1" customHeight="1">
      <c r="A89" s="43"/>
      <c r="B89" s="43"/>
      <c r="C89" s="43"/>
      <c r="D89" s="43"/>
      <c r="E89" s="43"/>
      <c r="F89" s="43"/>
      <c r="G89" s="43"/>
      <c r="L89" s="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2"/>
      <c r="Y89" s="2"/>
      <c r="Z89" s="2"/>
      <c r="AA89" s="12"/>
      <c r="AB89" s="12"/>
      <c r="AC89" s="12"/>
      <c r="AD89" s="12"/>
      <c r="AE89" s="12"/>
      <c r="AF89" s="12"/>
      <c r="AG89" s="12"/>
    </row>
    <row r="90" ht="15.75" hidden="1" customHeight="1">
      <c r="A90" s="43"/>
      <c r="B90" s="43"/>
      <c r="C90" s="43"/>
      <c r="D90" s="43"/>
      <c r="E90" s="43"/>
      <c r="F90" s="43"/>
      <c r="G90" s="43"/>
      <c r="L90" s="2"/>
      <c r="M90" s="12"/>
      <c r="N90" s="12"/>
      <c r="O90" s="12"/>
      <c r="P90" s="12"/>
      <c r="Q90" s="2"/>
      <c r="R90" s="2"/>
      <c r="S90" s="2"/>
      <c r="T90" s="2"/>
      <c r="U90" s="2"/>
      <c r="V90" s="2"/>
      <c r="W90" s="2"/>
      <c r="X90" s="2"/>
      <c r="Y90" s="2"/>
      <c r="Z90" s="2"/>
      <c r="AA90" s="12"/>
      <c r="AB90" s="12"/>
      <c r="AC90" s="12"/>
      <c r="AD90" s="12"/>
      <c r="AE90" s="2"/>
      <c r="AF90" s="2"/>
      <c r="AG90" s="2"/>
    </row>
    <row r="91" ht="15.75" hidden="1" customHeight="1">
      <c r="A91" s="43"/>
      <c r="B91" s="43"/>
      <c r="C91" s="43"/>
      <c r="D91" s="43"/>
      <c r="E91" s="43"/>
      <c r="F91" s="43"/>
      <c r="G91" s="43"/>
      <c r="L91" s="2"/>
      <c r="M91" s="12"/>
      <c r="N91" s="12"/>
      <c r="O91" s="12"/>
      <c r="P91" s="12"/>
      <c r="Q91" s="2"/>
      <c r="R91" s="2"/>
      <c r="S91" s="2"/>
      <c r="T91" s="2"/>
      <c r="U91" s="2"/>
      <c r="V91" s="2"/>
      <c r="W91" s="2"/>
      <c r="X91" s="2"/>
      <c r="Y91" s="2"/>
      <c r="Z91" s="2"/>
      <c r="AA91" s="12"/>
      <c r="AB91" s="12"/>
      <c r="AC91" s="12"/>
      <c r="AD91" s="12"/>
      <c r="AE91" s="2"/>
      <c r="AF91" s="2"/>
      <c r="AG91" s="2"/>
    </row>
    <row r="92" ht="15.75" hidden="1" customHeight="1">
      <c r="A92" s="43"/>
      <c r="B92" s="43"/>
      <c r="C92" s="43"/>
      <c r="D92" s="43"/>
      <c r="E92" s="43"/>
      <c r="F92" s="43"/>
      <c r="G92" s="43"/>
      <c r="L92" s="2"/>
      <c r="M92" s="12"/>
      <c r="N92" s="12"/>
      <c r="O92" s="1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2"/>
      <c r="AB92" s="12"/>
      <c r="AC92" s="12"/>
      <c r="AD92" s="2"/>
      <c r="AE92" s="2"/>
      <c r="AF92" s="2"/>
      <c r="AG92" s="2"/>
    </row>
    <row r="93" ht="15.75" hidden="1" customHeight="1">
      <c r="A93" s="43"/>
      <c r="B93" s="43"/>
      <c r="C93" s="43"/>
      <c r="D93" s="43"/>
      <c r="E93" s="43"/>
      <c r="F93" s="43"/>
      <c r="G93" s="43"/>
      <c r="L93" s="2"/>
      <c r="M93" s="1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2"/>
      <c r="AB93" s="2"/>
      <c r="AC93" s="2"/>
      <c r="AD93" s="2"/>
      <c r="AE93" s="2"/>
      <c r="AF93" s="2"/>
      <c r="AG93" s="2"/>
    </row>
    <row r="94" ht="15.75" hidden="1" customHeight="1">
      <c r="A94" s="43"/>
      <c r="B94" s="43"/>
      <c r="C94" s="43"/>
      <c r="D94" s="43"/>
      <c r="E94" s="43"/>
      <c r="F94" s="43"/>
      <c r="G94" s="43"/>
      <c r="L94" s="2"/>
      <c r="M94" s="1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2"/>
      <c r="AB94" s="2"/>
      <c r="AC94" s="2"/>
      <c r="AD94" s="2"/>
      <c r="AE94" s="2"/>
      <c r="AF94" s="2"/>
      <c r="AG94" s="2"/>
    </row>
    <row r="95" ht="15.75" hidden="1" customHeight="1">
      <c r="A95" s="43"/>
      <c r="B95" s="43"/>
      <c r="C95" s="43"/>
      <c r="D95" s="43"/>
      <c r="E95" s="43"/>
      <c r="F95" s="43"/>
      <c r="G95" s="43"/>
      <c r="L95" s="2"/>
      <c r="M95" s="1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2"/>
      <c r="AB95" s="2"/>
      <c r="AC95" s="2"/>
      <c r="AD95" s="2"/>
      <c r="AE95" s="2"/>
      <c r="AF95" s="2"/>
      <c r="AG95" s="2"/>
    </row>
    <row r="96" ht="15.75" hidden="1" customHeight="1">
      <c r="A96" s="43"/>
      <c r="B96" s="43"/>
      <c r="C96" s="43"/>
      <c r="D96" s="43"/>
      <c r="E96" s="43"/>
      <c r="F96" s="43"/>
      <c r="G96" s="43"/>
      <c r="L96" s="2"/>
      <c r="M96" s="1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2"/>
      <c r="AB96" s="2"/>
      <c r="AC96" s="2"/>
      <c r="AD96" s="2"/>
      <c r="AE96" s="2"/>
      <c r="AF96" s="2"/>
      <c r="AG96" s="2"/>
    </row>
    <row r="97" ht="15.75" hidden="1" customHeight="1">
      <c r="A97" s="43"/>
      <c r="B97" s="43"/>
      <c r="C97" s="43"/>
      <c r="D97" s="43"/>
      <c r="E97" s="43"/>
      <c r="F97" s="43"/>
      <c r="G97" s="43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3"/>
      <c r="B98" s="43"/>
      <c r="C98" s="43"/>
      <c r="D98" s="43"/>
      <c r="E98" s="43"/>
      <c r="F98" s="43"/>
      <c r="G98" s="43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3"/>
      <c r="B99" s="43"/>
      <c r="C99" s="43"/>
      <c r="D99" s="43"/>
      <c r="E99" s="43"/>
      <c r="F99" s="43"/>
      <c r="G99" s="43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3"/>
      <c r="B100" s="43"/>
      <c r="C100" s="43"/>
      <c r="D100" s="43"/>
      <c r="E100" s="43"/>
      <c r="F100" s="43"/>
      <c r="G100" s="43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3"/>
      <c r="B101" s="43"/>
      <c r="C101" s="43"/>
      <c r="D101" s="43"/>
      <c r="E101" s="43"/>
      <c r="F101" s="43"/>
      <c r="G101" s="43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3"/>
      <c r="B102" s="43"/>
      <c r="C102" s="43"/>
      <c r="D102" s="43"/>
      <c r="E102" s="43"/>
      <c r="F102" s="43"/>
      <c r="G102" s="43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3"/>
      <c r="B103" s="43"/>
      <c r="C103" s="43"/>
      <c r="D103" s="43"/>
      <c r="E103" s="43"/>
      <c r="F103" s="43"/>
      <c r="G103" s="43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3"/>
      <c r="B104" s="43"/>
      <c r="C104" s="43"/>
      <c r="D104" s="43"/>
      <c r="E104" s="43"/>
      <c r="F104" s="43"/>
      <c r="G104" s="43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3"/>
      <c r="B105" s="43"/>
      <c r="C105" s="43"/>
      <c r="D105" s="43"/>
      <c r="E105" s="43"/>
      <c r="F105" s="43"/>
      <c r="G105" s="43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3"/>
      <c r="B106" s="43"/>
      <c r="C106" s="43"/>
      <c r="D106" s="43"/>
      <c r="E106" s="43"/>
      <c r="F106" s="43"/>
      <c r="G106" s="43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3"/>
      <c r="B107" s="43"/>
      <c r="C107" s="43"/>
      <c r="D107" s="43"/>
      <c r="E107" s="43"/>
      <c r="F107" s="43"/>
      <c r="G107" s="43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3"/>
      <c r="B108" s="43"/>
      <c r="C108" s="43"/>
      <c r="D108" s="43"/>
      <c r="E108" s="43"/>
      <c r="F108" s="43"/>
      <c r="G108" s="43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3"/>
      <c r="B109" s="43"/>
      <c r="C109" s="43"/>
      <c r="D109" s="43"/>
      <c r="E109" s="43"/>
      <c r="F109" s="43"/>
      <c r="G109" s="43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3"/>
      <c r="B110" s="43"/>
      <c r="C110" s="43"/>
      <c r="D110" s="43"/>
      <c r="E110" s="43"/>
      <c r="F110" s="43"/>
      <c r="G110" s="43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3"/>
      <c r="B111" s="43"/>
      <c r="C111" s="43"/>
      <c r="D111" s="43"/>
      <c r="E111" s="43"/>
      <c r="F111" s="43"/>
      <c r="G111" s="43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3"/>
      <c r="B112" s="43"/>
      <c r="C112" s="43"/>
      <c r="D112" s="43"/>
      <c r="E112" s="43"/>
      <c r="F112" s="43"/>
      <c r="G112" s="43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3"/>
      <c r="B113" s="43"/>
      <c r="C113" s="43"/>
      <c r="D113" s="43"/>
      <c r="E113" s="43"/>
      <c r="F113" s="43"/>
      <c r="G113" s="43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3"/>
      <c r="B114" s="43"/>
      <c r="C114" s="43"/>
      <c r="D114" s="43"/>
      <c r="E114" s="43"/>
      <c r="F114" s="43"/>
      <c r="G114" s="43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3"/>
      <c r="B115" s="43"/>
      <c r="C115" s="43"/>
      <c r="D115" s="43"/>
      <c r="E115" s="43"/>
      <c r="F115" s="43"/>
      <c r="G115" s="43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3"/>
      <c r="B116" s="43"/>
      <c r="C116" s="43"/>
      <c r="D116" s="43"/>
      <c r="E116" s="43"/>
      <c r="F116" s="43"/>
      <c r="G116" s="43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3"/>
      <c r="B117" s="43"/>
      <c r="C117" s="43"/>
      <c r="D117" s="43"/>
      <c r="E117" s="43"/>
      <c r="F117" s="43"/>
      <c r="G117" s="43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3"/>
      <c r="B118" s="43"/>
      <c r="C118" s="43"/>
      <c r="D118" s="43"/>
      <c r="E118" s="43"/>
      <c r="F118" s="43"/>
      <c r="G118" s="43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3"/>
      <c r="B119" s="43"/>
      <c r="C119" s="43"/>
      <c r="D119" s="43"/>
      <c r="E119" s="43"/>
      <c r="F119" s="43"/>
      <c r="G119" s="43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3"/>
      <c r="B120" s="43"/>
      <c r="C120" s="43"/>
      <c r="D120" s="43"/>
      <c r="E120" s="43"/>
      <c r="F120" s="43"/>
      <c r="G120" s="43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3"/>
      <c r="B121" s="43"/>
      <c r="C121" s="43"/>
      <c r="D121" s="43"/>
      <c r="E121" s="43"/>
      <c r="F121" s="43"/>
      <c r="G121" s="43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3"/>
      <c r="B122" s="43"/>
      <c r="C122" s="43"/>
      <c r="D122" s="43"/>
      <c r="E122" s="43"/>
      <c r="F122" s="43"/>
      <c r="G122" s="43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3"/>
      <c r="B123" s="43"/>
      <c r="C123" s="43"/>
      <c r="D123" s="43"/>
      <c r="E123" s="43"/>
      <c r="F123" s="43"/>
      <c r="G123" s="43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3"/>
      <c r="B124" s="43"/>
      <c r="C124" s="43"/>
      <c r="D124" s="43"/>
      <c r="E124" s="43"/>
      <c r="F124" s="43"/>
      <c r="G124" s="43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3"/>
      <c r="B125" s="43"/>
      <c r="C125" s="43"/>
      <c r="D125" s="43"/>
      <c r="E125" s="43"/>
      <c r="F125" s="43"/>
      <c r="G125" s="43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3"/>
      <c r="B126" s="43"/>
      <c r="C126" s="43"/>
      <c r="D126" s="43"/>
      <c r="E126" s="43"/>
      <c r="F126" s="43"/>
      <c r="G126" s="43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3"/>
      <c r="B127" s="43"/>
      <c r="C127" s="43"/>
      <c r="D127" s="43"/>
      <c r="E127" s="43"/>
      <c r="F127" s="43"/>
      <c r="G127" s="43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3"/>
      <c r="B128" s="43"/>
      <c r="C128" s="43"/>
      <c r="D128" s="43"/>
      <c r="E128" s="43"/>
      <c r="F128" s="43"/>
      <c r="G128" s="43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3"/>
      <c r="B129" s="43"/>
      <c r="C129" s="43"/>
      <c r="D129" s="43"/>
      <c r="E129" s="43"/>
      <c r="F129" s="43"/>
      <c r="G129" s="43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3"/>
      <c r="B130" s="43"/>
      <c r="C130" s="43"/>
      <c r="D130" s="43"/>
      <c r="E130" s="43"/>
      <c r="F130" s="43"/>
      <c r="G130" s="43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3"/>
      <c r="B131" s="43"/>
      <c r="C131" s="43"/>
      <c r="D131" s="43"/>
      <c r="E131" s="43"/>
      <c r="F131" s="43"/>
      <c r="G131" s="43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3"/>
      <c r="B132" s="43"/>
      <c r="C132" s="43"/>
      <c r="D132" s="43"/>
      <c r="E132" s="43"/>
      <c r="F132" s="43"/>
      <c r="G132" s="43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3"/>
      <c r="B133" s="43"/>
      <c r="C133" s="43"/>
      <c r="D133" s="43"/>
      <c r="E133" s="43"/>
      <c r="F133" s="43"/>
      <c r="G133" s="43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3"/>
      <c r="B134" s="43"/>
      <c r="C134" s="43"/>
      <c r="D134" s="43"/>
      <c r="E134" s="43"/>
      <c r="F134" s="43"/>
      <c r="G134" s="43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3"/>
      <c r="B135" s="43"/>
      <c r="C135" s="43"/>
      <c r="D135" s="43"/>
      <c r="E135" s="43"/>
      <c r="F135" s="43"/>
      <c r="G135" s="43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3"/>
      <c r="B136" s="43"/>
      <c r="C136" s="43"/>
      <c r="D136" s="43"/>
      <c r="E136" s="43"/>
      <c r="F136" s="43"/>
      <c r="G136" s="43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3"/>
      <c r="B137" s="43"/>
      <c r="C137" s="43"/>
      <c r="D137" s="43"/>
      <c r="E137" s="43"/>
      <c r="F137" s="43"/>
      <c r="G137" s="43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3"/>
      <c r="B138" s="43"/>
      <c r="C138" s="43"/>
      <c r="D138" s="43"/>
      <c r="E138" s="43"/>
      <c r="F138" s="43"/>
      <c r="G138" s="43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3"/>
      <c r="B139" s="43"/>
      <c r="C139" s="43"/>
      <c r="D139" s="43"/>
      <c r="E139" s="43"/>
      <c r="F139" s="43"/>
      <c r="G139" s="43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3"/>
      <c r="B140" s="43"/>
      <c r="C140" s="43"/>
      <c r="D140" s="43"/>
      <c r="E140" s="43"/>
      <c r="F140" s="43"/>
      <c r="G140" s="43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3"/>
      <c r="B141" s="43"/>
      <c r="C141" s="43"/>
      <c r="D141" s="43"/>
      <c r="E141" s="43"/>
      <c r="F141" s="43"/>
      <c r="G141" s="43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3"/>
      <c r="B142" s="43"/>
      <c r="C142" s="43"/>
      <c r="D142" s="43"/>
      <c r="E142" s="43"/>
      <c r="F142" s="43"/>
      <c r="G142" s="43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3"/>
      <c r="B143" s="43"/>
      <c r="C143" s="43"/>
      <c r="D143" s="43"/>
      <c r="E143" s="43"/>
      <c r="F143" s="43"/>
      <c r="G143" s="43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3"/>
      <c r="B144" s="43"/>
      <c r="C144" s="43"/>
      <c r="D144" s="43"/>
      <c r="E144" s="43"/>
      <c r="F144" s="43"/>
      <c r="G144" s="43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3"/>
      <c r="B145" s="43"/>
      <c r="C145" s="43"/>
      <c r="D145" s="43"/>
      <c r="E145" s="43"/>
      <c r="F145" s="43"/>
      <c r="G145" s="43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3"/>
      <c r="B146" s="43"/>
      <c r="C146" s="43"/>
      <c r="D146" s="43"/>
      <c r="E146" s="43"/>
      <c r="F146" s="43"/>
      <c r="G146" s="43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3"/>
      <c r="B147" s="43"/>
      <c r="C147" s="43"/>
      <c r="D147" s="43"/>
      <c r="E147" s="43"/>
      <c r="F147" s="43"/>
      <c r="G147" s="43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3"/>
      <c r="B148" s="43"/>
      <c r="C148" s="43"/>
      <c r="D148" s="43"/>
      <c r="E148" s="43"/>
      <c r="F148" s="43"/>
      <c r="G148" s="43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3"/>
      <c r="B149" s="43"/>
      <c r="C149" s="43"/>
      <c r="D149" s="43"/>
      <c r="E149" s="43"/>
      <c r="F149" s="43"/>
      <c r="G149" s="43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3"/>
      <c r="B150" s="43"/>
      <c r="C150" s="43"/>
      <c r="D150" s="43"/>
      <c r="E150" s="43"/>
      <c r="F150" s="43"/>
      <c r="G150" s="43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3"/>
      <c r="B151" s="43"/>
      <c r="C151" s="43"/>
      <c r="D151" s="43"/>
      <c r="E151" s="43"/>
      <c r="F151" s="43"/>
      <c r="G151" s="43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3"/>
      <c r="B152" s="43"/>
      <c r="C152" s="43"/>
      <c r="D152" s="43"/>
      <c r="E152" s="43"/>
      <c r="F152" s="43"/>
      <c r="G152" s="43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3"/>
      <c r="B153" s="43"/>
      <c r="C153" s="43"/>
      <c r="D153" s="43"/>
      <c r="E153" s="43"/>
      <c r="F153" s="43"/>
      <c r="G153" s="43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3"/>
      <c r="B154" s="43"/>
      <c r="C154" s="43"/>
      <c r="D154" s="43"/>
      <c r="E154" s="43"/>
      <c r="F154" s="43"/>
      <c r="G154" s="43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3"/>
      <c r="B155" s="43"/>
      <c r="C155" s="43"/>
      <c r="D155" s="43"/>
      <c r="E155" s="43"/>
      <c r="F155" s="43"/>
      <c r="G155" s="43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3"/>
      <c r="B156" s="43"/>
      <c r="C156" s="43"/>
      <c r="D156" s="43"/>
      <c r="E156" s="43"/>
      <c r="F156" s="43"/>
      <c r="G156" s="43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3"/>
      <c r="B157" s="43"/>
      <c r="C157" s="43"/>
      <c r="D157" s="43"/>
      <c r="E157" s="43"/>
      <c r="F157" s="43"/>
      <c r="G157" s="43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3"/>
      <c r="B158" s="43"/>
      <c r="C158" s="43"/>
      <c r="D158" s="43"/>
      <c r="E158" s="43"/>
      <c r="F158" s="43"/>
      <c r="G158" s="43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3"/>
      <c r="B159" s="43"/>
      <c r="C159" s="43"/>
      <c r="D159" s="43"/>
      <c r="E159" s="43"/>
      <c r="F159" s="43"/>
      <c r="G159" s="43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3"/>
      <c r="B160" s="43"/>
      <c r="C160" s="43"/>
      <c r="D160" s="43"/>
      <c r="E160" s="43"/>
      <c r="F160" s="43"/>
      <c r="G160" s="43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3"/>
      <c r="B161" s="43"/>
      <c r="C161" s="43"/>
      <c r="D161" s="43"/>
      <c r="E161" s="43"/>
      <c r="F161" s="43"/>
      <c r="G161" s="43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3"/>
      <c r="B162" s="43"/>
      <c r="C162" s="43"/>
      <c r="D162" s="43"/>
      <c r="E162" s="43"/>
      <c r="F162" s="43"/>
      <c r="G162" s="43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3"/>
      <c r="B163" s="43"/>
      <c r="C163" s="43"/>
      <c r="D163" s="43"/>
      <c r="E163" s="43"/>
      <c r="F163" s="43"/>
      <c r="G163" s="43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3"/>
      <c r="B164" s="43"/>
      <c r="C164" s="43"/>
      <c r="D164" s="43"/>
      <c r="E164" s="43"/>
      <c r="F164" s="43"/>
      <c r="G164" s="43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3"/>
      <c r="B165" s="43"/>
      <c r="C165" s="43"/>
      <c r="D165" s="43"/>
      <c r="E165" s="43"/>
      <c r="F165" s="43"/>
      <c r="G165" s="43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3"/>
      <c r="B166" s="43"/>
      <c r="C166" s="43"/>
      <c r="D166" s="43"/>
      <c r="E166" s="43"/>
      <c r="F166" s="43"/>
      <c r="G166" s="43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3"/>
      <c r="B167" s="43"/>
      <c r="C167" s="43"/>
      <c r="D167" s="43"/>
      <c r="E167" s="43"/>
      <c r="F167" s="43"/>
      <c r="G167" s="43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3"/>
      <c r="B168" s="43"/>
      <c r="C168" s="43"/>
      <c r="D168" s="43"/>
      <c r="E168" s="43"/>
      <c r="F168" s="43"/>
      <c r="G168" s="43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3"/>
      <c r="B169" s="43"/>
      <c r="C169" s="43"/>
      <c r="D169" s="43"/>
      <c r="E169" s="43"/>
      <c r="F169" s="43"/>
      <c r="G169" s="43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3"/>
      <c r="B170" s="43"/>
      <c r="C170" s="43"/>
      <c r="D170" s="43"/>
      <c r="E170" s="43"/>
      <c r="F170" s="43"/>
      <c r="G170" s="43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3"/>
      <c r="B171" s="43"/>
      <c r="C171" s="43"/>
      <c r="D171" s="43"/>
      <c r="E171" s="43"/>
      <c r="F171" s="43"/>
      <c r="G171" s="43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3"/>
      <c r="B172" s="43"/>
      <c r="C172" s="43"/>
      <c r="D172" s="43"/>
      <c r="E172" s="43"/>
      <c r="F172" s="43"/>
      <c r="G172" s="43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3"/>
      <c r="B173" s="43"/>
      <c r="C173" s="43"/>
      <c r="D173" s="43"/>
      <c r="E173" s="43"/>
      <c r="F173" s="43"/>
      <c r="G173" s="43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3"/>
      <c r="B174" s="43"/>
      <c r="C174" s="43"/>
      <c r="D174" s="43"/>
      <c r="E174" s="43"/>
      <c r="F174" s="43"/>
      <c r="G174" s="43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3"/>
      <c r="B175" s="43"/>
      <c r="C175" s="43"/>
      <c r="D175" s="43"/>
      <c r="E175" s="43"/>
      <c r="F175" s="43"/>
      <c r="G175" s="43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3"/>
      <c r="B176" s="43"/>
      <c r="C176" s="43"/>
      <c r="D176" s="43"/>
      <c r="E176" s="43"/>
      <c r="F176" s="43"/>
      <c r="G176" s="43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3"/>
      <c r="B177" s="43"/>
      <c r="C177" s="43"/>
      <c r="D177" s="43"/>
      <c r="E177" s="43"/>
      <c r="F177" s="43"/>
      <c r="G177" s="43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3"/>
      <c r="B178" s="43"/>
      <c r="C178" s="43"/>
      <c r="D178" s="43"/>
      <c r="E178" s="43"/>
      <c r="F178" s="43"/>
      <c r="G178" s="43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3"/>
      <c r="B179" s="43"/>
      <c r="C179" s="43"/>
      <c r="D179" s="43"/>
      <c r="E179" s="43"/>
      <c r="F179" s="43"/>
      <c r="G179" s="43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3"/>
      <c r="B180" s="43"/>
      <c r="C180" s="43"/>
      <c r="D180" s="43"/>
      <c r="E180" s="43"/>
      <c r="F180" s="43"/>
      <c r="G180" s="43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3"/>
      <c r="B181" s="43"/>
      <c r="C181" s="43"/>
      <c r="D181" s="43"/>
      <c r="E181" s="43"/>
      <c r="F181" s="43"/>
      <c r="G181" s="43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3"/>
      <c r="B182" s="43"/>
      <c r="C182" s="43"/>
      <c r="D182" s="43"/>
      <c r="E182" s="43"/>
      <c r="F182" s="43"/>
      <c r="G182" s="43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3"/>
      <c r="B183" s="43"/>
      <c r="C183" s="43"/>
      <c r="D183" s="43"/>
      <c r="E183" s="43"/>
      <c r="F183" s="43"/>
      <c r="G183" s="43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3"/>
      <c r="B184" s="43"/>
      <c r="C184" s="43"/>
      <c r="D184" s="43"/>
      <c r="E184" s="43"/>
      <c r="F184" s="43"/>
      <c r="G184" s="43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3"/>
      <c r="B185" s="43"/>
      <c r="C185" s="43"/>
      <c r="D185" s="43"/>
      <c r="E185" s="43"/>
      <c r="F185" s="43"/>
      <c r="G185" s="43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3"/>
      <c r="B186" s="43"/>
      <c r="C186" s="43"/>
      <c r="D186" s="43"/>
      <c r="E186" s="43"/>
      <c r="F186" s="43"/>
      <c r="G186" s="43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3"/>
      <c r="B187" s="43"/>
      <c r="C187" s="43"/>
      <c r="D187" s="43"/>
      <c r="E187" s="43"/>
      <c r="F187" s="43"/>
      <c r="G187" s="43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3"/>
      <c r="B188" s="43"/>
      <c r="C188" s="43"/>
      <c r="D188" s="43"/>
      <c r="E188" s="43"/>
      <c r="F188" s="43"/>
      <c r="G188" s="43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3"/>
      <c r="B189" s="43"/>
      <c r="C189" s="43"/>
      <c r="D189" s="43"/>
      <c r="E189" s="43"/>
      <c r="F189" s="43"/>
      <c r="G189" s="43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3"/>
      <c r="B190" s="43"/>
      <c r="C190" s="43"/>
      <c r="D190" s="43"/>
      <c r="E190" s="43"/>
      <c r="F190" s="43"/>
      <c r="G190" s="43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3"/>
      <c r="B191" s="43"/>
      <c r="C191" s="43"/>
      <c r="D191" s="43"/>
      <c r="E191" s="43"/>
      <c r="F191" s="43"/>
      <c r="G191" s="43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3"/>
      <c r="B192" s="43"/>
      <c r="C192" s="43"/>
      <c r="D192" s="43"/>
      <c r="E192" s="43"/>
      <c r="F192" s="43"/>
      <c r="G192" s="43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3"/>
      <c r="B193" s="43"/>
      <c r="C193" s="43"/>
      <c r="D193" s="43"/>
      <c r="E193" s="43"/>
      <c r="F193" s="43"/>
      <c r="G193" s="43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3"/>
      <c r="B194" s="43"/>
      <c r="C194" s="43"/>
      <c r="D194" s="43"/>
      <c r="E194" s="43"/>
      <c r="F194" s="43"/>
      <c r="G194" s="43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3"/>
      <c r="B195" s="43"/>
      <c r="C195" s="43"/>
      <c r="D195" s="43"/>
      <c r="E195" s="43"/>
      <c r="F195" s="43"/>
      <c r="G195" s="43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3"/>
      <c r="B196" s="43"/>
      <c r="C196" s="43"/>
      <c r="D196" s="43"/>
      <c r="E196" s="43"/>
      <c r="F196" s="43"/>
      <c r="G196" s="43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3"/>
      <c r="B197" s="43"/>
      <c r="C197" s="43"/>
      <c r="D197" s="43"/>
      <c r="E197" s="43"/>
      <c r="F197" s="43"/>
      <c r="G197" s="43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3"/>
      <c r="B198" s="43"/>
      <c r="C198" s="43"/>
      <c r="D198" s="43"/>
      <c r="E198" s="43"/>
      <c r="F198" s="43"/>
      <c r="G198" s="43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3"/>
      <c r="B199" s="43"/>
      <c r="C199" s="43"/>
      <c r="D199" s="43"/>
      <c r="E199" s="43"/>
      <c r="F199" s="43"/>
      <c r="G199" s="43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3"/>
      <c r="B200" s="43"/>
      <c r="C200" s="43"/>
      <c r="D200" s="43"/>
      <c r="E200" s="43"/>
      <c r="F200" s="43"/>
      <c r="G200" s="43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3"/>
      <c r="B201" s="43"/>
      <c r="C201" s="43"/>
      <c r="D201" s="43"/>
      <c r="E201" s="43"/>
      <c r="F201" s="43"/>
      <c r="G201" s="43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3"/>
      <c r="B202" s="43"/>
      <c r="C202" s="43"/>
      <c r="D202" s="43"/>
      <c r="E202" s="43"/>
      <c r="F202" s="43"/>
      <c r="G202" s="43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3"/>
      <c r="B203" s="43"/>
      <c r="C203" s="43"/>
      <c r="D203" s="43"/>
      <c r="E203" s="43"/>
      <c r="F203" s="43"/>
      <c r="G203" s="43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3"/>
      <c r="B204" s="43"/>
      <c r="C204" s="43"/>
      <c r="D204" s="43"/>
      <c r="E204" s="43"/>
      <c r="F204" s="43"/>
      <c r="G204" s="43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3"/>
      <c r="B205" s="43"/>
      <c r="C205" s="43"/>
      <c r="D205" s="43"/>
      <c r="E205" s="43"/>
      <c r="F205" s="43"/>
      <c r="G205" s="43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3"/>
      <c r="B206" s="43"/>
      <c r="C206" s="43"/>
      <c r="D206" s="43"/>
      <c r="E206" s="43"/>
      <c r="F206" s="43"/>
      <c r="G206" s="43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3"/>
      <c r="B207" s="43"/>
      <c r="C207" s="43"/>
      <c r="D207" s="43"/>
      <c r="E207" s="43"/>
      <c r="F207" s="43"/>
      <c r="G207" s="43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3"/>
      <c r="B208" s="43"/>
      <c r="C208" s="43"/>
      <c r="D208" s="43"/>
      <c r="E208" s="43"/>
      <c r="F208" s="43"/>
      <c r="G208" s="43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3"/>
      <c r="B209" s="43"/>
      <c r="C209" s="43"/>
      <c r="D209" s="43"/>
      <c r="E209" s="43"/>
      <c r="F209" s="43"/>
      <c r="G209" s="43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3"/>
      <c r="B210" s="43"/>
      <c r="C210" s="43"/>
      <c r="D210" s="43"/>
      <c r="E210" s="43"/>
      <c r="F210" s="43"/>
      <c r="G210" s="43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3"/>
      <c r="B211" s="43"/>
      <c r="C211" s="43"/>
      <c r="D211" s="43"/>
      <c r="E211" s="43"/>
      <c r="F211" s="43"/>
      <c r="G211" s="43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3"/>
      <c r="B212" s="43"/>
      <c r="C212" s="43"/>
      <c r="D212" s="43"/>
      <c r="E212" s="43"/>
      <c r="F212" s="43"/>
      <c r="G212" s="43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3"/>
      <c r="B213" s="43"/>
      <c r="C213" s="43"/>
      <c r="D213" s="43"/>
      <c r="E213" s="43"/>
      <c r="F213" s="43"/>
      <c r="G213" s="43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3"/>
      <c r="B214" s="43"/>
      <c r="C214" s="43"/>
      <c r="D214" s="43"/>
      <c r="E214" s="43"/>
      <c r="F214" s="43"/>
      <c r="G214" s="43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3"/>
      <c r="B215" s="43"/>
      <c r="C215" s="43"/>
      <c r="D215" s="43"/>
      <c r="E215" s="43"/>
      <c r="F215" s="43"/>
      <c r="G215" s="43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3"/>
      <c r="B216" s="43"/>
      <c r="C216" s="43"/>
      <c r="D216" s="43"/>
      <c r="E216" s="43"/>
      <c r="F216" s="43"/>
      <c r="G216" s="43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3"/>
      <c r="B217" s="43"/>
      <c r="C217" s="43"/>
      <c r="D217" s="43"/>
      <c r="E217" s="43"/>
      <c r="F217" s="43"/>
      <c r="G217" s="43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3"/>
      <c r="B218" s="43"/>
      <c r="C218" s="43"/>
      <c r="D218" s="43"/>
      <c r="E218" s="43"/>
      <c r="F218" s="43"/>
      <c r="G218" s="43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3"/>
      <c r="B219" s="43"/>
      <c r="C219" s="43"/>
      <c r="D219" s="43"/>
      <c r="E219" s="43"/>
      <c r="F219" s="43"/>
      <c r="G219" s="43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3"/>
      <c r="B220" s="43"/>
      <c r="C220" s="43"/>
      <c r="D220" s="43"/>
      <c r="E220" s="43"/>
      <c r="F220" s="43"/>
      <c r="G220" s="43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3"/>
      <c r="B221" s="43"/>
      <c r="C221" s="43"/>
      <c r="D221" s="43"/>
      <c r="E221" s="43"/>
      <c r="F221" s="43"/>
      <c r="G221" s="43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3"/>
      <c r="B222" s="43"/>
      <c r="C222" s="43"/>
      <c r="D222" s="43"/>
      <c r="E222" s="43"/>
      <c r="F222" s="43"/>
      <c r="G222" s="43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3"/>
      <c r="B223" s="43"/>
      <c r="C223" s="43"/>
      <c r="D223" s="43"/>
      <c r="E223" s="43"/>
      <c r="F223" s="43"/>
      <c r="G223" s="43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3"/>
      <c r="B224" s="43"/>
      <c r="C224" s="43"/>
      <c r="D224" s="43"/>
      <c r="E224" s="43"/>
      <c r="F224" s="43"/>
      <c r="G224" s="43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3"/>
      <c r="B225" s="43"/>
      <c r="C225" s="43"/>
      <c r="D225" s="43"/>
      <c r="E225" s="43"/>
      <c r="F225" s="43"/>
      <c r="G225" s="43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8" t="s">
        <v>46</v>
      </c>
      <c r="B1" s="9" t="s">
        <v>74</v>
      </c>
      <c r="C1" s="10"/>
      <c r="D1" s="10"/>
      <c r="E1" s="10"/>
      <c r="F1" s="10"/>
      <c r="G1" s="10"/>
      <c r="H1" s="10"/>
      <c r="I1" s="10"/>
      <c r="J1" s="10"/>
      <c r="K1" s="11"/>
      <c r="L1" s="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2"/>
      <c r="AA1" s="12"/>
      <c r="AB1" s="12"/>
      <c r="AC1" s="12"/>
      <c r="AD1" s="12"/>
      <c r="AE1" s="12"/>
      <c r="AF1" s="12"/>
      <c r="AG1" s="12"/>
    </row>
    <row r="2">
      <c r="A2" s="14"/>
      <c r="B2" s="15"/>
      <c r="C2" s="16"/>
      <c r="D2" s="16"/>
      <c r="E2" s="16"/>
      <c r="F2" s="16"/>
      <c r="G2" s="16"/>
      <c r="H2" s="16"/>
      <c r="I2" s="16"/>
      <c r="J2" s="16"/>
      <c r="K2" s="17"/>
      <c r="L2" s="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2"/>
      <c r="AA2" s="12"/>
      <c r="AB2" s="12"/>
      <c r="AC2" s="12"/>
      <c r="AD2" s="12"/>
      <c r="AE2" s="12"/>
      <c r="AF2" s="12"/>
      <c r="AG2" s="12"/>
    </row>
    <row r="3">
      <c r="A3" s="19"/>
      <c r="B3" s="20" t="s">
        <v>49</v>
      </c>
      <c r="C3" s="20" t="s">
        <v>50</v>
      </c>
      <c r="D3" s="20" t="s">
        <v>51</v>
      </c>
      <c r="E3" s="20" t="s">
        <v>52</v>
      </c>
      <c r="F3" s="21" t="s">
        <v>53</v>
      </c>
      <c r="G3" s="21" t="s">
        <v>54</v>
      </c>
      <c r="H3" s="21" t="s">
        <v>55</v>
      </c>
      <c r="I3" s="21" t="s">
        <v>56</v>
      </c>
      <c r="J3" s="20" t="s">
        <v>57</v>
      </c>
      <c r="K3" s="20" t="s">
        <v>58</v>
      </c>
      <c r="L3" s="2"/>
      <c r="M3" s="18" t="s">
        <v>48</v>
      </c>
      <c r="N3" s="12"/>
      <c r="O3" s="12"/>
      <c r="P3" s="12"/>
      <c r="Q3" s="12"/>
      <c r="R3" s="12"/>
      <c r="S3" s="12"/>
      <c r="T3" s="12"/>
      <c r="U3" s="12"/>
      <c r="V3" s="12"/>
      <c r="W3" s="12"/>
      <c r="X3" s="2"/>
      <c r="Y3" s="12"/>
      <c r="Z3" s="12"/>
      <c r="AA3" s="12"/>
      <c r="AB3" s="12"/>
      <c r="AC3" s="12"/>
      <c r="AD3" s="12"/>
      <c r="AE3" s="12"/>
      <c r="AF3" s="12"/>
      <c r="AG3" s="12"/>
    </row>
    <row r="4">
      <c r="A4" s="23" t="str">
        <f>ALNS!A4</f>
        <v>Alex Ranyê Guilherme Cristino</v>
      </c>
      <c r="B4" s="24"/>
      <c r="C4" s="24"/>
      <c r="D4" s="24"/>
      <c r="E4" s="24"/>
      <c r="F4" s="25">
        <f t="shared" ref="F4:F47" si="1">IF(A4&lt;&gt;"",SUM(B4:E4),)</f>
        <v>0</v>
      </c>
      <c r="G4" s="26" t="str">
        <f t="shared" ref="G4:G47" si="2">IFERROR(IF(F4&gt;=0,AVERAGE(B4:E4),""),"")</f>
        <v/>
      </c>
      <c r="H4" s="25" t="str">
        <f t="shared" ref="H4:H47" si="3">IF(AND(F4&gt;=10,F4&lt;28,G4&lt;7),ROUND((50-G4*6)/4,1),"")</f>
        <v/>
      </c>
      <c r="I4" s="27"/>
      <c r="J4" s="28" t="str">
        <f t="shared" ref="J4:J47" si="4">IF(AND(B4&lt;&gt;"",C4&lt;&gt;"",D4&lt;&gt;"",E4&lt;&gt;""),IF(OR(F4&gt;=28,F4&lt;10),G4,IF(I4=H4,5,((G4*6)+(I4*4))/10)),)</f>
        <v/>
      </c>
      <c r="K4" s="29" t="str">
        <f t="shared" ref="K4:K47" si="5">IF(AND(B4&lt;&gt;"",C4&lt;&gt;"",D4&lt;&gt;"",E4&lt;&gt;""),IF(J4&gt;=5,"A","R"),)</f>
        <v/>
      </c>
      <c r="L4" s="2"/>
      <c r="M4" s="22" t="s">
        <v>59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</row>
    <row r="5">
      <c r="A5" s="30" t="str">
        <f>ALNS!A5</f>
        <v>Ana beatriz Araújo Salvino</v>
      </c>
      <c r="B5" s="31"/>
      <c r="C5" s="31"/>
      <c r="D5" s="31"/>
      <c r="E5" s="31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5" t="str">
        <f t="shared" si="4"/>
        <v/>
      </c>
      <c r="K5" s="36" t="str">
        <f t="shared" si="5"/>
        <v/>
      </c>
      <c r="L5" s="2"/>
      <c r="M5" s="18" t="s">
        <v>60</v>
      </c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2"/>
      <c r="AA5" s="12"/>
      <c r="AB5" s="12"/>
      <c r="AC5" s="12"/>
      <c r="AD5" s="12"/>
      <c r="AE5" s="12"/>
      <c r="AF5" s="12"/>
      <c r="AG5" s="12"/>
    </row>
    <row r="6">
      <c r="A6" s="23" t="str">
        <f>ALNS!A6</f>
        <v>Ana Beatriz Farias Brito</v>
      </c>
      <c r="B6" s="24"/>
      <c r="C6" s="24"/>
      <c r="D6" s="24"/>
      <c r="E6" s="24"/>
      <c r="F6" s="25">
        <f t="shared" si="1"/>
        <v>0</v>
      </c>
      <c r="G6" s="26" t="str">
        <f t="shared" si="2"/>
        <v/>
      </c>
      <c r="H6" s="25" t="str">
        <f t="shared" si="3"/>
        <v/>
      </c>
      <c r="I6" s="27"/>
      <c r="J6" s="28" t="str">
        <f t="shared" si="4"/>
        <v/>
      </c>
      <c r="K6" s="29" t="str">
        <f t="shared" si="5"/>
        <v/>
      </c>
      <c r="L6" s="2"/>
      <c r="M6" s="37" t="s">
        <v>61</v>
      </c>
      <c r="N6" s="12"/>
      <c r="O6" s="12"/>
      <c r="P6" s="12"/>
      <c r="Q6" s="12"/>
      <c r="R6" s="12"/>
      <c r="S6" s="12"/>
      <c r="T6" s="12"/>
      <c r="U6" s="12"/>
      <c r="V6" s="12"/>
      <c r="W6" s="12"/>
      <c r="X6" s="2"/>
      <c r="Y6" s="12"/>
      <c r="Z6" s="2"/>
      <c r="AA6" s="12"/>
      <c r="AB6" s="12"/>
      <c r="AC6" s="12"/>
      <c r="AD6" s="12"/>
      <c r="AE6" s="12"/>
      <c r="AF6" s="12"/>
      <c r="AG6" s="12"/>
    </row>
    <row r="7">
      <c r="A7" s="30" t="str">
        <f>ALNS!A7</f>
        <v>Ana Clara Oliveira das Chagas</v>
      </c>
      <c r="B7" s="31"/>
      <c r="C7" s="31"/>
      <c r="D7" s="31"/>
      <c r="E7" s="31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5" t="str">
        <f t="shared" si="4"/>
        <v/>
      </c>
      <c r="K7" s="36" t="str">
        <f t="shared" si="5"/>
        <v/>
      </c>
      <c r="L7" s="2"/>
      <c r="M7" s="22" t="s">
        <v>62</v>
      </c>
      <c r="N7" s="12"/>
      <c r="O7" s="12"/>
      <c r="P7" s="12"/>
      <c r="Q7" s="12"/>
      <c r="R7" s="12"/>
      <c r="S7" s="12"/>
      <c r="T7" s="12"/>
      <c r="U7" s="12"/>
      <c r="V7" s="12"/>
      <c r="W7" s="12"/>
      <c r="X7" s="2"/>
      <c r="Y7" s="12"/>
      <c r="Z7" s="2"/>
      <c r="AA7" s="12"/>
      <c r="AB7" s="12"/>
      <c r="AC7" s="12"/>
      <c r="AD7" s="12"/>
      <c r="AE7" s="12"/>
      <c r="AF7" s="12"/>
      <c r="AG7" s="12"/>
    </row>
    <row r="8">
      <c r="A8" s="23" t="str">
        <f>ALNS!A8</f>
        <v>Ana Flávia Ribeiro Gomes Nascimento</v>
      </c>
      <c r="B8" s="24"/>
      <c r="C8" s="24"/>
      <c r="D8" s="24"/>
      <c r="E8" s="24"/>
      <c r="F8" s="25">
        <f t="shared" si="1"/>
        <v>0</v>
      </c>
      <c r="G8" s="26" t="str">
        <f t="shared" si="2"/>
        <v/>
      </c>
      <c r="H8" s="25" t="str">
        <f t="shared" si="3"/>
        <v/>
      </c>
      <c r="I8" s="27"/>
      <c r="J8" s="28" t="str">
        <f t="shared" si="4"/>
        <v/>
      </c>
      <c r="K8" s="29" t="str">
        <f t="shared" si="5"/>
        <v/>
      </c>
      <c r="L8" s="2"/>
      <c r="M8" s="22" t="s">
        <v>63</v>
      </c>
      <c r="N8" s="12"/>
      <c r="O8" s="12"/>
      <c r="P8" s="12"/>
      <c r="Q8" s="12"/>
      <c r="R8" s="12"/>
      <c r="S8" s="12"/>
      <c r="T8" s="12"/>
      <c r="U8" s="12"/>
      <c r="V8" s="12"/>
      <c r="W8" s="12"/>
      <c r="X8" s="2"/>
      <c r="Y8" s="12"/>
      <c r="Z8" s="2"/>
      <c r="AA8" s="12"/>
      <c r="AB8" s="12"/>
      <c r="AC8" s="12"/>
      <c r="AD8" s="12"/>
      <c r="AE8" s="12"/>
      <c r="AF8" s="12"/>
      <c r="AG8" s="12"/>
    </row>
    <row r="9">
      <c r="A9" s="30" t="str">
        <f>ALNS!A9</f>
        <v>Ana Luiza Almeida Maia</v>
      </c>
      <c r="B9" s="31"/>
      <c r="C9" s="31"/>
      <c r="D9" s="31"/>
      <c r="E9" s="31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5" t="str">
        <f t="shared" si="4"/>
        <v/>
      </c>
      <c r="K9" s="36" t="str">
        <f t="shared" si="5"/>
        <v/>
      </c>
      <c r="L9" s="2"/>
      <c r="M9" s="22" t="s">
        <v>64</v>
      </c>
      <c r="N9" s="12"/>
      <c r="O9" s="12"/>
      <c r="P9" s="12"/>
      <c r="Q9" s="12"/>
      <c r="R9" s="12"/>
      <c r="S9" s="12"/>
      <c r="T9" s="12"/>
      <c r="U9" s="12"/>
      <c r="V9" s="12"/>
      <c r="W9" s="12"/>
      <c r="X9" s="2"/>
      <c r="Y9" s="12"/>
      <c r="Z9" s="2"/>
      <c r="AA9" s="12"/>
      <c r="AB9" s="12"/>
      <c r="AC9" s="12"/>
      <c r="AD9" s="12"/>
      <c r="AE9" s="12"/>
      <c r="AF9" s="12"/>
      <c r="AG9" s="12"/>
    </row>
    <row r="10">
      <c r="A10" s="23" t="str">
        <f>ALNS!A10</f>
        <v>Andrei Bernado Nascimento da Silva</v>
      </c>
      <c r="B10" s="24"/>
      <c r="C10" s="24"/>
      <c r="D10" s="24"/>
      <c r="E10" s="24"/>
      <c r="F10" s="25">
        <f t="shared" si="1"/>
        <v>0</v>
      </c>
      <c r="G10" s="26" t="str">
        <f t="shared" si="2"/>
        <v/>
      </c>
      <c r="H10" s="25" t="str">
        <f t="shared" si="3"/>
        <v/>
      </c>
      <c r="I10" s="27"/>
      <c r="J10" s="28" t="str">
        <f t="shared" si="4"/>
        <v/>
      </c>
      <c r="K10" s="29" t="str">
        <f t="shared" si="5"/>
        <v/>
      </c>
      <c r="L10" s="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2"/>
      <c r="Y10" s="12"/>
      <c r="Z10" s="2"/>
      <c r="AA10" s="12"/>
      <c r="AB10" s="12"/>
      <c r="AC10" s="12"/>
      <c r="AD10" s="12"/>
      <c r="AE10" s="12"/>
      <c r="AF10" s="12"/>
      <c r="AG10" s="12"/>
    </row>
    <row r="11">
      <c r="A11" s="30" t="str">
        <f>ALNS!A11</f>
        <v>Arthur Juan Costa Araújo</v>
      </c>
      <c r="B11" s="31"/>
      <c r="C11" s="31"/>
      <c r="D11" s="31"/>
      <c r="E11" s="31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5" t="str">
        <f t="shared" si="4"/>
        <v/>
      </c>
      <c r="K11" s="36" t="str">
        <f t="shared" si="5"/>
        <v/>
      </c>
      <c r="L11" s="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2"/>
      <c r="Y11" s="12"/>
      <c r="Z11" s="2"/>
      <c r="AA11" s="12"/>
      <c r="AB11" s="12"/>
      <c r="AC11" s="12"/>
      <c r="AD11" s="12"/>
      <c r="AE11" s="12"/>
      <c r="AF11" s="12"/>
      <c r="AG11" s="12"/>
    </row>
    <row r="12">
      <c r="A12" s="23" t="str">
        <f>ALNS!A12</f>
        <v>Brenda Angel Sousa de Medeiros</v>
      </c>
      <c r="B12" s="24"/>
      <c r="C12" s="24"/>
      <c r="D12" s="24"/>
      <c r="E12" s="24"/>
      <c r="F12" s="25">
        <f t="shared" si="1"/>
        <v>0</v>
      </c>
      <c r="G12" s="26" t="str">
        <f t="shared" si="2"/>
        <v/>
      </c>
      <c r="H12" s="25" t="str">
        <f t="shared" si="3"/>
        <v/>
      </c>
      <c r="I12" s="27"/>
      <c r="J12" s="28" t="str">
        <f t="shared" si="4"/>
        <v/>
      </c>
      <c r="K12" s="29" t="str">
        <f t="shared" si="5"/>
        <v/>
      </c>
      <c r="L12" s="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2"/>
      <c r="Y12" s="12"/>
      <c r="Z12" s="2"/>
      <c r="AA12" s="12"/>
      <c r="AB12" s="12"/>
      <c r="AC12" s="12"/>
      <c r="AD12" s="12"/>
      <c r="AE12" s="12"/>
      <c r="AF12" s="12"/>
      <c r="AG12" s="12"/>
    </row>
    <row r="13">
      <c r="A13" s="30" t="str">
        <f>ALNS!A13</f>
        <v>Bruna Ellen Andrade Abrantes</v>
      </c>
      <c r="B13" s="31"/>
      <c r="C13" s="31"/>
      <c r="D13" s="31"/>
      <c r="E13" s="31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5" t="str">
        <f t="shared" si="4"/>
        <v/>
      </c>
      <c r="K13" s="36" t="str">
        <f t="shared" si="5"/>
        <v/>
      </c>
      <c r="L13" s="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2"/>
      <c r="Y13" s="12"/>
      <c r="Z13" s="2"/>
      <c r="AA13" s="12"/>
      <c r="AB13" s="12"/>
      <c r="AC13" s="12"/>
      <c r="AD13" s="12"/>
      <c r="AE13" s="12"/>
      <c r="AF13" s="12"/>
      <c r="AG13" s="12"/>
    </row>
    <row r="14">
      <c r="A14" s="23" t="str">
        <f>ALNS!A14</f>
        <v>Daniel Dantas da Silva</v>
      </c>
      <c r="B14" s="24"/>
      <c r="C14" s="24"/>
      <c r="D14" s="24"/>
      <c r="E14" s="24"/>
      <c r="F14" s="25">
        <f t="shared" si="1"/>
        <v>0</v>
      </c>
      <c r="G14" s="26" t="str">
        <f t="shared" si="2"/>
        <v/>
      </c>
      <c r="H14" s="25" t="str">
        <f t="shared" si="3"/>
        <v/>
      </c>
      <c r="I14" s="27"/>
      <c r="J14" s="28" t="str">
        <f t="shared" si="4"/>
        <v/>
      </c>
      <c r="K14" s="29" t="str">
        <f t="shared" si="5"/>
        <v/>
      </c>
      <c r="L14" s="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2"/>
      <c r="Y14" s="12"/>
      <c r="Z14" s="2"/>
      <c r="AA14" s="12"/>
      <c r="AB14" s="12"/>
      <c r="AC14" s="12"/>
      <c r="AD14" s="12"/>
      <c r="AE14" s="12"/>
      <c r="AF14" s="12"/>
      <c r="AG14" s="12"/>
    </row>
    <row r="15">
      <c r="A15" s="30" t="str">
        <f>ALNS!A15</f>
        <v>Erick Gabriel Araújo Leandro</v>
      </c>
      <c r="B15" s="31"/>
      <c r="C15" s="31"/>
      <c r="D15" s="31"/>
      <c r="E15" s="31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5" t="str">
        <f t="shared" si="4"/>
        <v/>
      </c>
      <c r="K15" s="36" t="str">
        <f t="shared" si="5"/>
        <v/>
      </c>
      <c r="L15" s="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2"/>
      <c r="Y15" s="12"/>
      <c r="Z15" s="2"/>
      <c r="AA15" s="12"/>
      <c r="AB15" s="12"/>
      <c r="AC15" s="12"/>
      <c r="AD15" s="12"/>
      <c r="AE15" s="12"/>
      <c r="AF15" s="12"/>
      <c r="AG15" s="12"/>
    </row>
    <row r="16">
      <c r="A16" s="23" t="str">
        <f>ALNS!A16</f>
        <v>Eugênio Genuíno Mota</v>
      </c>
      <c r="B16" s="24"/>
      <c r="C16" s="24"/>
      <c r="D16" s="24"/>
      <c r="E16" s="24"/>
      <c r="F16" s="25">
        <f t="shared" si="1"/>
        <v>0</v>
      </c>
      <c r="G16" s="33" t="str">
        <f t="shared" si="2"/>
        <v/>
      </c>
      <c r="H16" s="25" t="str">
        <f t="shared" si="3"/>
        <v/>
      </c>
      <c r="I16" s="27"/>
      <c r="J16" s="28" t="str">
        <f t="shared" si="4"/>
        <v/>
      </c>
      <c r="K16" s="29" t="str">
        <f t="shared" si="5"/>
        <v/>
      </c>
      <c r="L16" s="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2"/>
      <c r="Y16" s="12"/>
      <c r="Z16" s="2"/>
      <c r="AA16" s="12"/>
      <c r="AB16" s="12"/>
      <c r="AC16" s="12"/>
      <c r="AD16" s="12"/>
      <c r="AE16" s="12"/>
      <c r="AF16" s="12"/>
      <c r="AG16" s="12"/>
    </row>
    <row r="17">
      <c r="A17" s="30" t="str">
        <f>ALNS!A17</f>
        <v>Evellyn Fernandes de Almeida</v>
      </c>
      <c r="B17" s="31"/>
      <c r="C17" s="31"/>
      <c r="D17" s="31"/>
      <c r="E17" s="31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5" t="str">
        <f t="shared" si="4"/>
        <v/>
      </c>
      <c r="K17" s="36" t="str">
        <f t="shared" si="5"/>
        <v/>
      </c>
      <c r="L17" s="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2"/>
      <c r="Y17" s="12"/>
      <c r="Z17" s="2"/>
      <c r="AA17" s="12"/>
      <c r="AB17" s="12"/>
      <c r="AC17" s="12"/>
      <c r="AD17" s="12"/>
      <c r="AE17" s="12"/>
      <c r="AF17" s="12"/>
      <c r="AG17" s="12"/>
    </row>
    <row r="18">
      <c r="A18" s="23" t="str">
        <f>ALNS!A18</f>
        <v>Gabriel de Sousa Gonzaga</v>
      </c>
      <c r="B18" s="24"/>
      <c r="C18" s="24"/>
      <c r="D18" s="24"/>
      <c r="E18" s="24"/>
      <c r="F18" s="25">
        <f t="shared" si="1"/>
        <v>0</v>
      </c>
      <c r="G18" s="26" t="str">
        <f t="shared" si="2"/>
        <v/>
      </c>
      <c r="H18" s="25" t="str">
        <f t="shared" si="3"/>
        <v/>
      </c>
      <c r="I18" s="27"/>
      <c r="J18" s="28" t="str">
        <f t="shared" si="4"/>
        <v/>
      </c>
      <c r="K18" s="29" t="str">
        <f t="shared" si="5"/>
        <v/>
      </c>
      <c r="L18" s="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2"/>
      <c r="Y18" s="12"/>
      <c r="Z18" s="2"/>
      <c r="AA18" s="12"/>
      <c r="AB18" s="12"/>
      <c r="AC18" s="12"/>
      <c r="AD18" s="12"/>
      <c r="AE18" s="12"/>
      <c r="AF18" s="12"/>
      <c r="AG18" s="12"/>
    </row>
    <row r="19">
      <c r="A19" s="30" t="str">
        <f>ALNS!A19</f>
        <v>Giullia Barros Pietoso Camara</v>
      </c>
      <c r="B19" s="31"/>
      <c r="C19" s="31"/>
      <c r="D19" s="31"/>
      <c r="E19" s="31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5" t="str">
        <f t="shared" si="4"/>
        <v/>
      </c>
      <c r="K19" s="36" t="str">
        <f t="shared" si="5"/>
        <v/>
      </c>
      <c r="L19" s="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2"/>
      <c r="Y19" s="12"/>
      <c r="Z19" s="2"/>
      <c r="AA19" s="12"/>
      <c r="AB19" s="12"/>
      <c r="AC19" s="12"/>
      <c r="AD19" s="12"/>
      <c r="AE19" s="12"/>
      <c r="AF19" s="12"/>
      <c r="AG19" s="12"/>
    </row>
    <row r="20" ht="15.75" customHeight="1">
      <c r="A20" s="38" t="str">
        <f>ALNS!A20</f>
        <v>Gleiciane Almeida de Lima</v>
      </c>
      <c r="B20" s="24"/>
      <c r="C20" s="24"/>
      <c r="D20" s="24"/>
      <c r="E20" s="24"/>
      <c r="F20" s="25">
        <f t="shared" si="1"/>
        <v>0</v>
      </c>
      <c r="G20" s="26" t="str">
        <f t="shared" si="2"/>
        <v/>
      </c>
      <c r="H20" s="25" t="str">
        <f t="shared" si="3"/>
        <v/>
      </c>
      <c r="I20" s="27"/>
      <c r="J20" s="28" t="str">
        <f t="shared" si="4"/>
        <v/>
      </c>
      <c r="K20" s="29" t="str">
        <f t="shared" si="5"/>
        <v/>
      </c>
      <c r="L20" s="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2"/>
      <c r="Y20" s="12"/>
      <c r="Z20" s="2"/>
      <c r="AA20" s="12"/>
      <c r="AB20" s="12"/>
      <c r="AC20" s="12"/>
      <c r="AD20" s="12"/>
      <c r="AE20" s="12"/>
      <c r="AF20" s="12"/>
      <c r="AG20" s="12"/>
    </row>
    <row r="21" ht="15.75" customHeight="1">
      <c r="A21" s="30" t="str">
        <f>ALNS!A21</f>
        <v>Gustavo Oliviera de Menezes</v>
      </c>
      <c r="B21" s="31"/>
      <c r="C21" s="31"/>
      <c r="D21" s="31"/>
      <c r="E21" s="31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5" t="str">
        <f t="shared" si="4"/>
        <v/>
      </c>
      <c r="K21" s="36" t="str">
        <f t="shared" si="5"/>
        <v/>
      </c>
      <c r="L21" s="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2"/>
      <c r="Y21" s="12"/>
      <c r="Z21" s="2"/>
      <c r="AA21" s="12"/>
      <c r="AB21" s="12"/>
      <c r="AC21" s="12"/>
      <c r="AD21" s="12"/>
      <c r="AE21" s="12"/>
      <c r="AF21" s="12"/>
      <c r="AG21" s="12"/>
    </row>
    <row r="22" ht="15.75" customHeight="1">
      <c r="A22" s="23" t="str">
        <f>ALNS!A22</f>
        <v>Heitor Gênuíno Mota</v>
      </c>
      <c r="B22" s="24"/>
      <c r="C22" s="24"/>
      <c r="D22" s="24"/>
      <c r="E22" s="24"/>
      <c r="F22" s="25">
        <f t="shared" si="1"/>
        <v>0</v>
      </c>
      <c r="G22" s="26" t="str">
        <f t="shared" si="2"/>
        <v/>
      </c>
      <c r="H22" s="25" t="str">
        <f t="shared" si="3"/>
        <v/>
      </c>
      <c r="I22" s="27"/>
      <c r="J22" s="28" t="str">
        <f t="shared" si="4"/>
        <v/>
      </c>
      <c r="K22" s="29" t="str">
        <f t="shared" si="5"/>
        <v/>
      </c>
      <c r="L22" s="12" t="s">
        <v>75</v>
      </c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2"/>
      <c r="Y22" s="12"/>
      <c r="Z22" s="2"/>
      <c r="AA22" s="12"/>
      <c r="AB22" s="12"/>
      <c r="AC22" s="12"/>
      <c r="AD22" s="12"/>
      <c r="AE22" s="12"/>
      <c r="AF22" s="12"/>
      <c r="AG22" s="12"/>
    </row>
    <row r="23" ht="15.75" customHeight="1">
      <c r="A23" s="30" t="str">
        <f>ALNS!A23</f>
        <v>Heloisa dos Reis Nascimento</v>
      </c>
      <c r="B23" s="31"/>
      <c r="C23" s="31"/>
      <c r="D23" s="31"/>
      <c r="E23" s="31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5" t="str">
        <f t="shared" si="4"/>
        <v/>
      </c>
      <c r="K23" s="36" t="str">
        <f t="shared" si="5"/>
        <v/>
      </c>
      <c r="L23" s="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2"/>
      <c r="Y23" s="12"/>
      <c r="Z23" s="2"/>
      <c r="AA23" s="12"/>
      <c r="AB23" s="12"/>
      <c r="AC23" s="12"/>
      <c r="AD23" s="12"/>
      <c r="AE23" s="12"/>
      <c r="AF23" s="12"/>
      <c r="AG23" s="12"/>
    </row>
    <row r="24" ht="15.75" customHeight="1">
      <c r="A24" s="23" t="str">
        <f>ALNS!A24</f>
        <v>José Júlio César de Lima Silva Soares</v>
      </c>
      <c r="B24" s="24"/>
      <c r="C24" s="24"/>
      <c r="D24" s="24"/>
      <c r="E24" s="24"/>
      <c r="F24" s="25">
        <f t="shared" si="1"/>
        <v>0</v>
      </c>
      <c r="G24" s="26" t="str">
        <f t="shared" si="2"/>
        <v/>
      </c>
      <c r="H24" s="25" t="str">
        <f t="shared" si="3"/>
        <v/>
      </c>
      <c r="I24" s="27"/>
      <c r="J24" s="28" t="str">
        <f t="shared" si="4"/>
        <v/>
      </c>
      <c r="K24" s="29" t="str">
        <f t="shared" si="5"/>
        <v/>
      </c>
      <c r="L24" s="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2"/>
      <c r="Y24" s="12"/>
      <c r="Z24" s="2"/>
      <c r="AA24" s="12"/>
      <c r="AB24" s="12"/>
      <c r="AC24" s="12"/>
      <c r="AD24" s="12"/>
      <c r="AE24" s="12"/>
      <c r="AF24" s="12"/>
      <c r="AG24" s="12"/>
    </row>
    <row r="25" ht="15.75" customHeight="1">
      <c r="A25" s="30" t="str">
        <f>ALNS!A25</f>
        <v>Júlia da Costa Silva Cruz</v>
      </c>
      <c r="B25" s="31"/>
      <c r="C25" s="31"/>
      <c r="D25" s="31"/>
      <c r="E25" s="31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5" t="str">
        <f t="shared" si="4"/>
        <v/>
      </c>
      <c r="K25" s="36" t="str">
        <f t="shared" si="5"/>
        <v/>
      </c>
      <c r="L25" s="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2"/>
      <c r="Y25" s="12"/>
      <c r="Z25" s="2"/>
      <c r="AA25" s="12"/>
      <c r="AB25" s="12"/>
      <c r="AC25" s="12"/>
      <c r="AD25" s="12"/>
      <c r="AE25" s="12"/>
      <c r="AF25" s="12"/>
      <c r="AG25" s="12"/>
    </row>
    <row r="26" ht="15.75" customHeight="1">
      <c r="A26" s="39" t="str">
        <f>ALNS!A26</f>
        <v>Kelven Fernando Basilio de Farias</v>
      </c>
      <c r="B26" s="24"/>
      <c r="C26" s="24"/>
      <c r="D26" s="24"/>
      <c r="E26" s="24"/>
      <c r="F26" s="25">
        <f t="shared" si="1"/>
        <v>0</v>
      </c>
      <c r="G26" s="26" t="str">
        <f t="shared" si="2"/>
        <v/>
      </c>
      <c r="H26" s="25" t="str">
        <f t="shared" si="3"/>
        <v/>
      </c>
      <c r="I26" s="38"/>
      <c r="J26" s="28" t="str">
        <f t="shared" si="4"/>
        <v/>
      </c>
      <c r="K26" s="29" t="str">
        <f t="shared" si="5"/>
        <v/>
      </c>
      <c r="L26" s="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2"/>
      <c r="Y26" s="12"/>
      <c r="Z26" s="2"/>
      <c r="AA26" s="12"/>
      <c r="AB26" s="12"/>
      <c r="AC26" s="12"/>
      <c r="AD26" s="12"/>
      <c r="AE26" s="12"/>
      <c r="AF26" s="12"/>
      <c r="AG26" s="12"/>
    </row>
    <row r="27" ht="15.75" customHeight="1">
      <c r="A27" s="40" t="str">
        <f>ALNS!A27</f>
        <v>Laura Lima Pires</v>
      </c>
      <c r="B27" s="31"/>
      <c r="C27" s="31"/>
      <c r="D27" s="31"/>
      <c r="E27" s="31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41"/>
      <c r="J27" s="35" t="str">
        <f t="shared" si="4"/>
        <v/>
      </c>
      <c r="K27" s="36" t="str">
        <f t="shared" si="5"/>
        <v/>
      </c>
      <c r="L27" s="2"/>
      <c r="M27" s="1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12"/>
      <c r="Z27" s="2"/>
      <c r="AA27" s="12"/>
      <c r="AB27" s="12"/>
      <c r="AC27" s="12"/>
      <c r="AD27" s="12"/>
      <c r="AE27" s="12"/>
      <c r="AF27" s="12"/>
      <c r="AG27" s="12"/>
    </row>
    <row r="28" ht="15.75" customHeight="1">
      <c r="A28" s="42" t="str">
        <f>ALNS!A28</f>
        <v>Lucas Abrante Rêgo</v>
      </c>
      <c r="B28" s="24"/>
      <c r="C28" s="24"/>
      <c r="D28" s="24"/>
      <c r="E28" s="24"/>
      <c r="F28" s="25">
        <f t="shared" si="1"/>
        <v>0</v>
      </c>
      <c r="G28" s="26" t="str">
        <f t="shared" si="2"/>
        <v/>
      </c>
      <c r="H28" s="25" t="str">
        <f t="shared" si="3"/>
        <v/>
      </c>
      <c r="I28" s="38"/>
      <c r="J28" s="28" t="str">
        <f t="shared" si="4"/>
        <v/>
      </c>
      <c r="K28" s="29" t="str">
        <f t="shared" si="5"/>
        <v/>
      </c>
      <c r="L28" s="2"/>
      <c r="M28" s="12"/>
      <c r="N28" s="12"/>
      <c r="O28" s="12"/>
      <c r="P28" s="12"/>
      <c r="Q28" s="12"/>
      <c r="R28" s="12"/>
      <c r="S28" s="12"/>
      <c r="T28" s="12"/>
      <c r="U28" s="12"/>
      <c r="V28" s="2"/>
      <c r="W28" s="2"/>
      <c r="X28" s="2"/>
      <c r="Y28" s="12"/>
      <c r="Z28" s="2"/>
      <c r="AA28" s="12"/>
      <c r="AB28" s="12"/>
      <c r="AC28" s="12"/>
      <c r="AD28" s="12"/>
      <c r="AE28" s="12"/>
      <c r="AF28" s="12"/>
      <c r="AG28" s="12"/>
    </row>
    <row r="29" ht="15.75" customHeight="1">
      <c r="A29" s="41" t="str">
        <f>ALNS!A29</f>
        <v>Luiz Alberto Medeiros Soares</v>
      </c>
      <c r="B29" s="31"/>
      <c r="C29" s="31"/>
      <c r="D29" s="31"/>
      <c r="E29" s="31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41"/>
      <c r="J29" s="35" t="str">
        <f t="shared" si="4"/>
        <v/>
      </c>
      <c r="K29" s="36" t="str">
        <f t="shared" si="5"/>
        <v/>
      </c>
      <c r="L29" s="2"/>
      <c r="M29" s="12"/>
      <c r="N29" s="12"/>
      <c r="O29" s="12"/>
      <c r="P29" s="12"/>
      <c r="Q29" s="12"/>
      <c r="R29" s="12"/>
      <c r="S29" s="12"/>
      <c r="T29" s="12"/>
      <c r="U29" s="12"/>
      <c r="V29" s="2"/>
      <c r="W29" s="2"/>
      <c r="X29" s="2"/>
      <c r="Y29" s="2"/>
      <c r="Z29" s="2"/>
      <c r="AA29" s="12"/>
      <c r="AB29" s="12"/>
      <c r="AC29" s="12"/>
      <c r="AD29" s="12"/>
      <c r="AE29" s="12"/>
      <c r="AF29" s="12"/>
      <c r="AG29" s="12"/>
    </row>
    <row r="30" ht="15.75" customHeight="1">
      <c r="A30" s="38" t="str">
        <f>ALNS!A30</f>
        <v>Maria Alice Borba Agra</v>
      </c>
      <c r="B30" s="24"/>
      <c r="C30" s="24"/>
      <c r="D30" s="24"/>
      <c r="E30" s="24"/>
      <c r="F30" s="25">
        <f t="shared" si="1"/>
        <v>0</v>
      </c>
      <c r="G30" s="26" t="str">
        <f t="shared" si="2"/>
        <v/>
      </c>
      <c r="H30" s="25" t="str">
        <f t="shared" si="3"/>
        <v/>
      </c>
      <c r="I30" s="38"/>
      <c r="J30" s="28" t="str">
        <f t="shared" si="4"/>
        <v/>
      </c>
      <c r="K30" s="29" t="str">
        <f t="shared" si="5"/>
        <v/>
      </c>
      <c r="L30" s="2"/>
      <c r="M30" s="12"/>
      <c r="N30" s="12"/>
      <c r="O30" s="12"/>
      <c r="P30" s="12"/>
      <c r="Q30" s="12"/>
      <c r="R30" s="12"/>
      <c r="S30" s="12"/>
      <c r="T30" s="12"/>
      <c r="U30" s="12"/>
      <c r="V30" s="2"/>
      <c r="W30" s="2"/>
      <c r="X30" s="2"/>
      <c r="Y30" s="2"/>
      <c r="Z30" s="2"/>
      <c r="AA30" s="12"/>
      <c r="AB30" s="12"/>
      <c r="AC30" s="12"/>
      <c r="AD30" s="12"/>
      <c r="AE30" s="12"/>
      <c r="AF30" s="12"/>
      <c r="AG30" s="12"/>
    </row>
    <row r="31" ht="15.75" customHeight="1">
      <c r="A31" s="41" t="str">
        <f>ALNS!A31</f>
        <v>Maria Clara Alves de Lima</v>
      </c>
      <c r="B31" s="31"/>
      <c r="C31" s="31"/>
      <c r="D31" s="31"/>
      <c r="E31" s="31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41"/>
      <c r="J31" s="35" t="str">
        <f t="shared" si="4"/>
        <v/>
      </c>
      <c r="K31" s="36" t="str">
        <f t="shared" si="5"/>
        <v/>
      </c>
      <c r="L31" s="2"/>
      <c r="M31" s="12"/>
      <c r="N31" s="12"/>
      <c r="O31" s="12"/>
      <c r="P31" s="12"/>
      <c r="Q31" s="12"/>
      <c r="R31" s="12"/>
      <c r="S31" s="12"/>
      <c r="T31" s="12"/>
      <c r="U31" s="12"/>
      <c r="V31" s="2"/>
      <c r="W31" s="2"/>
      <c r="X31" s="2"/>
      <c r="Y31" s="2"/>
      <c r="Z31" s="2"/>
      <c r="AA31" s="12"/>
      <c r="AB31" s="12"/>
      <c r="AC31" s="12"/>
      <c r="AD31" s="12"/>
      <c r="AE31" s="12"/>
      <c r="AF31" s="12"/>
      <c r="AG31" s="12"/>
    </row>
    <row r="32" ht="15.75" customHeight="1">
      <c r="A32" s="38" t="str">
        <f>ALNS!A32</f>
        <v>Maria Clara dos  Reis Silva</v>
      </c>
      <c r="B32" s="24"/>
      <c r="C32" s="24"/>
      <c r="D32" s="24"/>
      <c r="E32" s="24"/>
      <c r="F32" s="25">
        <f t="shared" si="1"/>
        <v>0</v>
      </c>
      <c r="G32" s="26" t="str">
        <f t="shared" si="2"/>
        <v/>
      </c>
      <c r="H32" s="25" t="str">
        <f t="shared" si="3"/>
        <v/>
      </c>
      <c r="I32" s="38"/>
      <c r="J32" s="28" t="str">
        <f t="shared" si="4"/>
        <v/>
      </c>
      <c r="K32" s="29" t="str">
        <f t="shared" si="5"/>
        <v/>
      </c>
      <c r="L32" s="2"/>
      <c r="M32" s="12"/>
      <c r="N32" s="12"/>
      <c r="O32" s="12"/>
      <c r="P32" s="12"/>
      <c r="Q32" s="12"/>
      <c r="R32" s="12"/>
      <c r="S32" s="12"/>
      <c r="T32" s="12"/>
      <c r="U32" s="2"/>
      <c r="V32" s="2"/>
      <c r="W32" s="2"/>
      <c r="X32" s="2"/>
      <c r="Y32" s="2"/>
      <c r="Z32" s="2"/>
      <c r="AA32" s="12"/>
      <c r="AB32" s="12"/>
      <c r="AC32" s="12"/>
      <c r="AD32" s="12"/>
      <c r="AE32" s="12"/>
      <c r="AF32" s="12"/>
      <c r="AG32" s="12"/>
    </row>
    <row r="33" ht="15.75" customHeight="1">
      <c r="A33" s="41" t="str">
        <f>ALNS!A33</f>
        <v>Maria Evelyn da Silva Almeida</v>
      </c>
      <c r="B33" s="31"/>
      <c r="C33" s="31"/>
      <c r="D33" s="31"/>
      <c r="E33" s="31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41"/>
      <c r="J33" s="35" t="str">
        <f t="shared" si="4"/>
        <v/>
      </c>
      <c r="K33" s="36" t="str">
        <f t="shared" si="5"/>
        <v/>
      </c>
      <c r="L33" s="2"/>
      <c r="M33" s="12"/>
      <c r="N33" s="12"/>
      <c r="O33" s="12"/>
      <c r="P33" s="12"/>
      <c r="Q33" s="12"/>
      <c r="R33" s="12"/>
      <c r="S33" s="2"/>
      <c r="T33" s="2"/>
      <c r="U33" s="2"/>
      <c r="V33" s="2"/>
      <c r="W33" s="2"/>
      <c r="X33" s="2"/>
      <c r="Y33" s="2"/>
      <c r="Z33" s="2"/>
      <c r="AA33" s="12"/>
      <c r="AB33" s="12"/>
      <c r="AC33" s="12"/>
      <c r="AD33" s="12"/>
      <c r="AE33" s="12"/>
      <c r="AF33" s="12"/>
      <c r="AG33" s="12"/>
    </row>
    <row r="34" ht="15.75" customHeight="1">
      <c r="A34" s="38" t="str">
        <f>ALNS!A34</f>
        <v>Marina Venâncio Oliveira</v>
      </c>
      <c r="B34" s="24"/>
      <c r="C34" s="24"/>
      <c r="D34" s="24"/>
      <c r="E34" s="24"/>
      <c r="F34" s="25">
        <f t="shared" si="1"/>
        <v>0</v>
      </c>
      <c r="G34" s="26" t="str">
        <f t="shared" si="2"/>
        <v/>
      </c>
      <c r="H34" s="25" t="str">
        <f t="shared" si="3"/>
        <v/>
      </c>
      <c r="I34" s="38"/>
      <c r="J34" s="28" t="str">
        <f t="shared" si="4"/>
        <v/>
      </c>
      <c r="K34" s="29" t="str">
        <f t="shared" si="5"/>
        <v/>
      </c>
      <c r="L34" s="2"/>
      <c r="M34" s="1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2"/>
      <c r="AB34" s="12"/>
      <c r="AC34" s="12"/>
      <c r="AD34" s="12"/>
      <c r="AE34" s="2"/>
      <c r="AF34" s="2"/>
      <c r="AG34" s="12"/>
    </row>
    <row r="35" ht="15.75" customHeight="1">
      <c r="A35" s="41" t="str">
        <f>ALNS!A35</f>
        <v>Mário Samuel Oliveira Conceição</v>
      </c>
      <c r="B35" s="31"/>
      <c r="C35" s="31"/>
      <c r="D35" s="31"/>
      <c r="E35" s="31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41"/>
      <c r="J35" s="35" t="str">
        <f t="shared" si="4"/>
        <v/>
      </c>
      <c r="K35" s="36" t="str">
        <f t="shared" si="5"/>
        <v/>
      </c>
      <c r="L35" s="2"/>
      <c r="M35" s="1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2"/>
      <c r="AB35" s="12"/>
      <c r="AC35" s="12"/>
      <c r="AD35" s="12"/>
      <c r="AE35" s="2"/>
      <c r="AF35" s="2"/>
      <c r="AG35" s="2"/>
    </row>
    <row r="36" ht="15.75" customHeight="1">
      <c r="A36" s="42" t="str">
        <f>ALNS!A36</f>
        <v>Pedro Elias barbosa de Sousa</v>
      </c>
      <c r="B36" s="24"/>
      <c r="C36" s="24"/>
      <c r="D36" s="24"/>
      <c r="E36" s="24"/>
      <c r="F36" s="25">
        <f t="shared" si="1"/>
        <v>0</v>
      </c>
      <c r="G36" s="26" t="str">
        <f t="shared" si="2"/>
        <v/>
      </c>
      <c r="H36" s="25" t="str">
        <f t="shared" si="3"/>
        <v/>
      </c>
      <c r="I36" s="38"/>
      <c r="J36" s="28" t="str">
        <f t="shared" si="4"/>
        <v/>
      </c>
      <c r="K36" s="29" t="str">
        <f t="shared" si="5"/>
        <v/>
      </c>
      <c r="L36" s="2"/>
      <c r="M36" s="1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2"/>
      <c r="AB36" s="12"/>
      <c r="AC36" s="12"/>
      <c r="AD36" s="12"/>
      <c r="AE36" s="2"/>
      <c r="AF36" s="2"/>
      <c r="AG36" s="2"/>
    </row>
    <row r="37" ht="15.75" customHeight="1">
      <c r="A37" s="40" t="str">
        <f>ALNS!A37</f>
        <v>Pedro Henrique dos Santos Sousa</v>
      </c>
      <c r="B37" s="31"/>
      <c r="C37" s="31"/>
      <c r="D37" s="31"/>
      <c r="E37" s="31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41"/>
      <c r="J37" s="35" t="str">
        <f t="shared" si="4"/>
        <v/>
      </c>
      <c r="K37" s="36" t="str">
        <f t="shared" si="5"/>
        <v/>
      </c>
      <c r="L37" s="2"/>
      <c r="M37" s="1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2"/>
      <c r="AB37" s="12"/>
      <c r="AC37" s="12"/>
      <c r="AD37" s="12"/>
      <c r="AE37" s="2"/>
      <c r="AF37" s="2"/>
      <c r="AG37" s="2"/>
    </row>
    <row r="38" ht="15.75" customHeight="1">
      <c r="A38" s="42" t="str">
        <f>ALNS!A38</f>
        <v>Pedro Víctor de Farias Almeida</v>
      </c>
      <c r="B38" s="24"/>
      <c r="C38" s="24"/>
      <c r="D38" s="24"/>
      <c r="E38" s="24"/>
      <c r="F38" s="25">
        <f t="shared" si="1"/>
        <v>0</v>
      </c>
      <c r="G38" s="26" t="str">
        <f t="shared" si="2"/>
        <v/>
      </c>
      <c r="H38" s="25" t="str">
        <f t="shared" si="3"/>
        <v/>
      </c>
      <c r="I38" s="38"/>
      <c r="J38" s="28" t="str">
        <f t="shared" si="4"/>
        <v/>
      </c>
      <c r="K38" s="29" t="str">
        <f t="shared" si="5"/>
        <v/>
      </c>
      <c r="L38" s="2"/>
      <c r="M38" s="1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2"/>
      <c r="AB38" s="12"/>
      <c r="AC38" s="12"/>
      <c r="AD38" s="12"/>
      <c r="AE38" s="2"/>
      <c r="AF38" s="2"/>
      <c r="AG38" s="2"/>
    </row>
    <row r="39" ht="15.75" customHeight="1">
      <c r="A39" s="40" t="str">
        <f>ALNS!A39</f>
        <v>Pedro Welisson de Lima Araújo</v>
      </c>
      <c r="B39" s="31"/>
      <c r="C39" s="31"/>
      <c r="D39" s="31"/>
      <c r="E39" s="31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41"/>
      <c r="J39" s="35" t="str">
        <f t="shared" si="4"/>
        <v/>
      </c>
      <c r="K39" s="36" t="str">
        <f t="shared" si="5"/>
        <v/>
      </c>
      <c r="L39" s="2"/>
      <c r="M39" s="1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2"/>
      <c r="AB39" s="12"/>
      <c r="AC39" s="12"/>
      <c r="AD39" s="12"/>
      <c r="AE39" s="2"/>
      <c r="AF39" s="2"/>
      <c r="AG39" s="2"/>
    </row>
    <row r="40" ht="15.75" customHeight="1">
      <c r="A40" s="42" t="str">
        <f>ALNS!A40</f>
        <v>Rebeca Kemylly Vasquez Mendes</v>
      </c>
      <c r="B40" s="24"/>
      <c r="C40" s="24"/>
      <c r="D40" s="24"/>
      <c r="E40" s="24"/>
      <c r="F40" s="25">
        <f t="shared" si="1"/>
        <v>0</v>
      </c>
      <c r="G40" s="26" t="str">
        <f t="shared" si="2"/>
        <v/>
      </c>
      <c r="H40" s="25" t="str">
        <f t="shared" si="3"/>
        <v/>
      </c>
      <c r="I40" s="38"/>
      <c r="J40" s="28" t="str">
        <f t="shared" si="4"/>
        <v/>
      </c>
      <c r="K40" s="29" t="str">
        <f t="shared" si="5"/>
        <v/>
      </c>
      <c r="L40" s="2"/>
      <c r="M40" s="1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2"/>
      <c r="AB40" s="12"/>
      <c r="AC40" s="12"/>
      <c r="AD40" s="2"/>
      <c r="AE40" s="2"/>
      <c r="AF40" s="2"/>
      <c r="AG40" s="2"/>
    </row>
    <row r="41" ht="15.75" customHeight="1">
      <c r="A41" s="40" t="str">
        <f>ALNS!A41</f>
        <v>Renan Victor Rocha Pessoa</v>
      </c>
      <c r="B41" s="31"/>
      <c r="C41" s="31"/>
      <c r="D41" s="31"/>
      <c r="E41" s="31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41"/>
      <c r="J41" s="35" t="str">
        <f t="shared" si="4"/>
        <v/>
      </c>
      <c r="K41" s="36" t="str">
        <f t="shared" si="5"/>
        <v/>
      </c>
      <c r="L41" s="2"/>
      <c r="M41" s="1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2"/>
      <c r="AB41" s="2"/>
      <c r="AC41" s="2"/>
      <c r="AD41" s="2"/>
      <c r="AE41" s="2"/>
      <c r="AF41" s="2"/>
      <c r="AG41" s="2"/>
    </row>
    <row r="42" ht="15.75" customHeight="1">
      <c r="A42" s="42" t="str">
        <f>ALNS!A42</f>
        <v>Reuel Rodrigues Ferreira</v>
      </c>
      <c r="B42" s="24"/>
      <c r="C42" s="24"/>
      <c r="D42" s="24"/>
      <c r="E42" s="24"/>
      <c r="F42" s="25">
        <f t="shared" si="1"/>
        <v>0</v>
      </c>
      <c r="G42" s="26" t="str">
        <f t="shared" si="2"/>
        <v/>
      </c>
      <c r="H42" s="25" t="str">
        <f t="shared" si="3"/>
        <v/>
      </c>
      <c r="I42" s="38"/>
      <c r="J42" s="28" t="str">
        <f t="shared" si="4"/>
        <v/>
      </c>
      <c r="K42" s="29" t="str">
        <f t="shared" si="5"/>
        <v/>
      </c>
      <c r="L42" s="2"/>
      <c r="M42" s="1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2"/>
      <c r="AB42" s="2"/>
      <c r="AC42" s="2"/>
      <c r="AD42" s="2"/>
      <c r="AE42" s="2"/>
      <c r="AF42" s="2"/>
      <c r="AG42" s="2"/>
    </row>
    <row r="43" ht="15.75" customHeight="1">
      <c r="A43" s="40" t="str">
        <f>ALNS!A43</f>
        <v>Samara Rafaelly Brandão Rocha</v>
      </c>
      <c r="B43" s="31"/>
      <c r="C43" s="31"/>
      <c r="D43" s="31"/>
      <c r="E43" s="31"/>
      <c r="F43" s="32">
        <f t="shared" si="1"/>
        <v>0</v>
      </c>
      <c r="G43" s="33" t="str">
        <f t="shared" si="2"/>
        <v/>
      </c>
      <c r="H43" s="32" t="str">
        <f t="shared" si="3"/>
        <v/>
      </c>
      <c r="I43" s="41"/>
      <c r="J43" s="35" t="str">
        <f t="shared" si="4"/>
        <v/>
      </c>
      <c r="K43" s="36" t="str">
        <f t="shared" si="5"/>
        <v/>
      </c>
      <c r="L43" s="2"/>
      <c r="M43" s="1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2"/>
      <c r="AB43" s="2"/>
      <c r="AC43" s="2"/>
      <c r="AD43" s="2"/>
      <c r="AE43" s="2"/>
      <c r="AF43" s="2"/>
      <c r="AG43" s="2"/>
    </row>
    <row r="44" ht="15.75" customHeight="1">
      <c r="A44" s="42" t="str">
        <f>ALNS!A44</f>
        <v>Samuel Fontes Lima</v>
      </c>
      <c r="B44" s="24"/>
      <c r="C44" s="24"/>
      <c r="D44" s="24"/>
      <c r="E44" s="24"/>
      <c r="F44" s="25">
        <f t="shared" si="1"/>
        <v>0</v>
      </c>
      <c r="G44" s="26" t="str">
        <f t="shared" si="2"/>
        <v/>
      </c>
      <c r="H44" s="25" t="str">
        <f t="shared" si="3"/>
        <v/>
      </c>
      <c r="I44" s="38"/>
      <c r="J44" s="28" t="str">
        <f t="shared" si="4"/>
        <v/>
      </c>
      <c r="K44" s="29" t="str">
        <f t="shared" si="5"/>
        <v/>
      </c>
      <c r="L44" s="12"/>
      <c r="M44" s="1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2"/>
      <c r="AB44" s="2"/>
      <c r="AC44" s="2"/>
      <c r="AD44" s="2"/>
      <c r="AE44" s="2"/>
      <c r="AF44" s="2"/>
      <c r="AG44" s="2"/>
    </row>
    <row r="45" ht="15.75" customHeight="1">
      <c r="A45" s="40" t="str">
        <f>ALNS!A45</f>
        <v>Thifany Tayane Pereira Galdino</v>
      </c>
      <c r="B45" s="31"/>
      <c r="C45" s="31"/>
      <c r="D45" s="31"/>
      <c r="E45" s="31"/>
      <c r="F45" s="32">
        <f t="shared" si="1"/>
        <v>0</v>
      </c>
      <c r="G45" s="33" t="str">
        <f t="shared" si="2"/>
        <v/>
      </c>
      <c r="H45" s="32" t="str">
        <f t="shared" si="3"/>
        <v/>
      </c>
      <c r="I45" s="41"/>
      <c r="J45" s="35" t="str">
        <f t="shared" si="4"/>
        <v/>
      </c>
      <c r="K45" s="36" t="str">
        <f t="shared" si="5"/>
        <v/>
      </c>
      <c r="L45" s="12"/>
      <c r="M45" s="12"/>
      <c r="N45" s="1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2" t="str">
        <f>ALNS!A46</f>
        <v>Victor Gabriel Clementino Lima</v>
      </c>
      <c r="B46" s="24"/>
      <c r="C46" s="24"/>
      <c r="D46" s="24"/>
      <c r="E46" s="24"/>
      <c r="F46" s="25">
        <f t="shared" si="1"/>
        <v>0</v>
      </c>
      <c r="G46" s="26" t="str">
        <f t="shared" si="2"/>
        <v/>
      </c>
      <c r="H46" s="25" t="str">
        <f t="shared" si="3"/>
        <v/>
      </c>
      <c r="I46" s="38"/>
      <c r="J46" s="28" t="str">
        <f t="shared" si="4"/>
        <v/>
      </c>
      <c r="K46" s="29" t="str">
        <f t="shared" si="5"/>
        <v/>
      </c>
      <c r="L46" s="12"/>
      <c r="M46" s="12"/>
      <c r="N46" s="1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0" t="str">
        <f>ALNS!A47</f>
        <v>Vitória Cristina Rodrigues Amancio Vieira</v>
      </c>
      <c r="B47" s="31"/>
      <c r="C47" s="31"/>
      <c r="D47" s="31"/>
      <c r="E47" s="31"/>
      <c r="F47" s="32">
        <f t="shared" si="1"/>
        <v>0</v>
      </c>
      <c r="G47" s="33" t="str">
        <f t="shared" si="2"/>
        <v/>
      </c>
      <c r="H47" s="32" t="str">
        <f t="shared" si="3"/>
        <v/>
      </c>
      <c r="I47" s="41"/>
      <c r="J47" s="35" t="str">
        <f t="shared" si="4"/>
        <v/>
      </c>
      <c r="K47" s="36" t="str">
        <f t="shared" si="5"/>
        <v/>
      </c>
      <c r="L47" s="12"/>
      <c r="M47" s="12"/>
      <c r="N47" s="1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2"/>
      <c r="M48" s="12"/>
      <c r="N48" s="1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2"/>
      <c r="M49" s="12"/>
      <c r="N49" s="1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B50" s="43"/>
      <c r="C50" s="43"/>
      <c r="D50" s="43"/>
      <c r="E50" s="43"/>
      <c r="F50" s="43"/>
      <c r="G50" s="43"/>
      <c r="L50" s="2"/>
      <c r="M50" s="12"/>
      <c r="N50" s="1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B51" s="43"/>
      <c r="C51" s="43"/>
      <c r="D51" s="43"/>
      <c r="E51" s="43"/>
      <c r="F51" s="43"/>
      <c r="G51" s="43"/>
      <c r="L51" s="2"/>
      <c r="M51" s="12"/>
      <c r="N51" s="1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3"/>
      <c r="B52" s="43"/>
      <c r="C52" s="43"/>
      <c r="D52" s="43"/>
      <c r="E52" s="43"/>
      <c r="F52" s="43"/>
      <c r="G52" s="43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3"/>
      <c r="B53" s="43"/>
      <c r="C53" s="43"/>
      <c r="D53" s="43"/>
      <c r="E53" s="43"/>
      <c r="F53" s="43"/>
      <c r="G53" s="43"/>
      <c r="L53" s="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2"/>
      <c r="AA53" s="12"/>
      <c r="AB53" s="12"/>
      <c r="AC53" s="12"/>
      <c r="AD53" s="12"/>
      <c r="AE53" s="12"/>
      <c r="AF53" s="12"/>
      <c r="AG53" s="12"/>
    </row>
    <row r="54" ht="15.75" hidden="1" customHeight="1">
      <c r="A54" s="43"/>
      <c r="B54" s="43"/>
      <c r="C54" s="43"/>
      <c r="D54" s="43"/>
      <c r="E54" s="43"/>
      <c r="F54" s="43"/>
      <c r="G54" s="43"/>
      <c r="L54" s="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2"/>
      <c r="AA54" s="12"/>
      <c r="AB54" s="12"/>
      <c r="AC54" s="12"/>
      <c r="AD54" s="12"/>
      <c r="AE54" s="12"/>
      <c r="AF54" s="12"/>
      <c r="AG54" s="12"/>
    </row>
    <row r="55" ht="15.75" hidden="1" customHeight="1">
      <c r="A55" s="43"/>
      <c r="B55" s="43"/>
      <c r="C55" s="43"/>
      <c r="D55" s="43"/>
      <c r="E55" s="43"/>
      <c r="F55" s="43"/>
      <c r="G55" s="43"/>
      <c r="L55" s="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2"/>
      <c r="Y55" s="12"/>
      <c r="Z55" s="2"/>
      <c r="AA55" s="12"/>
      <c r="AB55" s="12"/>
      <c r="AC55" s="12"/>
      <c r="AD55" s="12"/>
      <c r="AE55" s="12"/>
      <c r="AF55" s="12"/>
      <c r="AG55" s="12"/>
    </row>
    <row r="56" ht="15.75" hidden="1" customHeight="1">
      <c r="A56" s="43"/>
      <c r="B56" s="43"/>
      <c r="C56" s="43"/>
      <c r="D56" s="43"/>
      <c r="E56" s="43"/>
      <c r="F56" s="43"/>
      <c r="G56" s="43"/>
      <c r="L56" s="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2"/>
      <c r="AA56" s="12"/>
      <c r="AB56" s="12"/>
      <c r="AC56" s="12"/>
      <c r="AD56" s="12"/>
      <c r="AE56" s="12"/>
      <c r="AF56" s="12"/>
      <c r="AG56" s="12"/>
    </row>
    <row r="57" ht="15.75" hidden="1" customHeight="1">
      <c r="A57" s="43"/>
      <c r="B57" s="43"/>
      <c r="C57" s="43"/>
      <c r="D57" s="43"/>
      <c r="E57" s="43"/>
      <c r="F57" s="43"/>
      <c r="G57" s="43"/>
      <c r="L57" s="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2"/>
      <c r="Y57" s="12"/>
      <c r="Z57" s="2"/>
      <c r="AA57" s="12"/>
      <c r="AB57" s="12"/>
      <c r="AC57" s="12"/>
      <c r="AD57" s="12"/>
      <c r="AE57" s="12"/>
      <c r="AF57" s="12"/>
      <c r="AG57" s="12"/>
    </row>
    <row r="58" ht="15.75" hidden="1" customHeight="1">
      <c r="A58" s="43"/>
      <c r="B58" s="43"/>
      <c r="C58" s="43"/>
      <c r="D58" s="43"/>
      <c r="E58" s="43"/>
      <c r="F58" s="43"/>
      <c r="G58" s="43"/>
      <c r="L58" s="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2"/>
      <c r="Y58" s="12"/>
      <c r="Z58" s="2"/>
      <c r="AA58" s="12"/>
      <c r="AB58" s="12"/>
      <c r="AC58" s="12"/>
      <c r="AD58" s="12"/>
      <c r="AE58" s="12"/>
      <c r="AF58" s="12"/>
      <c r="AG58" s="12"/>
    </row>
    <row r="59" ht="15.75" hidden="1" customHeight="1">
      <c r="A59" s="43"/>
      <c r="B59" s="43"/>
      <c r="C59" s="43"/>
      <c r="D59" s="43"/>
      <c r="E59" s="43"/>
      <c r="F59" s="43"/>
      <c r="G59" s="43"/>
      <c r="L59" s="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2"/>
      <c r="Y59" s="12"/>
      <c r="Z59" s="2"/>
      <c r="AA59" s="12"/>
      <c r="AB59" s="12"/>
      <c r="AC59" s="12"/>
      <c r="AD59" s="12"/>
      <c r="AE59" s="12"/>
      <c r="AF59" s="12"/>
      <c r="AG59" s="12"/>
    </row>
    <row r="60" ht="15.75" hidden="1" customHeight="1">
      <c r="A60" s="43"/>
      <c r="B60" s="43"/>
      <c r="C60" s="43"/>
      <c r="D60" s="43"/>
      <c r="E60" s="43"/>
      <c r="F60" s="43"/>
      <c r="G60" s="43"/>
      <c r="L60" s="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2"/>
      <c r="Y60" s="12"/>
      <c r="Z60" s="2"/>
      <c r="AA60" s="12"/>
      <c r="AB60" s="12"/>
      <c r="AC60" s="12"/>
      <c r="AD60" s="12"/>
      <c r="AE60" s="12"/>
      <c r="AF60" s="12"/>
      <c r="AG60" s="12"/>
    </row>
    <row r="61" ht="15.75" hidden="1" customHeight="1">
      <c r="A61" s="43"/>
      <c r="B61" s="43"/>
      <c r="C61" s="43"/>
      <c r="D61" s="43"/>
      <c r="E61" s="43"/>
      <c r="F61" s="43"/>
      <c r="G61" s="43"/>
      <c r="L61" s="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2"/>
      <c r="Y61" s="12"/>
      <c r="Z61" s="2"/>
      <c r="AA61" s="12"/>
      <c r="AB61" s="12"/>
      <c r="AC61" s="12"/>
      <c r="AD61" s="12"/>
      <c r="AE61" s="12"/>
      <c r="AF61" s="12"/>
      <c r="AG61" s="12"/>
    </row>
    <row r="62" ht="15.75" hidden="1" customHeight="1">
      <c r="A62" s="43"/>
      <c r="B62" s="43"/>
      <c r="C62" s="43"/>
      <c r="D62" s="43"/>
      <c r="E62" s="43"/>
      <c r="F62" s="43"/>
      <c r="G62" s="43"/>
      <c r="L62" s="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2"/>
      <c r="Y62" s="12"/>
      <c r="Z62" s="2"/>
      <c r="AA62" s="12"/>
      <c r="AB62" s="12"/>
      <c r="AC62" s="12"/>
      <c r="AD62" s="12"/>
      <c r="AE62" s="12"/>
      <c r="AF62" s="12"/>
      <c r="AG62" s="12"/>
    </row>
    <row r="63" ht="15.75" hidden="1" customHeight="1">
      <c r="A63" s="43"/>
      <c r="B63" s="43"/>
      <c r="C63" s="43"/>
      <c r="D63" s="43"/>
      <c r="E63" s="43"/>
      <c r="F63" s="43"/>
      <c r="G63" s="43"/>
      <c r="L63" s="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2"/>
      <c r="Y63" s="12"/>
      <c r="Z63" s="2"/>
      <c r="AA63" s="12"/>
      <c r="AB63" s="12"/>
      <c r="AC63" s="12"/>
      <c r="AD63" s="12"/>
      <c r="AE63" s="12"/>
      <c r="AF63" s="12"/>
      <c r="AG63" s="12"/>
    </row>
    <row r="64" ht="15.75" hidden="1" customHeight="1">
      <c r="A64" s="43"/>
      <c r="B64" s="43"/>
      <c r="C64" s="43"/>
      <c r="D64" s="43"/>
      <c r="E64" s="43"/>
      <c r="F64" s="43"/>
      <c r="G64" s="43"/>
      <c r="L64" s="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2"/>
      <c r="Y64" s="12"/>
      <c r="Z64" s="2"/>
      <c r="AA64" s="12"/>
      <c r="AB64" s="12"/>
      <c r="AC64" s="12"/>
      <c r="AD64" s="12"/>
      <c r="AE64" s="12"/>
      <c r="AF64" s="12"/>
      <c r="AG64" s="12"/>
    </row>
    <row r="65" ht="15.75" hidden="1" customHeight="1">
      <c r="A65" s="43"/>
      <c r="B65" s="43"/>
      <c r="C65" s="43"/>
      <c r="D65" s="43"/>
      <c r="E65" s="43"/>
      <c r="F65" s="43"/>
      <c r="G65" s="43"/>
      <c r="L65" s="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2"/>
      <c r="Y65" s="12"/>
      <c r="Z65" s="2"/>
      <c r="AA65" s="12"/>
      <c r="AB65" s="12"/>
      <c r="AC65" s="12"/>
      <c r="AD65" s="12"/>
      <c r="AE65" s="12"/>
      <c r="AF65" s="12"/>
      <c r="AG65" s="12"/>
    </row>
    <row r="66" ht="15.75" hidden="1" customHeight="1">
      <c r="A66" s="43"/>
      <c r="B66" s="43"/>
      <c r="C66" s="43"/>
      <c r="D66" s="43"/>
      <c r="E66" s="43"/>
      <c r="F66" s="43"/>
      <c r="G66" s="43"/>
      <c r="L66" s="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2"/>
      <c r="Y66" s="12"/>
      <c r="Z66" s="2"/>
      <c r="AA66" s="12"/>
      <c r="AB66" s="12"/>
      <c r="AC66" s="12"/>
      <c r="AD66" s="12"/>
      <c r="AE66" s="12"/>
      <c r="AF66" s="12"/>
      <c r="AG66" s="12"/>
    </row>
    <row r="67" ht="15.75" hidden="1" customHeight="1">
      <c r="A67" s="43"/>
      <c r="B67" s="43"/>
      <c r="C67" s="43"/>
      <c r="D67" s="43"/>
      <c r="E67" s="43"/>
      <c r="F67" s="43"/>
      <c r="G67" s="43"/>
      <c r="L67" s="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2"/>
      <c r="Y67" s="12"/>
      <c r="Z67" s="2"/>
      <c r="AA67" s="12"/>
      <c r="AB67" s="12"/>
      <c r="AC67" s="12"/>
      <c r="AD67" s="12"/>
      <c r="AE67" s="12"/>
      <c r="AF67" s="12"/>
      <c r="AG67" s="12"/>
    </row>
    <row r="68" ht="15.75" hidden="1" customHeight="1">
      <c r="A68" s="43"/>
      <c r="B68" s="43"/>
      <c r="C68" s="43"/>
      <c r="D68" s="43"/>
      <c r="E68" s="43"/>
      <c r="F68" s="43"/>
      <c r="G68" s="43"/>
      <c r="L68" s="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2"/>
      <c r="Y68" s="12"/>
      <c r="Z68" s="2"/>
      <c r="AA68" s="12"/>
      <c r="AB68" s="12"/>
      <c r="AC68" s="12"/>
      <c r="AD68" s="12"/>
      <c r="AE68" s="12"/>
      <c r="AF68" s="12"/>
      <c r="AG68" s="12"/>
    </row>
    <row r="69" ht="15.75" hidden="1" customHeight="1">
      <c r="A69" s="43"/>
      <c r="B69" s="43"/>
      <c r="C69" s="43"/>
      <c r="D69" s="43"/>
      <c r="E69" s="43"/>
      <c r="F69" s="43"/>
      <c r="G69" s="43"/>
      <c r="L69" s="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2"/>
      <c r="Y69" s="12"/>
      <c r="Z69" s="2"/>
      <c r="AA69" s="12"/>
      <c r="AB69" s="12"/>
      <c r="AC69" s="12"/>
      <c r="AD69" s="12"/>
      <c r="AE69" s="12"/>
      <c r="AF69" s="12"/>
      <c r="AG69" s="12"/>
    </row>
    <row r="70" ht="15.75" hidden="1" customHeight="1">
      <c r="A70" s="43"/>
      <c r="B70" s="43"/>
      <c r="C70" s="43"/>
      <c r="D70" s="43"/>
      <c r="E70" s="43"/>
      <c r="F70" s="43"/>
      <c r="G70" s="43"/>
      <c r="L70" s="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2"/>
      <c r="Y70" s="12"/>
      <c r="Z70" s="2"/>
      <c r="AA70" s="12"/>
      <c r="AB70" s="12"/>
      <c r="AC70" s="12"/>
      <c r="AD70" s="12"/>
      <c r="AE70" s="12"/>
      <c r="AF70" s="12"/>
      <c r="AG70" s="12"/>
    </row>
    <row r="71" ht="15.75" hidden="1" customHeight="1">
      <c r="A71" s="43"/>
      <c r="B71" s="43"/>
      <c r="C71" s="43"/>
      <c r="D71" s="43"/>
      <c r="E71" s="43"/>
      <c r="F71" s="43"/>
      <c r="G71" s="43"/>
      <c r="L71" s="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2"/>
      <c r="Y71" s="12"/>
      <c r="Z71" s="2"/>
      <c r="AA71" s="12"/>
      <c r="AB71" s="12"/>
      <c r="AC71" s="12"/>
      <c r="AD71" s="12"/>
      <c r="AE71" s="12"/>
      <c r="AF71" s="12"/>
      <c r="AG71" s="12"/>
    </row>
    <row r="72" ht="15.75" hidden="1" customHeight="1">
      <c r="A72" s="43"/>
      <c r="B72" s="43"/>
      <c r="C72" s="43"/>
      <c r="D72" s="43"/>
      <c r="E72" s="43"/>
      <c r="F72" s="43"/>
      <c r="G72" s="43"/>
      <c r="L72" s="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2"/>
      <c r="Y72" s="12"/>
      <c r="Z72" s="2"/>
      <c r="AA72" s="12"/>
      <c r="AB72" s="12"/>
      <c r="AC72" s="12"/>
      <c r="AD72" s="12"/>
      <c r="AE72" s="12"/>
      <c r="AF72" s="12"/>
      <c r="AG72" s="12"/>
    </row>
    <row r="73" ht="15.75" hidden="1" customHeight="1">
      <c r="A73" s="43"/>
      <c r="B73" s="43"/>
      <c r="C73" s="43"/>
      <c r="D73" s="43"/>
      <c r="E73" s="43"/>
      <c r="F73" s="43"/>
      <c r="G73" s="43"/>
      <c r="L73" s="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2"/>
      <c r="Y73" s="12"/>
      <c r="Z73" s="2"/>
      <c r="AA73" s="12"/>
      <c r="AB73" s="12"/>
      <c r="AC73" s="12"/>
      <c r="AD73" s="12"/>
      <c r="AE73" s="12"/>
      <c r="AF73" s="12"/>
      <c r="AG73" s="12"/>
    </row>
    <row r="74" ht="15.75" hidden="1" customHeight="1">
      <c r="A74" s="43"/>
      <c r="B74" s="43"/>
      <c r="C74" s="43"/>
      <c r="D74" s="43"/>
      <c r="E74" s="43"/>
      <c r="F74" s="43"/>
      <c r="G74" s="43"/>
      <c r="L74" s="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2"/>
      <c r="Y74" s="12"/>
      <c r="Z74" s="2"/>
      <c r="AA74" s="12"/>
      <c r="AB74" s="12"/>
      <c r="AC74" s="12"/>
      <c r="AD74" s="12"/>
      <c r="AE74" s="12"/>
      <c r="AF74" s="12"/>
      <c r="AG74" s="12"/>
    </row>
    <row r="75" ht="15.75" hidden="1" customHeight="1">
      <c r="A75" s="43"/>
      <c r="B75" s="43"/>
      <c r="C75" s="43"/>
      <c r="D75" s="43"/>
      <c r="E75" s="43"/>
      <c r="F75" s="43"/>
      <c r="G75" s="43"/>
      <c r="L75" s="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2"/>
      <c r="Y75" s="12"/>
      <c r="Z75" s="2"/>
      <c r="AA75" s="12"/>
      <c r="AB75" s="12"/>
      <c r="AC75" s="12"/>
      <c r="AD75" s="12"/>
      <c r="AE75" s="12"/>
      <c r="AF75" s="12"/>
      <c r="AG75" s="12"/>
    </row>
    <row r="76" ht="15.75" hidden="1" customHeight="1">
      <c r="A76" s="43"/>
      <c r="B76" s="43"/>
      <c r="C76" s="43"/>
      <c r="D76" s="43"/>
      <c r="E76" s="43"/>
      <c r="F76" s="43"/>
      <c r="G76" s="43"/>
      <c r="L76" s="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2"/>
      <c r="Y76" s="12"/>
      <c r="Z76" s="2"/>
      <c r="AA76" s="12"/>
      <c r="AB76" s="12"/>
      <c r="AC76" s="12"/>
      <c r="AD76" s="12"/>
      <c r="AE76" s="12"/>
      <c r="AF76" s="12"/>
      <c r="AG76" s="12"/>
    </row>
    <row r="77" ht="15.75" hidden="1" customHeight="1">
      <c r="A77" s="43"/>
      <c r="B77" s="43"/>
      <c r="C77" s="43"/>
      <c r="D77" s="43"/>
      <c r="E77" s="43"/>
      <c r="F77" s="43"/>
      <c r="G77" s="43"/>
      <c r="L77" s="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2"/>
      <c r="Y77" s="12"/>
      <c r="Z77" s="2"/>
      <c r="AA77" s="12"/>
      <c r="AB77" s="12"/>
      <c r="AC77" s="12"/>
      <c r="AD77" s="12"/>
      <c r="AE77" s="12"/>
      <c r="AF77" s="12"/>
      <c r="AG77" s="12"/>
    </row>
    <row r="78" ht="15.75" hidden="1" customHeight="1">
      <c r="A78" s="43"/>
      <c r="B78" s="43"/>
      <c r="C78" s="43"/>
      <c r="D78" s="43"/>
      <c r="E78" s="43"/>
      <c r="F78" s="43"/>
      <c r="G78" s="43"/>
      <c r="L78" s="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2"/>
      <c r="Y78" s="12"/>
      <c r="Z78" s="2"/>
      <c r="AA78" s="12"/>
      <c r="AB78" s="12"/>
      <c r="AC78" s="12"/>
      <c r="AD78" s="12"/>
      <c r="AE78" s="12"/>
      <c r="AF78" s="12"/>
      <c r="AG78" s="12"/>
    </row>
    <row r="79" ht="15.75" hidden="1" customHeight="1">
      <c r="A79" s="43"/>
      <c r="B79" s="43"/>
      <c r="C79" s="43"/>
      <c r="D79" s="43"/>
      <c r="E79" s="43"/>
      <c r="F79" s="43"/>
      <c r="G79" s="43"/>
      <c r="L79" s="2"/>
      <c r="M79" s="12"/>
      <c r="N79" s="12"/>
      <c r="O79" s="12"/>
      <c r="P79" s="12"/>
      <c r="Q79" s="12"/>
      <c r="R79" s="12"/>
      <c r="S79" s="12"/>
      <c r="T79" s="12"/>
      <c r="U79" s="12"/>
      <c r="V79" s="2"/>
      <c r="W79" s="2"/>
      <c r="X79" s="2"/>
      <c r="Y79" s="12"/>
      <c r="Z79" s="2"/>
      <c r="AA79" s="12"/>
      <c r="AB79" s="12"/>
      <c r="AC79" s="12"/>
      <c r="AD79" s="12"/>
      <c r="AE79" s="12"/>
      <c r="AF79" s="12"/>
      <c r="AG79" s="12"/>
    </row>
    <row r="80" ht="15.75" hidden="1" customHeight="1">
      <c r="A80" s="43"/>
      <c r="B80" s="43"/>
      <c r="C80" s="43"/>
      <c r="D80" s="43"/>
      <c r="E80" s="43"/>
      <c r="F80" s="43"/>
      <c r="G80" s="43"/>
      <c r="L80" s="2"/>
      <c r="M80" s="12"/>
      <c r="N80" s="12"/>
      <c r="O80" s="12"/>
      <c r="P80" s="12"/>
      <c r="Q80" s="12"/>
      <c r="R80" s="12"/>
      <c r="S80" s="12"/>
      <c r="T80" s="12"/>
      <c r="U80" s="12"/>
      <c r="V80" s="2"/>
      <c r="W80" s="2"/>
      <c r="X80" s="2"/>
      <c r="Y80" s="12"/>
      <c r="Z80" s="2"/>
      <c r="AA80" s="12"/>
      <c r="AB80" s="12"/>
      <c r="AC80" s="12"/>
      <c r="AD80" s="12"/>
      <c r="AE80" s="12"/>
      <c r="AF80" s="12"/>
      <c r="AG80" s="12"/>
    </row>
    <row r="81" ht="15.75" hidden="1" customHeight="1">
      <c r="A81" s="43"/>
      <c r="B81" s="43"/>
      <c r="C81" s="43"/>
      <c r="D81" s="43"/>
      <c r="E81" s="43"/>
      <c r="F81" s="43"/>
      <c r="G81" s="43"/>
      <c r="L81" s="2"/>
      <c r="M81" s="12"/>
      <c r="N81" s="12"/>
      <c r="O81" s="12"/>
      <c r="P81" s="12"/>
      <c r="Q81" s="12"/>
      <c r="R81" s="12"/>
      <c r="S81" s="12"/>
      <c r="T81" s="12"/>
      <c r="U81" s="12"/>
      <c r="V81" s="2"/>
      <c r="W81" s="2"/>
      <c r="X81" s="2"/>
      <c r="Y81" s="2"/>
      <c r="Z81" s="2"/>
      <c r="AA81" s="12"/>
      <c r="AB81" s="12"/>
      <c r="AC81" s="12"/>
      <c r="AD81" s="12"/>
      <c r="AE81" s="12"/>
      <c r="AF81" s="12"/>
      <c r="AG81" s="12"/>
    </row>
    <row r="82" ht="15.75" hidden="1" customHeight="1">
      <c r="A82" s="43"/>
      <c r="B82" s="43"/>
      <c r="C82" s="43"/>
      <c r="D82" s="43"/>
      <c r="E82" s="43"/>
      <c r="F82" s="43"/>
      <c r="G82" s="43"/>
      <c r="L82" s="2"/>
      <c r="M82" s="12"/>
      <c r="N82" s="12"/>
      <c r="O82" s="12"/>
      <c r="P82" s="12"/>
      <c r="Q82" s="12"/>
      <c r="R82" s="12"/>
      <c r="S82" s="12"/>
      <c r="T82" s="12"/>
      <c r="U82" s="12"/>
      <c r="V82" s="2"/>
      <c r="W82" s="2"/>
      <c r="X82" s="2"/>
      <c r="Y82" s="2"/>
      <c r="Z82" s="2"/>
      <c r="AA82" s="12"/>
      <c r="AB82" s="12"/>
      <c r="AC82" s="12"/>
      <c r="AD82" s="12"/>
      <c r="AE82" s="12"/>
      <c r="AF82" s="12"/>
      <c r="AG82" s="12"/>
    </row>
    <row r="83" ht="15.75" hidden="1" customHeight="1">
      <c r="A83" s="43"/>
      <c r="B83" s="43"/>
      <c r="C83" s="43"/>
      <c r="D83" s="43"/>
      <c r="E83" s="43"/>
      <c r="F83" s="43"/>
      <c r="G83" s="43"/>
      <c r="L83" s="2"/>
      <c r="M83" s="12"/>
      <c r="N83" s="12"/>
      <c r="O83" s="12"/>
      <c r="P83" s="12"/>
      <c r="Q83" s="12"/>
      <c r="R83" s="12"/>
      <c r="S83" s="12"/>
      <c r="T83" s="12"/>
      <c r="U83" s="12"/>
      <c r="V83" s="2"/>
      <c r="W83" s="2"/>
      <c r="X83" s="2"/>
      <c r="Y83" s="2"/>
      <c r="Z83" s="2"/>
      <c r="AA83" s="12"/>
      <c r="AB83" s="12"/>
      <c r="AC83" s="12"/>
      <c r="AD83" s="12"/>
      <c r="AE83" s="12"/>
      <c r="AF83" s="12"/>
      <c r="AG83" s="12"/>
    </row>
    <row r="84" ht="15.75" hidden="1" customHeight="1">
      <c r="A84" s="43"/>
      <c r="B84" s="43"/>
      <c r="C84" s="43"/>
      <c r="D84" s="43"/>
      <c r="E84" s="43"/>
      <c r="F84" s="43"/>
      <c r="G84" s="43"/>
      <c r="L84" s="2"/>
      <c r="M84" s="12"/>
      <c r="N84" s="12"/>
      <c r="O84" s="12"/>
      <c r="P84" s="12"/>
      <c r="Q84" s="12"/>
      <c r="R84" s="12"/>
      <c r="S84" s="12"/>
      <c r="T84" s="12"/>
      <c r="U84" s="12"/>
      <c r="V84" s="2"/>
      <c r="W84" s="2"/>
      <c r="X84" s="2"/>
      <c r="Y84" s="2"/>
      <c r="Z84" s="2"/>
      <c r="AA84" s="12"/>
      <c r="AB84" s="12"/>
      <c r="AC84" s="12"/>
      <c r="AD84" s="12"/>
      <c r="AE84" s="12"/>
      <c r="AF84" s="12"/>
      <c r="AG84" s="12"/>
    </row>
    <row r="85" ht="15.75" hidden="1" customHeight="1">
      <c r="A85" s="43"/>
      <c r="B85" s="43"/>
      <c r="C85" s="43"/>
      <c r="D85" s="43"/>
      <c r="E85" s="43"/>
      <c r="F85" s="43"/>
      <c r="G85" s="43"/>
      <c r="L85" s="2"/>
      <c r="M85" s="12"/>
      <c r="N85" s="12"/>
      <c r="O85" s="12"/>
      <c r="P85" s="12"/>
      <c r="Q85" s="12"/>
      <c r="R85" s="12"/>
      <c r="S85" s="12"/>
      <c r="T85" s="12"/>
      <c r="U85" s="12"/>
      <c r="V85" s="2"/>
      <c r="W85" s="2"/>
      <c r="X85" s="2"/>
      <c r="Y85" s="2"/>
      <c r="Z85" s="2"/>
      <c r="AA85" s="12"/>
      <c r="AB85" s="12"/>
      <c r="AC85" s="12"/>
      <c r="AD85" s="12"/>
      <c r="AE85" s="12"/>
      <c r="AF85" s="12"/>
      <c r="AG85" s="12"/>
    </row>
    <row r="86" ht="15.75" hidden="1" customHeight="1">
      <c r="A86" s="43"/>
      <c r="B86" s="43"/>
      <c r="C86" s="43"/>
      <c r="D86" s="43"/>
      <c r="E86" s="43"/>
      <c r="F86" s="43"/>
      <c r="G86" s="43"/>
      <c r="L86" s="2"/>
      <c r="M86" s="12"/>
      <c r="N86" s="12"/>
      <c r="O86" s="12"/>
      <c r="P86" s="12"/>
      <c r="Q86" s="2"/>
      <c r="R86" s="2"/>
      <c r="S86" s="12"/>
      <c r="T86" s="12"/>
      <c r="U86" s="2"/>
      <c r="V86" s="2"/>
      <c r="W86" s="2"/>
      <c r="X86" s="2"/>
      <c r="Y86" s="2"/>
      <c r="Z86" s="2"/>
      <c r="AA86" s="12"/>
      <c r="AB86" s="12"/>
      <c r="AC86" s="12"/>
      <c r="AD86" s="12"/>
      <c r="AE86" s="12"/>
      <c r="AF86" s="12"/>
      <c r="AG86" s="12"/>
    </row>
    <row r="87" ht="15.75" hidden="1" customHeight="1">
      <c r="A87" s="43"/>
      <c r="B87" s="43"/>
      <c r="C87" s="43"/>
      <c r="D87" s="43"/>
      <c r="E87" s="43"/>
      <c r="F87" s="43"/>
      <c r="G87" s="43"/>
      <c r="L87" s="2"/>
      <c r="M87" s="12"/>
      <c r="N87" s="12"/>
      <c r="O87" s="12"/>
      <c r="P87" s="12"/>
      <c r="Q87" s="2"/>
      <c r="R87" s="2"/>
      <c r="S87" s="2"/>
      <c r="T87" s="2"/>
      <c r="U87" s="2"/>
      <c r="V87" s="2"/>
      <c r="W87" s="2"/>
      <c r="X87" s="2"/>
      <c r="Y87" s="2"/>
      <c r="Z87" s="2"/>
      <c r="AA87" s="12"/>
      <c r="AB87" s="12"/>
      <c r="AC87" s="12"/>
      <c r="AD87" s="12"/>
      <c r="AE87" s="12"/>
      <c r="AF87" s="12"/>
      <c r="AG87" s="12"/>
    </row>
    <row r="88" ht="15.75" hidden="1" customHeight="1">
      <c r="A88" s="43"/>
      <c r="B88" s="43"/>
      <c r="C88" s="43"/>
      <c r="D88" s="43"/>
      <c r="E88" s="43"/>
      <c r="F88" s="43"/>
      <c r="G88" s="43"/>
      <c r="L88" s="2"/>
      <c r="M88" s="12"/>
      <c r="N88" s="12"/>
      <c r="O88" s="12"/>
      <c r="P88" s="12"/>
      <c r="Q88" s="2"/>
      <c r="R88" s="2"/>
      <c r="S88" s="2"/>
      <c r="T88" s="2"/>
      <c r="U88" s="2"/>
      <c r="V88" s="2"/>
      <c r="W88" s="2"/>
      <c r="X88" s="2"/>
      <c r="Y88" s="2"/>
      <c r="Z88" s="2"/>
      <c r="AA88" s="12"/>
      <c r="AB88" s="12"/>
      <c r="AC88" s="12"/>
      <c r="AD88" s="12"/>
      <c r="AE88" s="12"/>
      <c r="AF88" s="12"/>
      <c r="AG88" s="12"/>
    </row>
    <row r="89" ht="15.75" hidden="1" customHeight="1">
      <c r="A89" s="43"/>
      <c r="B89" s="43"/>
      <c r="C89" s="43"/>
      <c r="D89" s="43"/>
      <c r="E89" s="43"/>
      <c r="F89" s="43"/>
      <c r="G89" s="43"/>
      <c r="L89" s="2"/>
      <c r="M89" s="12"/>
      <c r="N89" s="12"/>
      <c r="O89" s="12"/>
      <c r="P89" s="12"/>
      <c r="Q89" s="2"/>
      <c r="R89" s="2"/>
      <c r="S89" s="2"/>
      <c r="T89" s="2"/>
      <c r="U89" s="2"/>
      <c r="V89" s="2"/>
      <c r="W89" s="2"/>
      <c r="X89" s="2"/>
      <c r="Y89" s="2"/>
      <c r="Z89" s="2"/>
      <c r="AA89" s="12"/>
      <c r="AB89" s="12"/>
      <c r="AC89" s="12"/>
      <c r="AD89" s="12"/>
      <c r="AE89" s="12"/>
      <c r="AF89" s="12"/>
      <c r="AG89" s="12"/>
    </row>
    <row r="90" ht="15.75" hidden="1" customHeight="1">
      <c r="A90" s="43"/>
      <c r="B90" s="43"/>
      <c r="C90" s="43"/>
      <c r="D90" s="43"/>
      <c r="E90" s="43"/>
      <c r="F90" s="43"/>
      <c r="G90" s="43"/>
      <c r="L90" s="2"/>
      <c r="M90" s="12"/>
      <c r="N90" s="12"/>
      <c r="O90" s="12"/>
      <c r="P90" s="12"/>
      <c r="Q90" s="2"/>
      <c r="R90" s="2"/>
      <c r="S90" s="2"/>
      <c r="T90" s="2"/>
      <c r="U90" s="2"/>
      <c r="V90" s="2"/>
      <c r="W90" s="2"/>
      <c r="X90" s="2"/>
      <c r="Y90" s="2"/>
      <c r="Z90" s="2"/>
      <c r="AA90" s="12"/>
      <c r="AB90" s="12"/>
      <c r="AC90" s="12"/>
      <c r="AD90" s="12"/>
      <c r="AE90" s="2"/>
      <c r="AF90" s="2"/>
      <c r="AG90" s="2"/>
    </row>
    <row r="91" ht="15.75" hidden="1" customHeight="1">
      <c r="A91" s="43"/>
      <c r="B91" s="43"/>
      <c r="C91" s="43"/>
      <c r="D91" s="43"/>
      <c r="E91" s="43"/>
      <c r="F91" s="43"/>
      <c r="G91" s="43"/>
      <c r="L91" s="2"/>
      <c r="M91" s="12"/>
      <c r="N91" s="12"/>
      <c r="O91" s="12"/>
      <c r="P91" s="12"/>
      <c r="Q91" s="2"/>
      <c r="R91" s="2"/>
      <c r="S91" s="2"/>
      <c r="T91" s="2"/>
      <c r="U91" s="2"/>
      <c r="V91" s="2"/>
      <c r="W91" s="2"/>
      <c r="X91" s="2"/>
      <c r="Y91" s="2"/>
      <c r="Z91" s="2"/>
      <c r="AA91" s="12"/>
      <c r="AB91" s="12"/>
      <c r="AC91" s="12"/>
      <c r="AD91" s="12"/>
      <c r="AE91" s="2"/>
      <c r="AF91" s="2"/>
      <c r="AG91" s="2"/>
    </row>
    <row r="92" ht="15.75" hidden="1" customHeight="1">
      <c r="A92" s="43"/>
      <c r="B92" s="43"/>
      <c r="C92" s="43"/>
      <c r="D92" s="43"/>
      <c r="E92" s="43"/>
      <c r="F92" s="43"/>
      <c r="G92" s="43"/>
      <c r="L92" s="2"/>
      <c r="M92" s="12"/>
      <c r="N92" s="12"/>
      <c r="O92" s="1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2"/>
      <c r="AB92" s="12"/>
      <c r="AC92" s="12"/>
      <c r="AD92" s="2"/>
      <c r="AE92" s="2"/>
      <c r="AF92" s="2"/>
      <c r="AG92" s="2"/>
    </row>
    <row r="93" ht="15.75" hidden="1" customHeight="1">
      <c r="A93" s="43"/>
      <c r="B93" s="43"/>
      <c r="C93" s="43"/>
      <c r="D93" s="43"/>
      <c r="E93" s="43"/>
      <c r="F93" s="43"/>
      <c r="G93" s="43"/>
      <c r="L93" s="2"/>
      <c r="M93" s="1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2"/>
      <c r="AB93" s="2"/>
      <c r="AC93" s="2"/>
      <c r="AD93" s="2"/>
      <c r="AE93" s="2"/>
      <c r="AF93" s="2"/>
      <c r="AG93" s="2"/>
    </row>
    <row r="94" ht="15.75" hidden="1" customHeight="1">
      <c r="A94" s="43"/>
      <c r="B94" s="43"/>
      <c r="C94" s="43"/>
      <c r="D94" s="43"/>
      <c r="E94" s="43"/>
      <c r="F94" s="43"/>
      <c r="G94" s="43"/>
      <c r="L94" s="2"/>
      <c r="M94" s="1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2"/>
      <c r="AB94" s="2"/>
      <c r="AC94" s="2"/>
      <c r="AD94" s="2"/>
      <c r="AE94" s="2"/>
      <c r="AF94" s="2"/>
      <c r="AG94" s="2"/>
    </row>
    <row r="95" ht="15.75" hidden="1" customHeight="1">
      <c r="A95" s="43"/>
      <c r="B95" s="43"/>
      <c r="C95" s="43"/>
      <c r="D95" s="43"/>
      <c r="E95" s="43"/>
      <c r="F95" s="43"/>
      <c r="G95" s="43"/>
      <c r="L95" s="2"/>
      <c r="M95" s="1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2"/>
      <c r="AB95" s="2"/>
      <c r="AC95" s="2"/>
      <c r="AD95" s="2"/>
      <c r="AE95" s="2"/>
      <c r="AF95" s="2"/>
      <c r="AG95" s="2"/>
    </row>
    <row r="96" ht="15.75" hidden="1" customHeight="1">
      <c r="A96" s="43"/>
      <c r="B96" s="43"/>
      <c r="C96" s="43"/>
      <c r="D96" s="43"/>
      <c r="E96" s="43"/>
      <c r="F96" s="43"/>
      <c r="G96" s="43"/>
      <c r="L96" s="2"/>
      <c r="M96" s="1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2"/>
      <c r="AB96" s="2"/>
      <c r="AC96" s="2"/>
      <c r="AD96" s="2"/>
      <c r="AE96" s="2"/>
      <c r="AF96" s="2"/>
      <c r="AG96" s="2"/>
    </row>
    <row r="97" ht="15.75" hidden="1" customHeight="1">
      <c r="A97" s="43"/>
      <c r="B97" s="43"/>
      <c r="C97" s="43"/>
      <c r="D97" s="43"/>
      <c r="E97" s="43"/>
      <c r="F97" s="43"/>
      <c r="G97" s="43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3"/>
      <c r="B98" s="43"/>
      <c r="C98" s="43"/>
      <c r="D98" s="43"/>
      <c r="E98" s="43"/>
      <c r="F98" s="43"/>
      <c r="G98" s="43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3"/>
      <c r="B99" s="43"/>
      <c r="C99" s="43"/>
      <c r="D99" s="43"/>
      <c r="E99" s="43"/>
      <c r="F99" s="43"/>
      <c r="G99" s="43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3"/>
      <c r="B100" s="43"/>
      <c r="C100" s="43"/>
      <c r="D100" s="43"/>
      <c r="E100" s="43"/>
      <c r="F100" s="43"/>
      <c r="G100" s="43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3"/>
      <c r="B101" s="43"/>
      <c r="C101" s="43"/>
      <c r="D101" s="43"/>
      <c r="E101" s="43"/>
      <c r="F101" s="43"/>
      <c r="G101" s="43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3"/>
      <c r="B102" s="43"/>
      <c r="C102" s="43"/>
      <c r="D102" s="43"/>
      <c r="E102" s="43"/>
      <c r="F102" s="43"/>
      <c r="G102" s="43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3"/>
      <c r="B103" s="43"/>
      <c r="C103" s="43"/>
      <c r="D103" s="43"/>
      <c r="E103" s="43"/>
      <c r="F103" s="43"/>
      <c r="G103" s="43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3"/>
      <c r="B104" s="43"/>
      <c r="C104" s="43"/>
      <c r="D104" s="43"/>
      <c r="E104" s="43"/>
      <c r="F104" s="43"/>
      <c r="G104" s="43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3"/>
      <c r="B105" s="43"/>
      <c r="C105" s="43"/>
      <c r="D105" s="43"/>
      <c r="E105" s="43"/>
      <c r="F105" s="43"/>
      <c r="G105" s="43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3"/>
      <c r="B106" s="43"/>
      <c r="C106" s="43"/>
      <c r="D106" s="43"/>
      <c r="E106" s="43"/>
      <c r="F106" s="43"/>
      <c r="G106" s="43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3"/>
      <c r="B107" s="43"/>
      <c r="C107" s="43"/>
      <c r="D107" s="43"/>
      <c r="E107" s="43"/>
      <c r="F107" s="43"/>
      <c r="G107" s="43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3"/>
      <c r="B108" s="43"/>
      <c r="C108" s="43"/>
      <c r="D108" s="43"/>
      <c r="E108" s="43"/>
      <c r="F108" s="43"/>
      <c r="G108" s="43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3"/>
      <c r="B109" s="43"/>
      <c r="C109" s="43"/>
      <c r="D109" s="43"/>
      <c r="E109" s="43"/>
      <c r="F109" s="43"/>
      <c r="G109" s="43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3"/>
      <c r="B110" s="43"/>
      <c r="C110" s="43"/>
      <c r="D110" s="43"/>
      <c r="E110" s="43"/>
      <c r="F110" s="43"/>
      <c r="G110" s="43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3"/>
      <c r="B111" s="43"/>
      <c r="C111" s="43"/>
      <c r="D111" s="43"/>
      <c r="E111" s="43"/>
      <c r="F111" s="43"/>
      <c r="G111" s="43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3"/>
      <c r="B112" s="43"/>
      <c r="C112" s="43"/>
      <c r="D112" s="43"/>
      <c r="E112" s="43"/>
      <c r="F112" s="43"/>
      <c r="G112" s="43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3"/>
      <c r="B113" s="43"/>
      <c r="C113" s="43"/>
      <c r="D113" s="43"/>
      <c r="E113" s="43"/>
      <c r="F113" s="43"/>
      <c r="G113" s="43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3"/>
      <c r="B114" s="43"/>
      <c r="C114" s="43"/>
      <c r="D114" s="43"/>
      <c r="E114" s="43"/>
      <c r="F114" s="43"/>
      <c r="G114" s="43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3"/>
      <c r="B115" s="43"/>
      <c r="C115" s="43"/>
      <c r="D115" s="43"/>
      <c r="E115" s="43"/>
      <c r="F115" s="43"/>
      <c r="G115" s="43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3"/>
      <c r="B116" s="43"/>
      <c r="C116" s="43"/>
      <c r="D116" s="43"/>
      <c r="E116" s="43"/>
      <c r="F116" s="43"/>
      <c r="G116" s="43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3"/>
      <c r="B117" s="43"/>
      <c r="C117" s="43"/>
      <c r="D117" s="43"/>
      <c r="E117" s="43"/>
      <c r="F117" s="43"/>
      <c r="G117" s="43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3"/>
      <c r="B118" s="43"/>
      <c r="C118" s="43"/>
      <c r="D118" s="43"/>
      <c r="E118" s="43"/>
      <c r="F118" s="43"/>
      <c r="G118" s="43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3"/>
      <c r="B119" s="43"/>
      <c r="C119" s="43"/>
      <c r="D119" s="43"/>
      <c r="E119" s="43"/>
      <c r="F119" s="43"/>
      <c r="G119" s="43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3"/>
      <c r="B120" s="43"/>
      <c r="C120" s="43"/>
      <c r="D120" s="43"/>
      <c r="E120" s="43"/>
      <c r="F120" s="43"/>
      <c r="G120" s="43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3"/>
      <c r="B121" s="43"/>
      <c r="C121" s="43"/>
      <c r="D121" s="43"/>
      <c r="E121" s="43"/>
      <c r="F121" s="43"/>
      <c r="G121" s="43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3"/>
      <c r="B122" s="43"/>
      <c r="C122" s="43"/>
      <c r="D122" s="43"/>
      <c r="E122" s="43"/>
      <c r="F122" s="43"/>
      <c r="G122" s="43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3"/>
      <c r="B123" s="43"/>
      <c r="C123" s="43"/>
      <c r="D123" s="43"/>
      <c r="E123" s="43"/>
      <c r="F123" s="43"/>
      <c r="G123" s="43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3"/>
      <c r="B124" s="43"/>
      <c r="C124" s="43"/>
      <c r="D124" s="43"/>
      <c r="E124" s="43"/>
      <c r="F124" s="43"/>
      <c r="G124" s="43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3"/>
      <c r="B125" s="43"/>
      <c r="C125" s="43"/>
      <c r="D125" s="43"/>
      <c r="E125" s="43"/>
      <c r="F125" s="43"/>
      <c r="G125" s="43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3"/>
      <c r="B126" s="43"/>
      <c r="C126" s="43"/>
      <c r="D126" s="43"/>
      <c r="E126" s="43"/>
      <c r="F126" s="43"/>
      <c r="G126" s="43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3"/>
      <c r="B127" s="43"/>
      <c r="C127" s="43"/>
      <c r="D127" s="43"/>
      <c r="E127" s="43"/>
      <c r="F127" s="43"/>
      <c r="G127" s="43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3"/>
      <c r="B128" s="43"/>
      <c r="C128" s="43"/>
      <c r="D128" s="43"/>
      <c r="E128" s="43"/>
      <c r="F128" s="43"/>
      <c r="G128" s="43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3"/>
      <c r="B129" s="43"/>
      <c r="C129" s="43"/>
      <c r="D129" s="43"/>
      <c r="E129" s="43"/>
      <c r="F129" s="43"/>
      <c r="G129" s="43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3"/>
      <c r="B130" s="43"/>
      <c r="C130" s="43"/>
      <c r="D130" s="43"/>
      <c r="E130" s="43"/>
      <c r="F130" s="43"/>
      <c r="G130" s="43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3"/>
      <c r="B131" s="43"/>
      <c r="C131" s="43"/>
      <c r="D131" s="43"/>
      <c r="E131" s="43"/>
      <c r="F131" s="43"/>
      <c r="G131" s="43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3"/>
      <c r="B132" s="43"/>
      <c r="C132" s="43"/>
      <c r="D132" s="43"/>
      <c r="E132" s="43"/>
      <c r="F132" s="43"/>
      <c r="G132" s="43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3"/>
      <c r="B133" s="43"/>
      <c r="C133" s="43"/>
      <c r="D133" s="43"/>
      <c r="E133" s="43"/>
      <c r="F133" s="43"/>
      <c r="G133" s="43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3"/>
      <c r="B134" s="43"/>
      <c r="C134" s="43"/>
      <c r="D134" s="43"/>
      <c r="E134" s="43"/>
      <c r="F134" s="43"/>
      <c r="G134" s="43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3"/>
      <c r="B135" s="43"/>
      <c r="C135" s="43"/>
      <c r="D135" s="43"/>
      <c r="E135" s="43"/>
      <c r="F135" s="43"/>
      <c r="G135" s="43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3"/>
      <c r="B136" s="43"/>
      <c r="C136" s="43"/>
      <c r="D136" s="43"/>
      <c r="E136" s="43"/>
      <c r="F136" s="43"/>
      <c r="G136" s="43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3"/>
      <c r="B137" s="43"/>
      <c r="C137" s="43"/>
      <c r="D137" s="43"/>
      <c r="E137" s="43"/>
      <c r="F137" s="43"/>
      <c r="G137" s="43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3"/>
      <c r="B138" s="43"/>
      <c r="C138" s="43"/>
      <c r="D138" s="43"/>
      <c r="E138" s="43"/>
      <c r="F138" s="43"/>
      <c r="G138" s="43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3"/>
      <c r="B139" s="43"/>
      <c r="C139" s="43"/>
      <c r="D139" s="43"/>
      <c r="E139" s="43"/>
      <c r="F139" s="43"/>
      <c r="G139" s="43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3"/>
      <c r="B140" s="43"/>
      <c r="C140" s="43"/>
      <c r="D140" s="43"/>
      <c r="E140" s="43"/>
      <c r="F140" s="43"/>
      <c r="G140" s="43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3"/>
      <c r="B141" s="43"/>
      <c r="C141" s="43"/>
      <c r="D141" s="43"/>
      <c r="E141" s="43"/>
      <c r="F141" s="43"/>
      <c r="G141" s="43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3"/>
      <c r="B142" s="43"/>
      <c r="C142" s="43"/>
      <c r="D142" s="43"/>
      <c r="E142" s="43"/>
      <c r="F142" s="43"/>
      <c r="G142" s="43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3"/>
      <c r="B143" s="43"/>
      <c r="C143" s="43"/>
      <c r="D143" s="43"/>
      <c r="E143" s="43"/>
      <c r="F143" s="43"/>
      <c r="G143" s="43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3"/>
      <c r="B144" s="43"/>
      <c r="C144" s="43"/>
      <c r="D144" s="43"/>
      <c r="E144" s="43"/>
      <c r="F144" s="43"/>
      <c r="G144" s="43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3"/>
      <c r="B145" s="43"/>
      <c r="C145" s="43"/>
      <c r="D145" s="43"/>
      <c r="E145" s="43"/>
      <c r="F145" s="43"/>
      <c r="G145" s="43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3"/>
      <c r="B146" s="43"/>
      <c r="C146" s="43"/>
      <c r="D146" s="43"/>
      <c r="E146" s="43"/>
      <c r="F146" s="43"/>
      <c r="G146" s="43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3"/>
      <c r="B147" s="43"/>
      <c r="C147" s="43"/>
      <c r="D147" s="43"/>
      <c r="E147" s="43"/>
      <c r="F147" s="43"/>
      <c r="G147" s="43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3"/>
      <c r="B148" s="43"/>
      <c r="C148" s="43"/>
      <c r="D148" s="43"/>
      <c r="E148" s="43"/>
      <c r="F148" s="43"/>
      <c r="G148" s="43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3"/>
      <c r="B149" s="43"/>
      <c r="C149" s="43"/>
      <c r="D149" s="43"/>
      <c r="E149" s="43"/>
      <c r="F149" s="43"/>
      <c r="G149" s="43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3"/>
      <c r="B150" s="43"/>
      <c r="C150" s="43"/>
      <c r="D150" s="43"/>
      <c r="E150" s="43"/>
      <c r="F150" s="43"/>
      <c r="G150" s="43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3"/>
      <c r="B151" s="43"/>
      <c r="C151" s="43"/>
      <c r="D151" s="43"/>
      <c r="E151" s="43"/>
      <c r="F151" s="43"/>
      <c r="G151" s="43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3"/>
      <c r="B152" s="43"/>
      <c r="C152" s="43"/>
      <c r="D152" s="43"/>
      <c r="E152" s="43"/>
      <c r="F152" s="43"/>
      <c r="G152" s="43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3"/>
      <c r="B153" s="43"/>
      <c r="C153" s="43"/>
      <c r="D153" s="43"/>
      <c r="E153" s="43"/>
      <c r="F153" s="43"/>
      <c r="G153" s="43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3"/>
      <c r="B154" s="43"/>
      <c r="C154" s="43"/>
      <c r="D154" s="43"/>
      <c r="E154" s="43"/>
      <c r="F154" s="43"/>
      <c r="G154" s="43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3"/>
      <c r="B155" s="43"/>
      <c r="C155" s="43"/>
      <c r="D155" s="43"/>
      <c r="E155" s="43"/>
      <c r="F155" s="43"/>
      <c r="G155" s="43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3"/>
      <c r="B156" s="43"/>
      <c r="C156" s="43"/>
      <c r="D156" s="43"/>
      <c r="E156" s="43"/>
      <c r="F156" s="43"/>
      <c r="G156" s="43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3"/>
      <c r="B157" s="43"/>
      <c r="C157" s="43"/>
      <c r="D157" s="43"/>
      <c r="E157" s="43"/>
      <c r="F157" s="43"/>
      <c r="G157" s="43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3"/>
      <c r="B158" s="43"/>
      <c r="C158" s="43"/>
      <c r="D158" s="43"/>
      <c r="E158" s="43"/>
      <c r="F158" s="43"/>
      <c r="G158" s="43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3"/>
      <c r="B159" s="43"/>
      <c r="C159" s="43"/>
      <c r="D159" s="43"/>
      <c r="E159" s="43"/>
      <c r="F159" s="43"/>
      <c r="G159" s="43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3"/>
      <c r="B160" s="43"/>
      <c r="C160" s="43"/>
      <c r="D160" s="43"/>
      <c r="E160" s="43"/>
      <c r="F160" s="43"/>
      <c r="G160" s="43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3"/>
      <c r="B161" s="43"/>
      <c r="C161" s="43"/>
      <c r="D161" s="43"/>
      <c r="E161" s="43"/>
      <c r="F161" s="43"/>
      <c r="G161" s="43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3"/>
      <c r="B162" s="43"/>
      <c r="C162" s="43"/>
      <c r="D162" s="43"/>
      <c r="E162" s="43"/>
      <c r="F162" s="43"/>
      <c r="G162" s="43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3"/>
      <c r="B163" s="43"/>
      <c r="C163" s="43"/>
      <c r="D163" s="43"/>
      <c r="E163" s="43"/>
      <c r="F163" s="43"/>
      <c r="G163" s="43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3"/>
      <c r="B164" s="43"/>
      <c r="C164" s="43"/>
      <c r="D164" s="43"/>
      <c r="E164" s="43"/>
      <c r="F164" s="43"/>
      <c r="G164" s="43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3"/>
      <c r="B165" s="43"/>
      <c r="C165" s="43"/>
      <c r="D165" s="43"/>
      <c r="E165" s="43"/>
      <c r="F165" s="43"/>
      <c r="G165" s="43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3"/>
      <c r="B166" s="43"/>
      <c r="C166" s="43"/>
      <c r="D166" s="43"/>
      <c r="E166" s="43"/>
      <c r="F166" s="43"/>
      <c r="G166" s="43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3"/>
      <c r="B167" s="43"/>
      <c r="C167" s="43"/>
      <c r="D167" s="43"/>
      <c r="E167" s="43"/>
      <c r="F167" s="43"/>
      <c r="G167" s="43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3"/>
      <c r="B168" s="43"/>
      <c r="C168" s="43"/>
      <c r="D168" s="43"/>
      <c r="E168" s="43"/>
      <c r="F168" s="43"/>
      <c r="G168" s="43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3"/>
      <c r="B169" s="43"/>
      <c r="C169" s="43"/>
      <c r="D169" s="43"/>
      <c r="E169" s="43"/>
      <c r="F169" s="43"/>
      <c r="G169" s="43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3"/>
      <c r="B170" s="43"/>
      <c r="C170" s="43"/>
      <c r="D170" s="43"/>
      <c r="E170" s="43"/>
      <c r="F170" s="43"/>
      <c r="G170" s="43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3"/>
      <c r="B171" s="43"/>
      <c r="C171" s="43"/>
      <c r="D171" s="43"/>
      <c r="E171" s="43"/>
      <c r="F171" s="43"/>
      <c r="G171" s="43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3"/>
      <c r="B172" s="43"/>
      <c r="C172" s="43"/>
      <c r="D172" s="43"/>
      <c r="E172" s="43"/>
      <c r="F172" s="43"/>
      <c r="G172" s="43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3"/>
      <c r="B173" s="43"/>
      <c r="C173" s="43"/>
      <c r="D173" s="43"/>
      <c r="E173" s="43"/>
      <c r="F173" s="43"/>
      <c r="G173" s="43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3"/>
      <c r="B174" s="43"/>
      <c r="C174" s="43"/>
      <c r="D174" s="43"/>
      <c r="E174" s="43"/>
      <c r="F174" s="43"/>
      <c r="G174" s="43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3"/>
      <c r="B175" s="43"/>
      <c r="C175" s="43"/>
      <c r="D175" s="43"/>
      <c r="E175" s="43"/>
      <c r="F175" s="43"/>
      <c r="G175" s="43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3"/>
      <c r="B176" s="43"/>
      <c r="C176" s="43"/>
      <c r="D176" s="43"/>
      <c r="E176" s="43"/>
      <c r="F176" s="43"/>
      <c r="G176" s="43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3"/>
      <c r="B177" s="43"/>
      <c r="C177" s="43"/>
      <c r="D177" s="43"/>
      <c r="E177" s="43"/>
      <c r="F177" s="43"/>
      <c r="G177" s="43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3"/>
      <c r="B178" s="43"/>
      <c r="C178" s="43"/>
      <c r="D178" s="43"/>
      <c r="E178" s="43"/>
      <c r="F178" s="43"/>
      <c r="G178" s="43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3"/>
      <c r="B179" s="43"/>
      <c r="C179" s="43"/>
      <c r="D179" s="43"/>
      <c r="E179" s="43"/>
      <c r="F179" s="43"/>
      <c r="G179" s="43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3"/>
      <c r="B180" s="43"/>
      <c r="C180" s="43"/>
      <c r="D180" s="43"/>
      <c r="E180" s="43"/>
      <c r="F180" s="43"/>
      <c r="G180" s="43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3"/>
      <c r="B181" s="43"/>
      <c r="C181" s="43"/>
      <c r="D181" s="43"/>
      <c r="E181" s="43"/>
      <c r="F181" s="43"/>
      <c r="G181" s="43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3"/>
      <c r="B182" s="43"/>
      <c r="C182" s="43"/>
      <c r="D182" s="43"/>
      <c r="E182" s="43"/>
      <c r="F182" s="43"/>
      <c r="G182" s="43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3"/>
      <c r="B183" s="43"/>
      <c r="C183" s="43"/>
      <c r="D183" s="43"/>
      <c r="E183" s="43"/>
      <c r="F183" s="43"/>
      <c r="G183" s="43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3"/>
      <c r="B184" s="43"/>
      <c r="C184" s="43"/>
      <c r="D184" s="43"/>
      <c r="E184" s="43"/>
      <c r="F184" s="43"/>
      <c r="G184" s="43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3"/>
      <c r="B185" s="43"/>
      <c r="C185" s="43"/>
      <c r="D185" s="43"/>
      <c r="E185" s="43"/>
      <c r="F185" s="43"/>
      <c r="G185" s="43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3"/>
      <c r="B186" s="43"/>
      <c r="C186" s="43"/>
      <c r="D186" s="43"/>
      <c r="E186" s="43"/>
      <c r="F186" s="43"/>
      <c r="G186" s="43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3"/>
      <c r="B187" s="43"/>
      <c r="C187" s="43"/>
      <c r="D187" s="43"/>
      <c r="E187" s="43"/>
      <c r="F187" s="43"/>
      <c r="G187" s="43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3"/>
      <c r="B188" s="43"/>
      <c r="C188" s="43"/>
      <c r="D188" s="43"/>
      <c r="E188" s="43"/>
      <c r="F188" s="43"/>
      <c r="G188" s="43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3"/>
      <c r="B189" s="43"/>
      <c r="C189" s="43"/>
      <c r="D189" s="43"/>
      <c r="E189" s="43"/>
      <c r="F189" s="43"/>
      <c r="G189" s="43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3"/>
      <c r="B190" s="43"/>
      <c r="C190" s="43"/>
      <c r="D190" s="43"/>
      <c r="E190" s="43"/>
      <c r="F190" s="43"/>
      <c r="G190" s="43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3"/>
      <c r="B191" s="43"/>
      <c r="C191" s="43"/>
      <c r="D191" s="43"/>
      <c r="E191" s="43"/>
      <c r="F191" s="43"/>
      <c r="G191" s="43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3"/>
      <c r="B192" s="43"/>
      <c r="C192" s="43"/>
      <c r="D192" s="43"/>
      <c r="E192" s="43"/>
      <c r="F192" s="43"/>
      <c r="G192" s="43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3"/>
      <c r="B193" s="43"/>
      <c r="C193" s="43"/>
      <c r="D193" s="43"/>
      <c r="E193" s="43"/>
      <c r="F193" s="43"/>
      <c r="G193" s="43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3"/>
      <c r="B194" s="43"/>
      <c r="C194" s="43"/>
      <c r="D194" s="43"/>
      <c r="E194" s="43"/>
      <c r="F194" s="43"/>
      <c r="G194" s="43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3"/>
      <c r="B195" s="43"/>
      <c r="C195" s="43"/>
      <c r="D195" s="43"/>
      <c r="E195" s="43"/>
      <c r="F195" s="43"/>
      <c r="G195" s="43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3"/>
      <c r="B196" s="43"/>
      <c r="C196" s="43"/>
      <c r="D196" s="43"/>
      <c r="E196" s="43"/>
      <c r="F196" s="43"/>
      <c r="G196" s="43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3"/>
      <c r="B197" s="43"/>
      <c r="C197" s="43"/>
      <c r="D197" s="43"/>
      <c r="E197" s="43"/>
      <c r="F197" s="43"/>
      <c r="G197" s="43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3"/>
      <c r="B198" s="43"/>
      <c r="C198" s="43"/>
      <c r="D198" s="43"/>
      <c r="E198" s="43"/>
      <c r="F198" s="43"/>
      <c r="G198" s="43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3"/>
      <c r="B199" s="43"/>
      <c r="C199" s="43"/>
      <c r="D199" s="43"/>
      <c r="E199" s="43"/>
      <c r="F199" s="43"/>
      <c r="G199" s="43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3"/>
      <c r="B200" s="43"/>
      <c r="C200" s="43"/>
      <c r="D200" s="43"/>
      <c r="E200" s="43"/>
      <c r="F200" s="43"/>
      <c r="G200" s="43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3"/>
      <c r="B201" s="43"/>
      <c r="C201" s="43"/>
      <c r="D201" s="43"/>
      <c r="E201" s="43"/>
      <c r="F201" s="43"/>
      <c r="G201" s="43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3"/>
      <c r="B202" s="43"/>
      <c r="C202" s="43"/>
      <c r="D202" s="43"/>
      <c r="E202" s="43"/>
      <c r="F202" s="43"/>
      <c r="G202" s="43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3"/>
      <c r="B203" s="43"/>
      <c r="C203" s="43"/>
      <c r="D203" s="43"/>
      <c r="E203" s="43"/>
      <c r="F203" s="43"/>
      <c r="G203" s="43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3"/>
      <c r="B204" s="43"/>
      <c r="C204" s="43"/>
      <c r="D204" s="43"/>
      <c r="E204" s="43"/>
      <c r="F204" s="43"/>
      <c r="G204" s="43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3"/>
      <c r="B205" s="43"/>
      <c r="C205" s="43"/>
      <c r="D205" s="43"/>
      <c r="E205" s="43"/>
      <c r="F205" s="43"/>
      <c r="G205" s="43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3"/>
      <c r="B206" s="43"/>
      <c r="C206" s="43"/>
      <c r="D206" s="43"/>
      <c r="E206" s="43"/>
      <c r="F206" s="43"/>
      <c r="G206" s="43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3"/>
      <c r="B207" s="43"/>
      <c r="C207" s="43"/>
      <c r="D207" s="43"/>
      <c r="E207" s="43"/>
      <c r="F207" s="43"/>
      <c r="G207" s="43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3"/>
      <c r="B208" s="43"/>
      <c r="C208" s="43"/>
      <c r="D208" s="43"/>
      <c r="E208" s="43"/>
      <c r="F208" s="43"/>
      <c r="G208" s="43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3"/>
      <c r="B209" s="43"/>
      <c r="C209" s="43"/>
      <c r="D209" s="43"/>
      <c r="E209" s="43"/>
      <c r="F209" s="43"/>
      <c r="G209" s="43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3"/>
      <c r="B210" s="43"/>
      <c r="C210" s="43"/>
      <c r="D210" s="43"/>
      <c r="E210" s="43"/>
      <c r="F210" s="43"/>
      <c r="G210" s="43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3"/>
      <c r="B211" s="43"/>
      <c r="C211" s="43"/>
      <c r="D211" s="43"/>
      <c r="E211" s="43"/>
      <c r="F211" s="43"/>
      <c r="G211" s="43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3"/>
      <c r="B212" s="43"/>
      <c r="C212" s="43"/>
      <c r="D212" s="43"/>
      <c r="E212" s="43"/>
      <c r="F212" s="43"/>
      <c r="G212" s="43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3"/>
      <c r="B213" s="43"/>
      <c r="C213" s="43"/>
      <c r="D213" s="43"/>
      <c r="E213" s="43"/>
      <c r="F213" s="43"/>
      <c r="G213" s="43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3"/>
      <c r="B214" s="43"/>
      <c r="C214" s="43"/>
      <c r="D214" s="43"/>
      <c r="E214" s="43"/>
      <c r="F214" s="43"/>
      <c r="G214" s="43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3"/>
      <c r="B215" s="43"/>
      <c r="C215" s="43"/>
      <c r="D215" s="43"/>
      <c r="E215" s="43"/>
      <c r="F215" s="43"/>
      <c r="G215" s="43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3"/>
      <c r="B216" s="43"/>
      <c r="C216" s="43"/>
      <c r="D216" s="43"/>
      <c r="E216" s="43"/>
      <c r="F216" s="43"/>
      <c r="G216" s="43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3"/>
      <c r="B217" s="43"/>
      <c r="C217" s="43"/>
      <c r="D217" s="43"/>
      <c r="E217" s="43"/>
      <c r="F217" s="43"/>
      <c r="G217" s="43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3"/>
      <c r="B218" s="43"/>
      <c r="C218" s="43"/>
      <c r="D218" s="43"/>
      <c r="E218" s="43"/>
      <c r="F218" s="43"/>
      <c r="G218" s="43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3"/>
      <c r="B219" s="43"/>
      <c r="C219" s="43"/>
      <c r="D219" s="43"/>
      <c r="E219" s="43"/>
      <c r="F219" s="43"/>
      <c r="G219" s="43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3"/>
      <c r="B220" s="43"/>
      <c r="C220" s="43"/>
      <c r="D220" s="43"/>
      <c r="E220" s="43"/>
      <c r="F220" s="43"/>
      <c r="G220" s="43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3"/>
      <c r="B221" s="43"/>
      <c r="C221" s="43"/>
      <c r="D221" s="43"/>
      <c r="E221" s="43"/>
      <c r="F221" s="43"/>
      <c r="G221" s="43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3"/>
      <c r="B222" s="43"/>
      <c r="C222" s="43"/>
      <c r="D222" s="43"/>
      <c r="E222" s="43"/>
      <c r="F222" s="43"/>
      <c r="G222" s="43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3"/>
      <c r="B223" s="43"/>
      <c r="C223" s="43"/>
      <c r="D223" s="43"/>
      <c r="E223" s="43"/>
      <c r="F223" s="43"/>
      <c r="G223" s="43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3"/>
      <c r="B224" s="43"/>
      <c r="C224" s="43"/>
      <c r="D224" s="43"/>
      <c r="E224" s="43"/>
      <c r="F224" s="43"/>
      <c r="G224" s="43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3"/>
      <c r="B225" s="43"/>
      <c r="C225" s="43"/>
      <c r="D225" s="43"/>
      <c r="E225" s="43"/>
      <c r="F225" s="43"/>
      <c r="G225" s="43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8" t="s">
        <v>46</v>
      </c>
      <c r="B1" s="9" t="s">
        <v>76</v>
      </c>
      <c r="C1" s="10"/>
      <c r="D1" s="10"/>
      <c r="E1" s="10"/>
      <c r="F1" s="10"/>
      <c r="G1" s="10"/>
      <c r="H1" s="10"/>
      <c r="I1" s="10"/>
      <c r="J1" s="10"/>
      <c r="K1" s="11"/>
      <c r="L1" s="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2"/>
      <c r="AA1" s="12"/>
      <c r="AB1" s="12"/>
      <c r="AC1" s="12"/>
      <c r="AD1" s="12"/>
      <c r="AE1" s="12"/>
      <c r="AF1" s="12"/>
      <c r="AG1" s="12"/>
    </row>
    <row r="2">
      <c r="A2" s="14"/>
      <c r="B2" s="15"/>
      <c r="C2" s="16"/>
      <c r="D2" s="16"/>
      <c r="E2" s="16"/>
      <c r="F2" s="16"/>
      <c r="G2" s="16"/>
      <c r="H2" s="16"/>
      <c r="I2" s="16"/>
      <c r="J2" s="16"/>
      <c r="K2" s="17"/>
      <c r="L2" s="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2"/>
      <c r="AA2" s="12"/>
      <c r="AB2" s="12"/>
      <c r="AC2" s="12"/>
      <c r="AD2" s="12"/>
      <c r="AE2" s="12"/>
      <c r="AF2" s="12"/>
      <c r="AG2" s="12"/>
    </row>
    <row r="3">
      <c r="A3" s="19"/>
      <c r="B3" s="20" t="s">
        <v>49</v>
      </c>
      <c r="C3" s="20" t="s">
        <v>50</v>
      </c>
      <c r="D3" s="20" t="s">
        <v>51</v>
      </c>
      <c r="E3" s="20" t="s">
        <v>52</v>
      </c>
      <c r="F3" s="21" t="s">
        <v>53</v>
      </c>
      <c r="G3" s="21" t="s">
        <v>54</v>
      </c>
      <c r="H3" s="21" t="s">
        <v>55</v>
      </c>
      <c r="I3" s="21" t="s">
        <v>56</v>
      </c>
      <c r="J3" s="20" t="s">
        <v>57</v>
      </c>
      <c r="K3" s="20" t="s">
        <v>58</v>
      </c>
      <c r="L3" s="2"/>
      <c r="M3" s="18" t="s">
        <v>48</v>
      </c>
      <c r="N3" s="12"/>
      <c r="O3" s="12"/>
      <c r="P3" s="12"/>
      <c r="Q3" s="12"/>
      <c r="R3" s="12"/>
      <c r="S3" s="12"/>
      <c r="T3" s="12"/>
      <c r="U3" s="12"/>
      <c r="V3" s="12"/>
      <c r="W3" s="12"/>
      <c r="X3" s="2"/>
      <c r="Y3" s="12"/>
      <c r="Z3" s="12"/>
      <c r="AA3" s="12"/>
      <c r="AB3" s="12"/>
      <c r="AC3" s="12"/>
      <c r="AD3" s="12"/>
      <c r="AE3" s="12"/>
      <c r="AF3" s="12"/>
      <c r="AG3" s="12"/>
    </row>
    <row r="4">
      <c r="A4" s="23" t="str">
        <f>ALNS!A4</f>
        <v>Alex Ranyê Guilherme Cristino</v>
      </c>
      <c r="B4" s="24"/>
      <c r="C4" s="24"/>
      <c r="D4" s="24"/>
      <c r="E4" s="24"/>
      <c r="F4" s="25">
        <f t="shared" ref="F4:F47" si="1">IF(A4&lt;&gt;"",SUM(B4:E4),)</f>
        <v>0</v>
      </c>
      <c r="G4" s="26" t="str">
        <f t="shared" ref="G4:G47" si="2">IFERROR(IF(F4&gt;=0,AVERAGE(B4:E4),""),"")</f>
        <v/>
      </c>
      <c r="H4" s="25" t="str">
        <f t="shared" ref="H4:H47" si="3">IF(AND(F4&gt;=10,F4&lt;28,G4&lt;7),ROUND((50-G4*6)/4,1),"")</f>
        <v/>
      </c>
      <c r="I4" s="27"/>
      <c r="J4" s="28" t="str">
        <f t="shared" ref="J4:J47" si="4">IF(AND(B4&lt;&gt;"",C4&lt;&gt;"",D4&lt;&gt;"",E4&lt;&gt;""),IF(OR(F4&gt;=28,F4&lt;10),G4,IF(I4=H4,5,((G4*6)+(I4*4))/10)),)</f>
        <v/>
      </c>
      <c r="K4" s="29" t="str">
        <f t="shared" ref="K4:K47" si="5">IF(AND(B4&lt;&gt;"",C4&lt;&gt;"",D4&lt;&gt;"",E4&lt;&gt;""),IF(J4&gt;=5,"A","R"),)</f>
        <v/>
      </c>
      <c r="L4" s="2"/>
      <c r="M4" s="22" t="s">
        <v>59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</row>
    <row r="5">
      <c r="A5" s="30" t="str">
        <f>ALNS!A5</f>
        <v>Ana beatriz Araújo Salvino</v>
      </c>
      <c r="B5" s="31"/>
      <c r="C5" s="31"/>
      <c r="D5" s="31"/>
      <c r="E5" s="31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5" t="str">
        <f t="shared" si="4"/>
        <v/>
      </c>
      <c r="K5" s="36" t="str">
        <f t="shared" si="5"/>
        <v/>
      </c>
      <c r="L5" s="2"/>
      <c r="M5" s="18" t="s">
        <v>60</v>
      </c>
      <c r="N5" s="12"/>
      <c r="O5" s="12"/>
      <c r="P5" s="12"/>
      <c r="Q5" s="12"/>
      <c r="R5" s="12"/>
      <c r="S5" s="12"/>
      <c r="T5" s="12"/>
      <c r="U5" s="12"/>
      <c r="V5" s="12"/>
      <c r="W5" s="12"/>
      <c r="X5" s="2"/>
      <c r="Y5" s="12"/>
      <c r="Z5" s="2"/>
      <c r="AA5" s="12"/>
      <c r="AB5" s="12"/>
      <c r="AC5" s="12"/>
      <c r="AD5" s="12"/>
      <c r="AE5" s="12"/>
      <c r="AF5" s="12"/>
      <c r="AG5" s="12"/>
    </row>
    <row r="6">
      <c r="A6" s="23" t="str">
        <f>ALNS!A6</f>
        <v>Ana Beatriz Farias Brito</v>
      </c>
      <c r="B6" s="24"/>
      <c r="C6" s="24"/>
      <c r="D6" s="24"/>
      <c r="E6" s="24"/>
      <c r="F6" s="25">
        <f t="shared" si="1"/>
        <v>0</v>
      </c>
      <c r="G6" s="26" t="str">
        <f t="shared" si="2"/>
        <v/>
      </c>
      <c r="H6" s="25" t="str">
        <f t="shared" si="3"/>
        <v/>
      </c>
      <c r="I6" s="27"/>
      <c r="J6" s="28" t="str">
        <f t="shared" si="4"/>
        <v/>
      </c>
      <c r="K6" s="29" t="str">
        <f t="shared" si="5"/>
        <v/>
      </c>
      <c r="L6" s="2"/>
      <c r="M6" s="37" t="s">
        <v>61</v>
      </c>
      <c r="N6" s="12"/>
      <c r="O6" s="12"/>
      <c r="P6" s="12"/>
      <c r="Q6" s="12"/>
      <c r="R6" s="12"/>
      <c r="S6" s="12"/>
      <c r="T6" s="12"/>
      <c r="U6" s="12"/>
      <c r="V6" s="12"/>
      <c r="W6" s="12"/>
      <c r="X6" s="2"/>
      <c r="Y6" s="12"/>
      <c r="Z6" s="2"/>
      <c r="AA6" s="12"/>
      <c r="AB6" s="12"/>
      <c r="AC6" s="12"/>
      <c r="AD6" s="12"/>
      <c r="AE6" s="12"/>
      <c r="AF6" s="12"/>
      <c r="AG6" s="12"/>
    </row>
    <row r="7">
      <c r="A7" s="30" t="str">
        <f>ALNS!A7</f>
        <v>Ana Clara Oliveira das Chagas</v>
      </c>
      <c r="B7" s="31"/>
      <c r="C7" s="31"/>
      <c r="D7" s="31"/>
      <c r="E7" s="31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5" t="str">
        <f t="shared" si="4"/>
        <v/>
      </c>
      <c r="K7" s="36" t="str">
        <f t="shared" si="5"/>
        <v/>
      </c>
      <c r="L7" s="2"/>
      <c r="M7" s="22" t="s">
        <v>62</v>
      </c>
      <c r="N7" s="12"/>
      <c r="O7" s="12"/>
      <c r="P7" s="12"/>
      <c r="Q7" s="12"/>
      <c r="R7" s="12"/>
      <c r="S7" s="12"/>
      <c r="T7" s="12"/>
      <c r="U7" s="12"/>
      <c r="V7" s="12"/>
      <c r="W7" s="12"/>
      <c r="X7" s="2"/>
      <c r="Y7" s="12"/>
      <c r="Z7" s="2"/>
      <c r="AA7" s="12"/>
      <c r="AB7" s="12"/>
      <c r="AC7" s="12"/>
      <c r="AD7" s="12"/>
      <c r="AE7" s="12"/>
      <c r="AF7" s="12"/>
      <c r="AG7" s="12"/>
    </row>
    <row r="8">
      <c r="A8" s="23" t="str">
        <f>ALNS!A8</f>
        <v>Ana Flávia Ribeiro Gomes Nascimento</v>
      </c>
      <c r="B8" s="24"/>
      <c r="C8" s="24"/>
      <c r="D8" s="24"/>
      <c r="E8" s="24"/>
      <c r="F8" s="25">
        <f t="shared" si="1"/>
        <v>0</v>
      </c>
      <c r="G8" s="26" t="str">
        <f t="shared" si="2"/>
        <v/>
      </c>
      <c r="H8" s="25" t="str">
        <f t="shared" si="3"/>
        <v/>
      </c>
      <c r="I8" s="27"/>
      <c r="J8" s="28" t="str">
        <f t="shared" si="4"/>
        <v/>
      </c>
      <c r="K8" s="29" t="str">
        <f t="shared" si="5"/>
        <v/>
      </c>
      <c r="L8" s="2"/>
      <c r="M8" s="22" t="s">
        <v>63</v>
      </c>
      <c r="N8" s="12"/>
      <c r="O8" s="12"/>
      <c r="P8" s="12"/>
      <c r="Q8" s="12"/>
      <c r="R8" s="12"/>
      <c r="S8" s="12"/>
      <c r="T8" s="12"/>
      <c r="U8" s="12"/>
      <c r="V8" s="12"/>
      <c r="W8" s="12"/>
      <c r="X8" s="2"/>
      <c r="Y8" s="12"/>
      <c r="Z8" s="2"/>
      <c r="AA8" s="12"/>
      <c r="AB8" s="12"/>
      <c r="AC8" s="12"/>
      <c r="AD8" s="12"/>
      <c r="AE8" s="12"/>
      <c r="AF8" s="12"/>
      <c r="AG8" s="12"/>
    </row>
    <row r="9">
      <c r="A9" s="30" t="str">
        <f>ALNS!A9</f>
        <v>Ana Luiza Almeida Maia</v>
      </c>
      <c r="B9" s="31"/>
      <c r="C9" s="31"/>
      <c r="D9" s="31"/>
      <c r="E9" s="31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5" t="str">
        <f t="shared" si="4"/>
        <v/>
      </c>
      <c r="K9" s="36" t="str">
        <f t="shared" si="5"/>
        <v/>
      </c>
      <c r="L9" s="2"/>
      <c r="M9" s="22" t="s">
        <v>64</v>
      </c>
      <c r="N9" s="12"/>
      <c r="O9" s="12"/>
      <c r="P9" s="12"/>
      <c r="Q9" s="12"/>
      <c r="R9" s="12"/>
      <c r="S9" s="12"/>
      <c r="T9" s="12"/>
      <c r="U9" s="12"/>
      <c r="V9" s="12"/>
      <c r="W9" s="12"/>
      <c r="X9" s="2"/>
      <c r="Y9" s="12"/>
      <c r="Z9" s="2"/>
      <c r="AA9" s="12"/>
      <c r="AB9" s="12"/>
      <c r="AC9" s="12"/>
      <c r="AD9" s="12"/>
      <c r="AE9" s="12"/>
      <c r="AF9" s="12"/>
      <c r="AG9" s="12"/>
    </row>
    <row r="10">
      <c r="A10" s="23" t="str">
        <f>ALNS!A10</f>
        <v>Andrei Bernado Nascimento da Silva</v>
      </c>
      <c r="B10" s="24"/>
      <c r="C10" s="24"/>
      <c r="D10" s="24"/>
      <c r="E10" s="24"/>
      <c r="F10" s="25">
        <f t="shared" si="1"/>
        <v>0</v>
      </c>
      <c r="G10" s="26" t="str">
        <f t="shared" si="2"/>
        <v/>
      </c>
      <c r="H10" s="25" t="str">
        <f t="shared" si="3"/>
        <v/>
      </c>
      <c r="I10" s="27"/>
      <c r="J10" s="28" t="str">
        <f t="shared" si="4"/>
        <v/>
      </c>
      <c r="K10" s="29" t="str">
        <f t="shared" si="5"/>
        <v/>
      </c>
      <c r="L10" s="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2"/>
      <c r="Y10" s="12"/>
      <c r="Z10" s="2"/>
      <c r="AA10" s="12"/>
      <c r="AB10" s="12"/>
      <c r="AC10" s="12"/>
      <c r="AD10" s="12"/>
      <c r="AE10" s="12"/>
      <c r="AF10" s="12"/>
      <c r="AG10" s="12"/>
    </row>
    <row r="11">
      <c r="A11" s="30" t="str">
        <f>ALNS!A11</f>
        <v>Arthur Juan Costa Araújo</v>
      </c>
      <c r="B11" s="31"/>
      <c r="C11" s="31"/>
      <c r="D11" s="31"/>
      <c r="E11" s="31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5" t="str">
        <f t="shared" si="4"/>
        <v/>
      </c>
      <c r="K11" s="36" t="str">
        <f t="shared" si="5"/>
        <v/>
      </c>
      <c r="L11" s="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2"/>
      <c r="Y11" s="12"/>
      <c r="Z11" s="2"/>
      <c r="AA11" s="12"/>
      <c r="AB11" s="12"/>
      <c r="AC11" s="12"/>
      <c r="AD11" s="12"/>
      <c r="AE11" s="12"/>
      <c r="AF11" s="12"/>
      <c r="AG11" s="12"/>
    </row>
    <row r="12">
      <c r="A12" s="23" t="str">
        <f>ALNS!A12</f>
        <v>Brenda Angel Sousa de Medeiros</v>
      </c>
      <c r="B12" s="24"/>
      <c r="C12" s="24"/>
      <c r="D12" s="24"/>
      <c r="E12" s="24"/>
      <c r="F12" s="25">
        <f t="shared" si="1"/>
        <v>0</v>
      </c>
      <c r="G12" s="26" t="str">
        <f t="shared" si="2"/>
        <v/>
      </c>
      <c r="H12" s="25" t="str">
        <f t="shared" si="3"/>
        <v/>
      </c>
      <c r="I12" s="27"/>
      <c r="J12" s="28" t="str">
        <f t="shared" si="4"/>
        <v/>
      </c>
      <c r="K12" s="29" t="str">
        <f t="shared" si="5"/>
        <v/>
      </c>
      <c r="L12" s="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2"/>
      <c r="Y12" s="12"/>
      <c r="Z12" s="2"/>
      <c r="AA12" s="12"/>
      <c r="AB12" s="12"/>
      <c r="AC12" s="12"/>
      <c r="AD12" s="12"/>
      <c r="AE12" s="12"/>
      <c r="AF12" s="12"/>
      <c r="AG12" s="12"/>
    </row>
    <row r="13">
      <c r="A13" s="30" t="str">
        <f>ALNS!A13</f>
        <v>Bruna Ellen Andrade Abrantes</v>
      </c>
      <c r="B13" s="31"/>
      <c r="C13" s="31"/>
      <c r="D13" s="31"/>
      <c r="E13" s="31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5" t="str">
        <f t="shared" si="4"/>
        <v/>
      </c>
      <c r="K13" s="36" t="str">
        <f t="shared" si="5"/>
        <v/>
      </c>
      <c r="L13" s="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2"/>
      <c r="Y13" s="12"/>
      <c r="Z13" s="2"/>
      <c r="AA13" s="12"/>
      <c r="AB13" s="12"/>
      <c r="AC13" s="12"/>
      <c r="AD13" s="12"/>
      <c r="AE13" s="12"/>
      <c r="AF13" s="12"/>
      <c r="AG13" s="12"/>
    </row>
    <row r="14">
      <c r="A14" s="23" t="str">
        <f>ALNS!A14</f>
        <v>Daniel Dantas da Silva</v>
      </c>
      <c r="B14" s="24"/>
      <c r="C14" s="24"/>
      <c r="D14" s="24"/>
      <c r="E14" s="24"/>
      <c r="F14" s="25">
        <f t="shared" si="1"/>
        <v>0</v>
      </c>
      <c r="G14" s="26" t="str">
        <f t="shared" si="2"/>
        <v/>
      </c>
      <c r="H14" s="25" t="str">
        <f t="shared" si="3"/>
        <v/>
      </c>
      <c r="I14" s="27"/>
      <c r="J14" s="28" t="str">
        <f t="shared" si="4"/>
        <v/>
      </c>
      <c r="K14" s="29" t="str">
        <f t="shared" si="5"/>
        <v/>
      </c>
      <c r="L14" s="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2"/>
      <c r="Y14" s="12"/>
      <c r="Z14" s="2"/>
      <c r="AA14" s="12"/>
      <c r="AB14" s="12"/>
      <c r="AC14" s="12"/>
      <c r="AD14" s="12"/>
      <c r="AE14" s="12"/>
      <c r="AF14" s="12"/>
      <c r="AG14" s="12"/>
    </row>
    <row r="15">
      <c r="A15" s="30" t="str">
        <f>ALNS!A15</f>
        <v>Erick Gabriel Araújo Leandro</v>
      </c>
      <c r="B15" s="31"/>
      <c r="C15" s="31"/>
      <c r="D15" s="31"/>
      <c r="E15" s="31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5" t="str">
        <f t="shared" si="4"/>
        <v/>
      </c>
      <c r="K15" s="36" t="str">
        <f t="shared" si="5"/>
        <v/>
      </c>
      <c r="L15" s="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2"/>
      <c r="Y15" s="12"/>
      <c r="Z15" s="2"/>
      <c r="AA15" s="12"/>
      <c r="AB15" s="12"/>
      <c r="AC15" s="12"/>
      <c r="AD15" s="12"/>
      <c r="AE15" s="12"/>
      <c r="AF15" s="12"/>
      <c r="AG15" s="12"/>
    </row>
    <row r="16">
      <c r="A16" s="23" t="str">
        <f>ALNS!A16</f>
        <v>Eugênio Genuíno Mota</v>
      </c>
      <c r="B16" s="24"/>
      <c r="C16" s="24"/>
      <c r="D16" s="24"/>
      <c r="E16" s="24"/>
      <c r="F16" s="25">
        <f t="shared" si="1"/>
        <v>0</v>
      </c>
      <c r="G16" s="33" t="str">
        <f t="shared" si="2"/>
        <v/>
      </c>
      <c r="H16" s="25" t="str">
        <f t="shared" si="3"/>
        <v/>
      </c>
      <c r="I16" s="27"/>
      <c r="J16" s="28" t="str">
        <f t="shared" si="4"/>
        <v/>
      </c>
      <c r="K16" s="29" t="str">
        <f t="shared" si="5"/>
        <v/>
      </c>
      <c r="L16" s="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2"/>
      <c r="Y16" s="12"/>
      <c r="Z16" s="2"/>
      <c r="AA16" s="12"/>
      <c r="AB16" s="12"/>
      <c r="AC16" s="12"/>
      <c r="AD16" s="12"/>
      <c r="AE16" s="12"/>
      <c r="AF16" s="12"/>
      <c r="AG16" s="12"/>
    </row>
    <row r="17">
      <c r="A17" s="30" t="str">
        <f>ALNS!A17</f>
        <v>Evellyn Fernandes de Almeida</v>
      </c>
      <c r="B17" s="31"/>
      <c r="C17" s="31"/>
      <c r="D17" s="31"/>
      <c r="E17" s="31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5" t="str">
        <f t="shared" si="4"/>
        <v/>
      </c>
      <c r="K17" s="36" t="str">
        <f t="shared" si="5"/>
        <v/>
      </c>
      <c r="L17" s="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2"/>
      <c r="Y17" s="12"/>
      <c r="Z17" s="2"/>
      <c r="AA17" s="12"/>
      <c r="AB17" s="12"/>
      <c r="AC17" s="12"/>
      <c r="AD17" s="12"/>
      <c r="AE17" s="12"/>
      <c r="AF17" s="12"/>
      <c r="AG17" s="12"/>
    </row>
    <row r="18">
      <c r="A18" s="23" t="str">
        <f>ALNS!A18</f>
        <v>Gabriel de Sousa Gonzaga</v>
      </c>
      <c r="B18" s="24"/>
      <c r="C18" s="24"/>
      <c r="D18" s="24"/>
      <c r="E18" s="24"/>
      <c r="F18" s="25">
        <f t="shared" si="1"/>
        <v>0</v>
      </c>
      <c r="G18" s="26" t="str">
        <f t="shared" si="2"/>
        <v/>
      </c>
      <c r="H18" s="25" t="str">
        <f t="shared" si="3"/>
        <v/>
      </c>
      <c r="I18" s="27"/>
      <c r="J18" s="28" t="str">
        <f t="shared" si="4"/>
        <v/>
      </c>
      <c r="K18" s="29" t="str">
        <f t="shared" si="5"/>
        <v/>
      </c>
      <c r="L18" s="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2"/>
      <c r="Y18" s="12"/>
      <c r="Z18" s="2"/>
      <c r="AA18" s="12"/>
      <c r="AB18" s="12"/>
      <c r="AC18" s="12"/>
      <c r="AD18" s="12"/>
      <c r="AE18" s="12"/>
      <c r="AF18" s="12"/>
      <c r="AG18" s="12"/>
    </row>
    <row r="19">
      <c r="A19" s="30" t="str">
        <f>ALNS!A19</f>
        <v>Giullia Barros Pietoso Camara</v>
      </c>
      <c r="B19" s="31"/>
      <c r="C19" s="31"/>
      <c r="D19" s="31"/>
      <c r="E19" s="31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5" t="str">
        <f t="shared" si="4"/>
        <v/>
      </c>
      <c r="K19" s="36" t="str">
        <f t="shared" si="5"/>
        <v/>
      </c>
      <c r="L19" s="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2"/>
      <c r="Y19" s="12"/>
      <c r="Z19" s="2"/>
      <c r="AA19" s="12"/>
      <c r="AB19" s="12"/>
      <c r="AC19" s="12"/>
      <c r="AD19" s="12"/>
      <c r="AE19" s="12"/>
      <c r="AF19" s="12"/>
      <c r="AG19" s="12"/>
    </row>
    <row r="20" ht="15.75" customHeight="1">
      <c r="A20" s="38" t="str">
        <f>ALNS!A20</f>
        <v>Gleiciane Almeida de Lima</v>
      </c>
      <c r="B20" s="24"/>
      <c r="C20" s="24"/>
      <c r="D20" s="24"/>
      <c r="E20" s="24"/>
      <c r="F20" s="25">
        <f t="shared" si="1"/>
        <v>0</v>
      </c>
      <c r="G20" s="26" t="str">
        <f t="shared" si="2"/>
        <v/>
      </c>
      <c r="H20" s="25" t="str">
        <f t="shared" si="3"/>
        <v/>
      </c>
      <c r="I20" s="27"/>
      <c r="J20" s="28" t="str">
        <f t="shared" si="4"/>
        <v/>
      </c>
      <c r="K20" s="29" t="str">
        <f t="shared" si="5"/>
        <v/>
      </c>
      <c r="L20" s="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2"/>
      <c r="Y20" s="12"/>
      <c r="Z20" s="2"/>
      <c r="AA20" s="12"/>
      <c r="AB20" s="12"/>
      <c r="AC20" s="12"/>
      <c r="AD20" s="12"/>
      <c r="AE20" s="12"/>
      <c r="AF20" s="12"/>
      <c r="AG20" s="12"/>
    </row>
    <row r="21" ht="15.75" customHeight="1">
      <c r="A21" s="30" t="str">
        <f>ALNS!A21</f>
        <v>Gustavo Oliviera de Menezes</v>
      </c>
      <c r="B21" s="31"/>
      <c r="C21" s="31"/>
      <c r="D21" s="31"/>
      <c r="E21" s="31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5" t="str">
        <f t="shared" si="4"/>
        <v/>
      </c>
      <c r="K21" s="36" t="str">
        <f t="shared" si="5"/>
        <v/>
      </c>
      <c r="L21" s="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2"/>
      <c r="Y21" s="12"/>
      <c r="Z21" s="2"/>
      <c r="AA21" s="12"/>
      <c r="AB21" s="12"/>
      <c r="AC21" s="12"/>
      <c r="AD21" s="12"/>
      <c r="AE21" s="12"/>
      <c r="AF21" s="12"/>
      <c r="AG21" s="12"/>
    </row>
    <row r="22" ht="15.75" customHeight="1">
      <c r="A22" s="23" t="str">
        <f>ALNS!A22</f>
        <v>Heitor Gênuíno Mota</v>
      </c>
      <c r="B22" s="24"/>
      <c r="C22" s="24"/>
      <c r="D22" s="24"/>
      <c r="E22" s="24"/>
      <c r="F22" s="25">
        <f t="shared" si="1"/>
        <v>0</v>
      </c>
      <c r="G22" s="26" t="str">
        <f t="shared" si="2"/>
        <v/>
      </c>
      <c r="H22" s="25" t="str">
        <f t="shared" si="3"/>
        <v/>
      </c>
      <c r="I22" s="27"/>
      <c r="J22" s="28" t="str">
        <f t="shared" si="4"/>
        <v/>
      </c>
      <c r="K22" s="29" t="str">
        <f t="shared" si="5"/>
        <v/>
      </c>
      <c r="L22" s="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2"/>
      <c r="Y22" s="12"/>
      <c r="Z22" s="2"/>
      <c r="AA22" s="12"/>
      <c r="AB22" s="12"/>
      <c r="AC22" s="12"/>
      <c r="AD22" s="12"/>
      <c r="AE22" s="12"/>
      <c r="AF22" s="12"/>
      <c r="AG22" s="12"/>
    </row>
    <row r="23" ht="15.75" customHeight="1">
      <c r="A23" s="30" t="str">
        <f>ALNS!A23</f>
        <v>Heloisa dos Reis Nascimento</v>
      </c>
      <c r="B23" s="31"/>
      <c r="C23" s="31"/>
      <c r="D23" s="31"/>
      <c r="E23" s="31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5" t="str">
        <f t="shared" si="4"/>
        <v/>
      </c>
      <c r="K23" s="36" t="str">
        <f t="shared" si="5"/>
        <v/>
      </c>
      <c r="L23" s="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2"/>
      <c r="Y23" s="12"/>
      <c r="Z23" s="2"/>
      <c r="AA23" s="12"/>
      <c r="AB23" s="12"/>
      <c r="AC23" s="12"/>
      <c r="AD23" s="12"/>
      <c r="AE23" s="12"/>
      <c r="AF23" s="12"/>
      <c r="AG23" s="12"/>
    </row>
    <row r="24" ht="15.75" customHeight="1">
      <c r="A24" s="23" t="str">
        <f>ALNS!A24</f>
        <v>José Júlio César de Lima Silva Soares</v>
      </c>
      <c r="B24" s="24"/>
      <c r="C24" s="24"/>
      <c r="D24" s="24"/>
      <c r="E24" s="24"/>
      <c r="F24" s="25">
        <f t="shared" si="1"/>
        <v>0</v>
      </c>
      <c r="G24" s="26" t="str">
        <f t="shared" si="2"/>
        <v/>
      </c>
      <c r="H24" s="25" t="str">
        <f t="shared" si="3"/>
        <v/>
      </c>
      <c r="I24" s="27"/>
      <c r="J24" s="28" t="str">
        <f t="shared" si="4"/>
        <v/>
      </c>
      <c r="K24" s="29" t="str">
        <f t="shared" si="5"/>
        <v/>
      </c>
      <c r="L24" s="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2"/>
      <c r="Y24" s="12"/>
      <c r="Z24" s="2"/>
      <c r="AA24" s="12"/>
      <c r="AB24" s="12"/>
      <c r="AC24" s="12"/>
      <c r="AD24" s="12"/>
      <c r="AE24" s="12"/>
      <c r="AF24" s="12"/>
      <c r="AG24" s="12"/>
    </row>
    <row r="25" ht="15.75" customHeight="1">
      <c r="A25" s="30" t="str">
        <f>ALNS!A25</f>
        <v>Júlia da Costa Silva Cruz</v>
      </c>
      <c r="B25" s="31"/>
      <c r="C25" s="31"/>
      <c r="D25" s="31"/>
      <c r="E25" s="31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5" t="str">
        <f t="shared" si="4"/>
        <v/>
      </c>
      <c r="K25" s="36" t="str">
        <f t="shared" si="5"/>
        <v/>
      </c>
      <c r="L25" s="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2"/>
      <c r="Y25" s="12"/>
      <c r="Z25" s="2"/>
      <c r="AA25" s="12"/>
      <c r="AB25" s="12"/>
      <c r="AC25" s="12"/>
      <c r="AD25" s="12"/>
      <c r="AE25" s="12"/>
      <c r="AF25" s="12"/>
      <c r="AG25" s="12"/>
    </row>
    <row r="26" ht="15.75" customHeight="1">
      <c r="A26" s="39" t="str">
        <f>ALNS!A26</f>
        <v>Kelven Fernando Basilio de Farias</v>
      </c>
      <c r="B26" s="24"/>
      <c r="C26" s="24"/>
      <c r="D26" s="24"/>
      <c r="E26" s="24"/>
      <c r="F26" s="25">
        <f t="shared" si="1"/>
        <v>0</v>
      </c>
      <c r="G26" s="26" t="str">
        <f t="shared" si="2"/>
        <v/>
      </c>
      <c r="H26" s="25" t="str">
        <f t="shared" si="3"/>
        <v/>
      </c>
      <c r="I26" s="38"/>
      <c r="J26" s="28" t="str">
        <f t="shared" si="4"/>
        <v/>
      </c>
      <c r="K26" s="29" t="str">
        <f t="shared" si="5"/>
        <v/>
      </c>
      <c r="L26" s="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2"/>
      <c r="Y26" s="12"/>
      <c r="Z26" s="2"/>
      <c r="AA26" s="12"/>
      <c r="AB26" s="12"/>
      <c r="AC26" s="12"/>
      <c r="AD26" s="12"/>
      <c r="AE26" s="12"/>
      <c r="AF26" s="12"/>
      <c r="AG26" s="12"/>
    </row>
    <row r="27" ht="15.75" customHeight="1">
      <c r="A27" s="40" t="str">
        <f>ALNS!A27</f>
        <v>Laura Lima Pires</v>
      </c>
      <c r="B27" s="31"/>
      <c r="C27" s="31"/>
      <c r="D27" s="31"/>
      <c r="E27" s="31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41"/>
      <c r="J27" s="35" t="str">
        <f t="shared" si="4"/>
        <v/>
      </c>
      <c r="K27" s="36" t="str">
        <f t="shared" si="5"/>
        <v/>
      </c>
      <c r="L27" s="2"/>
      <c r="M27" s="12"/>
      <c r="N27" s="2"/>
      <c r="O27" s="2"/>
      <c r="P27" s="12"/>
      <c r="Q27" s="2"/>
      <c r="R27" s="2"/>
      <c r="S27" s="2"/>
      <c r="T27" s="2"/>
      <c r="U27" s="2"/>
      <c r="V27" s="2"/>
      <c r="W27" s="2"/>
      <c r="X27" s="2"/>
      <c r="Y27" s="12"/>
      <c r="Z27" s="2"/>
      <c r="AA27" s="12"/>
      <c r="AB27" s="12"/>
      <c r="AC27" s="12"/>
      <c r="AD27" s="12"/>
      <c r="AE27" s="12"/>
      <c r="AF27" s="12"/>
      <c r="AG27" s="12"/>
    </row>
    <row r="28" ht="15.75" customHeight="1">
      <c r="A28" s="42" t="str">
        <f>ALNS!A28</f>
        <v>Lucas Abrante Rêgo</v>
      </c>
      <c r="B28" s="24"/>
      <c r="C28" s="24"/>
      <c r="D28" s="24"/>
      <c r="E28" s="24"/>
      <c r="F28" s="25">
        <f t="shared" si="1"/>
        <v>0</v>
      </c>
      <c r="G28" s="26" t="str">
        <f t="shared" si="2"/>
        <v/>
      </c>
      <c r="H28" s="25" t="str">
        <f t="shared" si="3"/>
        <v/>
      </c>
      <c r="I28" s="38"/>
      <c r="J28" s="28" t="str">
        <f t="shared" si="4"/>
        <v/>
      </c>
      <c r="K28" s="29" t="str">
        <f t="shared" si="5"/>
        <v/>
      </c>
      <c r="L28" s="2"/>
      <c r="M28" s="12"/>
      <c r="N28" s="2"/>
      <c r="O28" s="12"/>
      <c r="P28" s="12"/>
      <c r="Q28" s="12"/>
      <c r="R28" s="12"/>
      <c r="S28" s="12"/>
      <c r="T28" s="2"/>
      <c r="U28" s="2"/>
      <c r="V28" s="2"/>
      <c r="W28" s="2"/>
      <c r="X28" s="2"/>
      <c r="Y28" s="12"/>
      <c r="Z28" s="2"/>
      <c r="AA28" s="12"/>
      <c r="AB28" s="12"/>
      <c r="AC28" s="12"/>
      <c r="AD28" s="12"/>
      <c r="AE28" s="12"/>
      <c r="AF28" s="12"/>
      <c r="AG28" s="12"/>
    </row>
    <row r="29" ht="15.75" customHeight="1">
      <c r="A29" s="41" t="str">
        <f>ALNS!A29</f>
        <v>Luiz Alberto Medeiros Soares</v>
      </c>
      <c r="B29" s="31"/>
      <c r="C29" s="31"/>
      <c r="D29" s="31"/>
      <c r="E29" s="31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41"/>
      <c r="J29" s="35" t="str">
        <f t="shared" si="4"/>
        <v/>
      </c>
      <c r="K29" s="36" t="str">
        <f t="shared" si="5"/>
        <v/>
      </c>
      <c r="L29" s="2"/>
      <c r="M29" s="12"/>
      <c r="N29" s="12"/>
      <c r="O29" s="12"/>
      <c r="P29" s="12"/>
      <c r="Q29" s="12"/>
      <c r="R29" s="12"/>
      <c r="S29" s="12"/>
      <c r="T29" s="2"/>
      <c r="U29" s="2"/>
      <c r="V29" s="2"/>
      <c r="W29" s="2"/>
      <c r="X29" s="2"/>
      <c r="Y29" s="2"/>
      <c r="Z29" s="2"/>
      <c r="AA29" s="12"/>
      <c r="AB29" s="12"/>
      <c r="AC29" s="12"/>
      <c r="AD29" s="12"/>
      <c r="AE29" s="12"/>
      <c r="AF29" s="12"/>
      <c r="AG29" s="12"/>
    </row>
    <row r="30" ht="15.75" customHeight="1">
      <c r="A30" s="38" t="str">
        <f>ALNS!A30</f>
        <v>Maria Alice Borba Agra</v>
      </c>
      <c r="B30" s="24"/>
      <c r="C30" s="24"/>
      <c r="D30" s="24"/>
      <c r="E30" s="24"/>
      <c r="F30" s="25">
        <f t="shared" si="1"/>
        <v>0</v>
      </c>
      <c r="G30" s="26" t="str">
        <f t="shared" si="2"/>
        <v/>
      </c>
      <c r="H30" s="25" t="str">
        <f t="shared" si="3"/>
        <v/>
      </c>
      <c r="I30" s="38"/>
      <c r="J30" s="28" t="str">
        <f t="shared" si="4"/>
        <v/>
      </c>
      <c r="K30" s="29" t="str">
        <f t="shared" si="5"/>
        <v/>
      </c>
      <c r="L30" s="2"/>
      <c r="M30" s="12"/>
      <c r="N30" s="2"/>
      <c r="O30" s="12"/>
      <c r="P30" s="12"/>
      <c r="Q30" s="12"/>
      <c r="R30" s="12"/>
      <c r="S30" s="12"/>
      <c r="T30" s="2"/>
      <c r="U30" s="2"/>
      <c r="V30" s="2"/>
      <c r="W30" s="2"/>
      <c r="X30" s="2"/>
      <c r="Y30" s="2"/>
      <c r="Z30" s="2"/>
      <c r="AA30" s="12"/>
      <c r="AB30" s="12"/>
      <c r="AC30" s="12"/>
      <c r="AD30" s="12"/>
      <c r="AE30" s="12"/>
      <c r="AF30" s="12"/>
      <c r="AG30" s="12"/>
    </row>
    <row r="31" ht="15.75" customHeight="1">
      <c r="A31" s="41" t="str">
        <f>ALNS!A31</f>
        <v>Maria Clara Alves de Lima</v>
      </c>
      <c r="B31" s="31"/>
      <c r="C31" s="31"/>
      <c r="D31" s="31"/>
      <c r="E31" s="31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41"/>
      <c r="J31" s="35" t="str">
        <f t="shared" si="4"/>
        <v/>
      </c>
      <c r="K31" s="36" t="str">
        <f t="shared" si="5"/>
        <v/>
      </c>
      <c r="L31" s="2"/>
      <c r="M31" s="12"/>
      <c r="N31" s="2"/>
      <c r="O31" s="12"/>
      <c r="P31" s="12"/>
      <c r="Q31" s="2"/>
      <c r="R31" s="12"/>
      <c r="S31" s="12"/>
      <c r="T31" s="2"/>
      <c r="U31" s="2"/>
      <c r="V31" s="2"/>
      <c r="W31" s="2"/>
      <c r="X31" s="2"/>
      <c r="Y31" s="2"/>
      <c r="Z31" s="2"/>
      <c r="AA31" s="12"/>
      <c r="AB31" s="2"/>
      <c r="AC31" s="12"/>
      <c r="AD31" s="12"/>
      <c r="AE31" s="12"/>
      <c r="AF31" s="12"/>
      <c r="AG31" s="12"/>
    </row>
    <row r="32" ht="15.75" customHeight="1">
      <c r="A32" s="38" t="str">
        <f>ALNS!A32</f>
        <v>Maria Clara dos  Reis Silva</v>
      </c>
      <c r="B32" s="24"/>
      <c r="C32" s="24"/>
      <c r="D32" s="24"/>
      <c r="E32" s="24"/>
      <c r="F32" s="25">
        <f t="shared" si="1"/>
        <v>0</v>
      </c>
      <c r="G32" s="26" t="str">
        <f t="shared" si="2"/>
        <v/>
      </c>
      <c r="H32" s="25" t="str">
        <f t="shared" si="3"/>
        <v/>
      </c>
      <c r="I32" s="38"/>
      <c r="J32" s="28" t="str">
        <f t="shared" si="4"/>
        <v/>
      </c>
      <c r="K32" s="29" t="str">
        <f t="shared" si="5"/>
        <v/>
      </c>
      <c r="L32" s="2"/>
      <c r="M32" s="12"/>
      <c r="N32" s="2"/>
      <c r="O32" s="12"/>
      <c r="P32" s="12"/>
      <c r="Q32" s="12"/>
      <c r="R32" s="12"/>
      <c r="S32" s="12"/>
      <c r="T32" s="2"/>
      <c r="U32" s="2"/>
      <c r="V32" s="2"/>
      <c r="W32" s="2"/>
      <c r="X32" s="2"/>
      <c r="Y32" s="2"/>
      <c r="Z32" s="2"/>
      <c r="AA32" s="12"/>
      <c r="AB32" s="12"/>
      <c r="AC32" s="12"/>
      <c r="AD32" s="12"/>
      <c r="AE32" s="12"/>
      <c r="AF32" s="12"/>
      <c r="AG32" s="12"/>
    </row>
    <row r="33" ht="15.75" customHeight="1">
      <c r="A33" s="41" t="str">
        <f>ALNS!A33</f>
        <v>Maria Evelyn da Silva Almeida</v>
      </c>
      <c r="B33" s="31"/>
      <c r="C33" s="31"/>
      <c r="D33" s="31"/>
      <c r="E33" s="31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41"/>
      <c r="J33" s="35" t="str">
        <f t="shared" si="4"/>
        <v/>
      </c>
      <c r="K33" s="36" t="str">
        <f t="shared" si="5"/>
        <v/>
      </c>
      <c r="L33" s="2"/>
      <c r="M33" s="12"/>
      <c r="N33" s="12"/>
      <c r="O33" s="12"/>
      <c r="P33" s="12"/>
      <c r="Q33" s="12"/>
      <c r="R33" s="12"/>
      <c r="S33" s="12"/>
      <c r="T33" s="2"/>
      <c r="U33" s="2"/>
      <c r="V33" s="2"/>
      <c r="W33" s="2"/>
      <c r="X33" s="2"/>
      <c r="Y33" s="2"/>
      <c r="Z33" s="2"/>
      <c r="AA33" s="12"/>
      <c r="AB33" s="12"/>
      <c r="AC33" s="12"/>
      <c r="AD33" s="12"/>
      <c r="AE33" s="12"/>
      <c r="AF33" s="12"/>
      <c r="AG33" s="12"/>
    </row>
    <row r="34" ht="15.75" customHeight="1">
      <c r="A34" s="38" t="str">
        <f>ALNS!A34</f>
        <v>Marina Venâncio Oliveira</v>
      </c>
      <c r="B34" s="24"/>
      <c r="C34" s="24"/>
      <c r="D34" s="24"/>
      <c r="E34" s="24"/>
      <c r="F34" s="25">
        <f t="shared" si="1"/>
        <v>0</v>
      </c>
      <c r="G34" s="26" t="str">
        <f t="shared" si="2"/>
        <v/>
      </c>
      <c r="H34" s="25" t="str">
        <f t="shared" si="3"/>
        <v/>
      </c>
      <c r="I34" s="38"/>
      <c r="J34" s="28" t="str">
        <f t="shared" si="4"/>
        <v/>
      </c>
      <c r="K34" s="29" t="str">
        <f t="shared" si="5"/>
        <v/>
      </c>
      <c r="L34" s="2"/>
      <c r="M34" s="1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2"/>
      <c r="AB34" s="12"/>
      <c r="AC34" s="12"/>
      <c r="AD34" s="12"/>
      <c r="AE34" s="12"/>
      <c r="AF34" s="12"/>
      <c r="AG34" s="12"/>
    </row>
    <row r="35" ht="15.75" customHeight="1">
      <c r="A35" s="41" t="str">
        <f>ALNS!A35</f>
        <v>Mário Samuel Oliveira Conceição</v>
      </c>
      <c r="B35" s="31"/>
      <c r="C35" s="31"/>
      <c r="D35" s="31"/>
      <c r="E35" s="31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41"/>
      <c r="J35" s="35" t="str">
        <f t="shared" si="4"/>
        <v/>
      </c>
      <c r="K35" s="36" t="str">
        <f t="shared" si="5"/>
        <v/>
      </c>
      <c r="L35" s="2"/>
      <c r="M35" s="1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2"/>
      <c r="AB35" s="12"/>
      <c r="AC35" s="12"/>
      <c r="AD35" s="12"/>
      <c r="AE35" s="12"/>
      <c r="AF35" s="12"/>
      <c r="AG35" s="12"/>
    </row>
    <row r="36" ht="15.75" customHeight="1">
      <c r="A36" s="42" t="str">
        <f>ALNS!A36</f>
        <v>Pedro Elias barbosa de Sousa</v>
      </c>
      <c r="B36" s="24"/>
      <c r="C36" s="24"/>
      <c r="D36" s="24"/>
      <c r="E36" s="24"/>
      <c r="F36" s="25">
        <f t="shared" si="1"/>
        <v>0</v>
      </c>
      <c r="G36" s="26" t="str">
        <f t="shared" si="2"/>
        <v/>
      </c>
      <c r="H36" s="25" t="str">
        <f t="shared" si="3"/>
        <v/>
      </c>
      <c r="I36" s="38"/>
      <c r="J36" s="28" t="str">
        <f t="shared" si="4"/>
        <v/>
      </c>
      <c r="K36" s="29" t="str">
        <f t="shared" si="5"/>
        <v/>
      </c>
      <c r="L36" s="2"/>
      <c r="M36" s="1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2"/>
      <c r="AB36" s="12"/>
      <c r="AC36" s="12"/>
      <c r="AD36" s="12"/>
      <c r="AE36" s="12"/>
      <c r="AF36" s="12"/>
      <c r="AG36" s="12"/>
    </row>
    <row r="37" ht="15.75" customHeight="1">
      <c r="A37" s="40" t="str">
        <f>ALNS!A37</f>
        <v>Pedro Henrique dos Santos Sousa</v>
      </c>
      <c r="B37" s="31"/>
      <c r="C37" s="31"/>
      <c r="D37" s="31"/>
      <c r="E37" s="31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41"/>
      <c r="J37" s="35" t="str">
        <f t="shared" si="4"/>
        <v/>
      </c>
      <c r="K37" s="36" t="str">
        <f t="shared" si="5"/>
        <v/>
      </c>
      <c r="L37" s="2"/>
      <c r="M37" s="1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2"/>
      <c r="AB37" s="12"/>
      <c r="AC37" s="12"/>
      <c r="AD37" s="12"/>
      <c r="AE37" s="2"/>
      <c r="AF37" s="2"/>
      <c r="AG37" s="2"/>
    </row>
    <row r="38" ht="15.75" customHeight="1">
      <c r="A38" s="42" t="str">
        <f>ALNS!A38</f>
        <v>Pedro Víctor de Farias Almeida</v>
      </c>
      <c r="B38" s="24"/>
      <c r="C38" s="24"/>
      <c r="D38" s="24"/>
      <c r="E38" s="24"/>
      <c r="F38" s="25">
        <f t="shared" si="1"/>
        <v>0</v>
      </c>
      <c r="G38" s="26" t="str">
        <f t="shared" si="2"/>
        <v/>
      </c>
      <c r="H38" s="25" t="str">
        <f t="shared" si="3"/>
        <v/>
      </c>
      <c r="I38" s="38"/>
      <c r="J38" s="28" t="str">
        <f t="shared" si="4"/>
        <v/>
      </c>
      <c r="K38" s="29" t="str">
        <f t="shared" si="5"/>
        <v/>
      </c>
      <c r="L38" s="2"/>
      <c r="M38" s="1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2"/>
      <c r="AB38" s="12"/>
      <c r="AC38" s="12"/>
      <c r="AD38" s="12"/>
      <c r="AE38" s="2"/>
      <c r="AF38" s="2"/>
      <c r="AG38" s="2"/>
    </row>
    <row r="39" ht="15.75" customHeight="1">
      <c r="A39" s="40" t="str">
        <f>ALNS!A39</f>
        <v>Pedro Welisson de Lima Araújo</v>
      </c>
      <c r="B39" s="31"/>
      <c r="C39" s="31"/>
      <c r="D39" s="31"/>
      <c r="E39" s="31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41"/>
      <c r="J39" s="35" t="str">
        <f t="shared" si="4"/>
        <v/>
      </c>
      <c r="K39" s="36" t="str">
        <f t="shared" si="5"/>
        <v/>
      </c>
      <c r="L39" s="2"/>
      <c r="M39" s="1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2"/>
      <c r="AB39" s="12"/>
      <c r="AC39" s="12"/>
      <c r="AD39" s="12"/>
      <c r="AE39" s="2"/>
      <c r="AF39" s="2"/>
      <c r="AG39" s="2"/>
    </row>
    <row r="40" ht="15.75" customHeight="1">
      <c r="A40" s="42" t="str">
        <f>ALNS!A40</f>
        <v>Rebeca Kemylly Vasquez Mendes</v>
      </c>
      <c r="B40" s="24"/>
      <c r="C40" s="24"/>
      <c r="D40" s="24"/>
      <c r="E40" s="24"/>
      <c r="F40" s="25">
        <f t="shared" si="1"/>
        <v>0</v>
      </c>
      <c r="G40" s="26" t="str">
        <f t="shared" si="2"/>
        <v/>
      </c>
      <c r="H40" s="25" t="str">
        <f t="shared" si="3"/>
        <v/>
      </c>
      <c r="I40" s="38"/>
      <c r="J40" s="28" t="str">
        <f t="shared" si="4"/>
        <v/>
      </c>
      <c r="K40" s="29" t="str">
        <f t="shared" si="5"/>
        <v/>
      </c>
      <c r="L40" s="2"/>
      <c r="M40" s="1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2"/>
      <c r="AB40" s="12"/>
      <c r="AC40" s="12"/>
      <c r="AD40" s="2"/>
      <c r="AE40" s="2"/>
      <c r="AF40" s="2"/>
      <c r="AG40" s="2"/>
    </row>
    <row r="41" ht="15.75" customHeight="1">
      <c r="A41" s="40" t="str">
        <f>ALNS!A41</f>
        <v>Renan Victor Rocha Pessoa</v>
      </c>
      <c r="B41" s="31"/>
      <c r="C41" s="31"/>
      <c r="D41" s="31"/>
      <c r="E41" s="31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41"/>
      <c r="J41" s="35" t="str">
        <f t="shared" si="4"/>
        <v/>
      </c>
      <c r="K41" s="36" t="str">
        <f t="shared" si="5"/>
        <v/>
      </c>
      <c r="L41" s="2"/>
      <c r="M41" s="1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2"/>
      <c r="AB41" s="2"/>
      <c r="AC41" s="2"/>
      <c r="AD41" s="2"/>
      <c r="AE41" s="2"/>
      <c r="AF41" s="2"/>
      <c r="AG41" s="2"/>
    </row>
    <row r="42" ht="15.75" customHeight="1">
      <c r="A42" s="42" t="str">
        <f>ALNS!A42</f>
        <v>Reuel Rodrigues Ferreira</v>
      </c>
      <c r="B42" s="24"/>
      <c r="C42" s="24"/>
      <c r="D42" s="24"/>
      <c r="E42" s="24"/>
      <c r="F42" s="25">
        <f t="shared" si="1"/>
        <v>0</v>
      </c>
      <c r="G42" s="26" t="str">
        <f t="shared" si="2"/>
        <v/>
      </c>
      <c r="H42" s="25" t="str">
        <f t="shared" si="3"/>
        <v/>
      </c>
      <c r="I42" s="38"/>
      <c r="J42" s="28" t="str">
        <f t="shared" si="4"/>
        <v/>
      </c>
      <c r="K42" s="29" t="str">
        <f t="shared" si="5"/>
        <v/>
      </c>
      <c r="L42" s="2"/>
      <c r="M42" s="1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2"/>
      <c r="AB42" s="2"/>
      <c r="AC42" s="2"/>
      <c r="AD42" s="2"/>
      <c r="AE42" s="2"/>
      <c r="AF42" s="2"/>
      <c r="AG42" s="2"/>
    </row>
    <row r="43" ht="15.75" customHeight="1">
      <c r="A43" s="40" t="str">
        <f>ALNS!A43</f>
        <v>Samara Rafaelly Brandão Rocha</v>
      </c>
      <c r="B43" s="31"/>
      <c r="C43" s="31"/>
      <c r="D43" s="31"/>
      <c r="E43" s="31"/>
      <c r="F43" s="32">
        <f t="shared" si="1"/>
        <v>0</v>
      </c>
      <c r="G43" s="33" t="str">
        <f t="shared" si="2"/>
        <v/>
      </c>
      <c r="H43" s="32" t="str">
        <f t="shared" si="3"/>
        <v/>
      </c>
      <c r="I43" s="41"/>
      <c r="J43" s="35" t="str">
        <f t="shared" si="4"/>
        <v/>
      </c>
      <c r="K43" s="36" t="str">
        <f t="shared" si="5"/>
        <v/>
      </c>
      <c r="L43" s="2"/>
      <c r="M43" s="1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2"/>
      <c r="AB43" s="2"/>
      <c r="AC43" s="2"/>
      <c r="AD43" s="2"/>
      <c r="AE43" s="2"/>
      <c r="AF43" s="2"/>
      <c r="AG43" s="2"/>
    </row>
    <row r="44" ht="15.75" customHeight="1">
      <c r="A44" s="42" t="str">
        <f>ALNS!A44</f>
        <v>Samuel Fontes Lima</v>
      </c>
      <c r="B44" s="24"/>
      <c r="C44" s="24"/>
      <c r="D44" s="24"/>
      <c r="E44" s="24"/>
      <c r="F44" s="25">
        <f t="shared" si="1"/>
        <v>0</v>
      </c>
      <c r="G44" s="26" t="str">
        <f t="shared" si="2"/>
        <v/>
      </c>
      <c r="H44" s="25" t="str">
        <f t="shared" si="3"/>
        <v/>
      </c>
      <c r="I44" s="38"/>
      <c r="J44" s="28" t="str">
        <f t="shared" si="4"/>
        <v/>
      </c>
      <c r="K44" s="29" t="str">
        <f t="shared" si="5"/>
        <v/>
      </c>
      <c r="L44" s="12"/>
      <c r="M44" s="1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2"/>
      <c r="AB44" s="2"/>
      <c r="AC44" s="2"/>
      <c r="AD44" s="2"/>
      <c r="AE44" s="2"/>
      <c r="AF44" s="2"/>
      <c r="AG44" s="2"/>
    </row>
    <row r="45" ht="15.75" customHeight="1">
      <c r="A45" s="40" t="str">
        <f>ALNS!A45</f>
        <v>Thifany Tayane Pereira Galdino</v>
      </c>
      <c r="B45" s="31"/>
      <c r="C45" s="31"/>
      <c r="D45" s="31"/>
      <c r="E45" s="31"/>
      <c r="F45" s="32">
        <f t="shared" si="1"/>
        <v>0</v>
      </c>
      <c r="G45" s="33" t="str">
        <f t="shared" si="2"/>
        <v/>
      </c>
      <c r="H45" s="32" t="str">
        <f t="shared" si="3"/>
        <v/>
      </c>
      <c r="I45" s="41"/>
      <c r="J45" s="35" t="str">
        <f t="shared" si="4"/>
        <v/>
      </c>
      <c r="K45" s="36" t="str">
        <f t="shared" si="5"/>
        <v/>
      </c>
      <c r="L45" s="12"/>
      <c r="M45" s="12"/>
      <c r="N45" s="1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2" t="str">
        <f>ALNS!A46</f>
        <v>Victor Gabriel Clementino Lima</v>
      </c>
      <c r="B46" s="24"/>
      <c r="C46" s="24"/>
      <c r="D46" s="24"/>
      <c r="E46" s="24"/>
      <c r="F46" s="25">
        <f t="shared" si="1"/>
        <v>0</v>
      </c>
      <c r="G46" s="26" t="str">
        <f t="shared" si="2"/>
        <v/>
      </c>
      <c r="H46" s="25" t="str">
        <f t="shared" si="3"/>
        <v/>
      </c>
      <c r="I46" s="38"/>
      <c r="J46" s="28" t="str">
        <f t="shared" si="4"/>
        <v/>
      </c>
      <c r="K46" s="29" t="str">
        <f t="shared" si="5"/>
        <v/>
      </c>
      <c r="L46" s="12"/>
      <c r="M46" s="12"/>
      <c r="N46" s="1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0" t="str">
        <f>ALNS!A47</f>
        <v>Vitória Cristina Rodrigues Amancio Vieira</v>
      </c>
      <c r="B47" s="31"/>
      <c r="C47" s="31"/>
      <c r="D47" s="31"/>
      <c r="E47" s="31"/>
      <c r="F47" s="32">
        <f t="shared" si="1"/>
        <v>0</v>
      </c>
      <c r="G47" s="33" t="str">
        <f t="shared" si="2"/>
        <v/>
      </c>
      <c r="H47" s="32" t="str">
        <f t="shared" si="3"/>
        <v/>
      </c>
      <c r="I47" s="41"/>
      <c r="J47" s="35" t="str">
        <f t="shared" si="4"/>
        <v/>
      </c>
      <c r="K47" s="36" t="str">
        <f t="shared" si="5"/>
        <v/>
      </c>
      <c r="L47" s="12"/>
      <c r="M47" s="12"/>
      <c r="N47" s="1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2"/>
      <c r="M48" s="12"/>
      <c r="N48" s="1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2"/>
      <c r="M49" s="12"/>
      <c r="N49" s="1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B50" s="43"/>
      <c r="C50" s="43"/>
      <c r="D50" s="43"/>
      <c r="E50" s="43"/>
      <c r="F50" s="43"/>
      <c r="G50" s="43"/>
      <c r="L50" s="2"/>
      <c r="M50" s="12"/>
      <c r="N50" s="1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B51" s="43"/>
      <c r="C51" s="43"/>
      <c r="D51" s="43"/>
      <c r="E51" s="43"/>
      <c r="F51" s="43"/>
      <c r="G51" s="43"/>
      <c r="L51" s="2"/>
      <c r="M51" s="12"/>
      <c r="N51" s="1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3"/>
      <c r="B52" s="43"/>
      <c r="C52" s="43"/>
      <c r="D52" s="43"/>
      <c r="E52" s="43"/>
      <c r="F52" s="43"/>
      <c r="G52" s="43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3"/>
      <c r="B53" s="43"/>
      <c r="C53" s="43"/>
      <c r="D53" s="43"/>
      <c r="E53" s="43"/>
      <c r="F53" s="43"/>
      <c r="G53" s="43"/>
      <c r="L53" s="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2"/>
      <c r="AA53" s="12"/>
      <c r="AB53" s="12"/>
      <c r="AC53" s="12"/>
      <c r="AD53" s="12"/>
      <c r="AE53" s="12"/>
      <c r="AF53" s="12"/>
      <c r="AG53" s="12"/>
    </row>
    <row r="54" ht="15.75" hidden="1" customHeight="1">
      <c r="A54" s="43"/>
      <c r="B54" s="43"/>
      <c r="C54" s="43"/>
      <c r="D54" s="43"/>
      <c r="E54" s="43"/>
      <c r="F54" s="43"/>
      <c r="G54" s="43"/>
      <c r="L54" s="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2"/>
      <c r="AA54" s="12"/>
      <c r="AB54" s="12"/>
      <c r="AC54" s="12"/>
      <c r="AD54" s="12"/>
      <c r="AE54" s="12"/>
      <c r="AF54" s="12"/>
      <c r="AG54" s="12"/>
    </row>
    <row r="55" ht="15.75" hidden="1" customHeight="1">
      <c r="A55" s="43"/>
      <c r="B55" s="43"/>
      <c r="C55" s="43"/>
      <c r="D55" s="43"/>
      <c r="E55" s="43"/>
      <c r="F55" s="43"/>
      <c r="G55" s="43"/>
      <c r="L55" s="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2"/>
      <c r="Y55" s="12"/>
      <c r="Z55" s="2"/>
      <c r="AA55" s="12"/>
      <c r="AB55" s="12"/>
      <c r="AC55" s="12"/>
      <c r="AD55" s="12"/>
      <c r="AE55" s="12"/>
      <c r="AF55" s="12"/>
      <c r="AG55" s="12"/>
    </row>
    <row r="56" ht="15.75" hidden="1" customHeight="1">
      <c r="A56" s="43"/>
      <c r="B56" s="43"/>
      <c r="C56" s="43"/>
      <c r="D56" s="43"/>
      <c r="E56" s="43"/>
      <c r="F56" s="43"/>
      <c r="G56" s="43"/>
      <c r="L56" s="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2"/>
      <c r="AA56" s="12"/>
      <c r="AB56" s="12"/>
      <c r="AC56" s="12"/>
      <c r="AD56" s="12"/>
      <c r="AE56" s="12"/>
      <c r="AF56" s="12"/>
      <c r="AG56" s="12"/>
    </row>
    <row r="57" ht="15.75" hidden="1" customHeight="1">
      <c r="A57" s="43"/>
      <c r="B57" s="43"/>
      <c r="C57" s="43"/>
      <c r="D57" s="43"/>
      <c r="E57" s="43"/>
      <c r="F57" s="43"/>
      <c r="G57" s="43"/>
      <c r="L57" s="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2"/>
      <c r="Y57" s="12"/>
      <c r="Z57" s="2"/>
      <c r="AA57" s="12"/>
      <c r="AB57" s="12"/>
      <c r="AC57" s="12"/>
      <c r="AD57" s="12"/>
      <c r="AE57" s="12"/>
      <c r="AF57" s="12"/>
      <c r="AG57" s="12"/>
    </row>
    <row r="58" ht="15.75" hidden="1" customHeight="1">
      <c r="A58" s="43"/>
      <c r="B58" s="43"/>
      <c r="C58" s="43"/>
      <c r="D58" s="43"/>
      <c r="E58" s="43"/>
      <c r="F58" s="43"/>
      <c r="G58" s="43"/>
      <c r="L58" s="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2"/>
      <c r="Y58" s="12"/>
      <c r="Z58" s="2"/>
      <c r="AA58" s="12"/>
      <c r="AB58" s="12"/>
      <c r="AC58" s="12"/>
      <c r="AD58" s="12"/>
      <c r="AE58" s="12"/>
      <c r="AF58" s="12"/>
      <c r="AG58" s="12"/>
    </row>
    <row r="59" ht="15.75" hidden="1" customHeight="1">
      <c r="A59" s="43"/>
      <c r="B59" s="43"/>
      <c r="C59" s="43"/>
      <c r="D59" s="43"/>
      <c r="E59" s="43"/>
      <c r="F59" s="43"/>
      <c r="G59" s="43"/>
      <c r="L59" s="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2"/>
      <c r="Y59" s="12"/>
      <c r="Z59" s="2"/>
      <c r="AA59" s="12"/>
      <c r="AB59" s="12"/>
      <c r="AC59" s="12"/>
      <c r="AD59" s="12"/>
      <c r="AE59" s="12"/>
      <c r="AF59" s="12"/>
      <c r="AG59" s="12"/>
    </row>
    <row r="60" ht="15.75" hidden="1" customHeight="1">
      <c r="A60" s="43"/>
      <c r="B60" s="43"/>
      <c r="C60" s="43"/>
      <c r="D60" s="43"/>
      <c r="E60" s="43"/>
      <c r="F60" s="43"/>
      <c r="G60" s="43"/>
      <c r="L60" s="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2"/>
      <c r="Y60" s="12"/>
      <c r="Z60" s="2"/>
      <c r="AA60" s="12"/>
      <c r="AB60" s="12"/>
      <c r="AC60" s="12"/>
      <c r="AD60" s="12"/>
      <c r="AE60" s="12"/>
      <c r="AF60" s="12"/>
      <c r="AG60" s="12"/>
    </row>
    <row r="61" ht="15.75" hidden="1" customHeight="1">
      <c r="A61" s="43"/>
      <c r="B61" s="43"/>
      <c r="C61" s="43"/>
      <c r="D61" s="43"/>
      <c r="E61" s="43"/>
      <c r="F61" s="43"/>
      <c r="G61" s="43"/>
      <c r="L61" s="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2"/>
      <c r="Y61" s="12"/>
      <c r="Z61" s="2"/>
      <c r="AA61" s="12"/>
      <c r="AB61" s="12"/>
      <c r="AC61" s="12"/>
      <c r="AD61" s="12"/>
      <c r="AE61" s="12"/>
      <c r="AF61" s="12"/>
      <c r="AG61" s="12"/>
    </row>
    <row r="62" ht="15.75" hidden="1" customHeight="1">
      <c r="A62" s="43"/>
      <c r="B62" s="43"/>
      <c r="C62" s="43"/>
      <c r="D62" s="43"/>
      <c r="E62" s="43"/>
      <c r="F62" s="43"/>
      <c r="G62" s="43"/>
      <c r="L62" s="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2"/>
      <c r="Y62" s="12"/>
      <c r="Z62" s="2"/>
      <c r="AA62" s="12"/>
      <c r="AB62" s="12"/>
      <c r="AC62" s="12"/>
      <c r="AD62" s="12"/>
      <c r="AE62" s="12"/>
      <c r="AF62" s="12"/>
      <c r="AG62" s="12"/>
    </row>
    <row r="63" ht="15.75" hidden="1" customHeight="1">
      <c r="A63" s="43"/>
      <c r="B63" s="43"/>
      <c r="C63" s="43"/>
      <c r="D63" s="43"/>
      <c r="E63" s="43"/>
      <c r="F63" s="43"/>
      <c r="G63" s="43"/>
      <c r="L63" s="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2"/>
      <c r="Y63" s="12"/>
      <c r="Z63" s="2"/>
      <c r="AA63" s="12"/>
      <c r="AB63" s="12"/>
      <c r="AC63" s="12"/>
      <c r="AD63" s="12"/>
      <c r="AE63" s="12"/>
      <c r="AF63" s="12"/>
      <c r="AG63" s="12"/>
    </row>
    <row r="64" ht="15.75" hidden="1" customHeight="1">
      <c r="A64" s="43"/>
      <c r="B64" s="43"/>
      <c r="C64" s="43"/>
      <c r="D64" s="43"/>
      <c r="E64" s="43"/>
      <c r="F64" s="43"/>
      <c r="G64" s="43"/>
      <c r="L64" s="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2"/>
      <c r="Y64" s="12"/>
      <c r="Z64" s="2"/>
      <c r="AA64" s="12"/>
      <c r="AB64" s="12"/>
      <c r="AC64" s="12"/>
      <c r="AD64" s="12"/>
      <c r="AE64" s="12"/>
      <c r="AF64" s="12"/>
      <c r="AG64" s="12"/>
    </row>
    <row r="65" ht="15.75" hidden="1" customHeight="1">
      <c r="A65" s="43"/>
      <c r="B65" s="43"/>
      <c r="C65" s="43"/>
      <c r="D65" s="43"/>
      <c r="E65" s="43"/>
      <c r="F65" s="43"/>
      <c r="G65" s="43"/>
      <c r="L65" s="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2"/>
      <c r="Y65" s="12"/>
      <c r="Z65" s="2"/>
      <c r="AA65" s="12"/>
      <c r="AB65" s="12"/>
      <c r="AC65" s="12"/>
      <c r="AD65" s="12"/>
      <c r="AE65" s="12"/>
      <c r="AF65" s="12"/>
      <c r="AG65" s="12"/>
    </row>
    <row r="66" ht="15.75" hidden="1" customHeight="1">
      <c r="A66" s="43"/>
      <c r="B66" s="43"/>
      <c r="C66" s="43"/>
      <c r="D66" s="43"/>
      <c r="E66" s="43"/>
      <c r="F66" s="43"/>
      <c r="G66" s="43"/>
      <c r="L66" s="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2"/>
      <c r="Y66" s="12"/>
      <c r="Z66" s="2"/>
      <c r="AA66" s="12"/>
      <c r="AB66" s="12"/>
      <c r="AC66" s="12"/>
      <c r="AD66" s="12"/>
      <c r="AE66" s="12"/>
      <c r="AF66" s="12"/>
      <c r="AG66" s="12"/>
    </row>
    <row r="67" ht="15.75" hidden="1" customHeight="1">
      <c r="A67" s="43"/>
      <c r="B67" s="43"/>
      <c r="C67" s="43"/>
      <c r="D67" s="43"/>
      <c r="E67" s="43"/>
      <c r="F67" s="43"/>
      <c r="G67" s="43"/>
      <c r="L67" s="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2"/>
      <c r="Y67" s="12"/>
      <c r="Z67" s="2"/>
      <c r="AA67" s="12"/>
      <c r="AB67" s="12"/>
      <c r="AC67" s="12"/>
      <c r="AD67" s="12"/>
      <c r="AE67" s="12"/>
      <c r="AF67" s="12"/>
      <c r="AG67" s="12"/>
    </row>
    <row r="68" ht="15.75" hidden="1" customHeight="1">
      <c r="A68" s="43"/>
      <c r="B68" s="43"/>
      <c r="C68" s="43"/>
      <c r="D68" s="43"/>
      <c r="E68" s="43"/>
      <c r="F68" s="43"/>
      <c r="G68" s="43"/>
      <c r="L68" s="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2"/>
      <c r="Y68" s="12"/>
      <c r="Z68" s="2"/>
      <c r="AA68" s="12"/>
      <c r="AB68" s="12"/>
      <c r="AC68" s="12"/>
      <c r="AD68" s="12"/>
      <c r="AE68" s="12"/>
      <c r="AF68" s="12"/>
      <c r="AG68" s="12"/>
    </row>
    <row r="69" ht="15.75" hidden="1" customHeight="1">
      <c r="A69" s="43"/>
      <c r="B69" s="43"/>
      <c r="C69" s="43"/>
      <c r="D69" s="43"/>
      <c r="E69" s="43"/>
      <c r="F69" s="43"/>
      <c r="G69" s="43"/>
      <c r="L69" s="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2"/>
      <c r="Y69" s="12"/>
      <c r="Z69" s="2"/>
      <c r="AA69" s="12"/>
      <c r="AB69" s="12"/>
      <c r="AC69" s="12"/>
      <c r="AD69" s="12"/>
      <c r="AE69" s="12"/>
      <c r="AF69" s="12"/>
      <c r="AG69" s="12"/>
    </row>
    <row r="70" ht="15.75" hidden="1" customHeight="1">
      <c r="A70" s="43"/>
      <c r="B70" s="43"/>
      <c r="C70" s="43"/>
      <c r="D70" s="43"/>
      <c r="E70" s="43"/>
      <c r="F70" s="43"/>
      <c r="G70" s="43"/>
      <c r="L70" s="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2"/>
      <c r="Y70" s="12"/>
      <c r="Z70" s="2"/>
      <c r="AA70" s="12"/>
      <c r="AB70" s="12"/>
      <c r="AC70" s="12"/>
      <c r="AD70" s="12"/>
      <c r="AE70" s="12"/>
      <c r="AF70" s="12"/>
      <c r="AG70" s="12"/>
    </row>
    <row r="71" ht="15.75" hidden="1" customHeight="1">
      <c r="A71" s="43"/>
      <c r="B71" s="43"/>
      <c r="C71" s="43"/>
      <c r="D71" s="43"/>
      <c r="E71" s="43"/>
      <c r="F71" s="43"/>
      <c r="G71" s="43"/>
      <c r="L71" s="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2"/>
      <c r="Y71" s="12"/>
      <c r="Z71" s="2"/>
      <c r="AA71" s="12"/>
      <c r="AB71" s="12"/>
      <c r="AC71" s="12"/>
      <c r="AD71" s="12"/>
      <c r="AE71" s="12"/>
      <c r="AF71" s="12"/>
      <c r="AG71" s="12"/>
    </row>
    <row r="72" ht="15.75" hidden="1" customHeight="1">
      <c r="A72" s="43"/>
      <c r="B72" s="43"/>
      <c r="C72" s="43"/>
      <c r="D72" s="43"/>
      <c r="E72" s="43"/>
      <c r="F72" s="43"/>
      <c r="G72" s="43"/>
      <c r="L72" s="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2"/>
      <c r="Y72" s="12"/>
      <c r="Z72" s="2"/>
      <c r="AA72" s="12"/>
      <c r="AB72" s="12"/>
      <c r="AC72" s="12"/>
      <c r="AD72" s="12"/>
      <c r="AE72" s="12"/>
      <c r="AF72" s="12"/>
      <c r="AG72" s="12"/>
    </row>
    <row r="73" ht="15.75" hidden="1" customHeight="1">
      <c r="A73" s="43"/>
      <c r="B73" s="43"/>
      <c r="C73" s="43"/>
      <c r="D73" s="43"/>
      <c r="E73" s="43"/>
      <c r="F73" s="43"/>
      <c r="G73" s="43"/>
      <c r="L73" s="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2"/>
      <c r="Y73" s="12"/>
      <c r="Z73" s="2"/>
      <c r="AA73" s="12"/>
      <c r="AB73" s="12"/>
      <c r="AC73" s="12"/>
      <c r="AD73" s="12"/>
      <c r="AE73" s="12"/>
      <c r="AF73" s="12"/>
      <c r="AG73" s="12"/>
    </row>
    <row r="74" ht="15.75" hidden="1" customHeight="1">
      <c r="A74" s="43"/>
      <c r="B74" s="43"/>
      <c r="C74" s="43"/>
      <c r="D74" s="43"/>
      <c r="E74" s="43"/>
      <c r="F74" s="43"/>
      <c r="G74" s="43"/>
      <c r="L74" s="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2"/>
      <c r="Y74" s="12"/>
      <c r="Z74" s="2"/>
      <c r="AA74" s="12"/>
      <c r="AB74" s="12"/>
      <c r="AC74" s="12"/>
      <c r="AD74" s="12"/>
      <c r="AE74" s="12"/>
      <c r="AF74" s="12"/>
      <c r="AG74" s="12"/>
    </row>
    <row r="75" ht="15.75" hidden="1" customHeight="1">
      <c r="A75" s="43"/>
      <c r="B75" s="43"/>
      <c r="C75" s="43"/>
      <c r="D75" s="43"/>
      <c r="E75" s="43"/>
      <c r="F75" s="43"/>
      <c r="G75" s="43"/>
      <c r="L75" s="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2"/>
      <c r="Y75" s="12"/>
      <c r="Z75" s="2"/>
      <c r="AA75" s="12"/>
      <c r="AB75" s="12"/>
      <c r="AC75" s="12"/>
      <c r="AD75" s="12"/>
      <c r="AE75" s="12"/>
      <c r="AF75" s="12"/>
      <c r="AG75" s="12"/>
    </row>
    <row r="76" ht="15.75" hidden="1" customHeight="1">
      <c r="A76" s="43"/>
      <c r="B76" s="43"/>
      <c r="C76" s="43"/>
      <c r="D76" s="43"/>
      <c r="E76" s="43"/>
      <c r="F76" s="43"/>
      <c r="G76" s="43"/>
      <c r="L76" s="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2"/>
      <c r="Y76" s="12"/>
      <c r="Z76" s="2"/>
      <c r="AA76" s="12"/>
      <c r="AB76" s="12"/>
      <c r="AC76" s="12"/>
      <c r="AD76" s="12"/>
      <c r="AE76" s="12"/>
      <c r="AF76" s="12"/>
      <c r="AG76" s="12"/>
    </row>
    <row r="77" ht="15.75" hidden="1" customHeight="1">
      <c r="A77" s="43"/>
      <c r="B77" s="43"/>
      <c r="C77" s="43"/>
      <c r="D77" s="43"/>
      <c r="E77" s="43"/>
      <c r="F77" s="43"/>
      <c r="G77" s="43"/>
      <c r="L77" s="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2"/>
      <c r="Y77" s="12"/>
      <c r="Z77" s="2"/>
      <c r="AA77" s="12"/>
      <c r="AB77" s="12"/>
      <c r="AC77" s="12"/>
      <c r="AD77" s="12"/>
      <c r="AE77" s="12"/>
      <c r="AF77" s="12"/>
      <c r="AG77" s="12"/>
    </row>
    <row r="78" ht="15.75" hidden="1" customHeight="1">
      <c r="A78" s="43"/>
      <c r="B78" s="43"/>
      <c r="C78" s="43"/>
      <c r="D78" s="43"/>
      <c r="E78" s="43"/>
      <c r="F78" s="43"/>
      <c r="G78" s="43"/>
      <c r="L78" s="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2"/>
      <c r="Y78" s="12"/>
      <c r="Z78" s="2"/>
      <c r="AA78" s="12"/>
      <c r="AB78" s="12"/>
      <c r="AC78" s="12"/>
      <c r="AD78" s="12"/>
      <c r="AE78" s="12"/>
      <c r="AF78" s="12"/>
      <c r="AG78" s="12"/>
    </row>
    <row r="79" ht="15.75" hidden="1" customHeight="1">
      <c r="A79" s="43"/>
      <c r="B79" s="43"/>
      <c r="C79" s="43"/>
      <c r="D79" s="43"/>
      <c r="E79" s="43"/>
      <c r="F79" s="43"/>
      <c r="G79" s="43"/>
      <c r="L79" s="2"/>
      <c r="M79" s="12"/>
      <c r="N79" s="12"/>
      <c r="O79" s="12"/>
      <c r="P79" s="12"/>
      <c r="Q79" s="12"/>
      <c r="R79" s="12"/>
      <c r="S79" s="12"/>
      <c r="T79" s="12"/>
      <c r="U79" s="12"/>
      <c r="V79" s="2"/>
      <c r="W79" s="2"/>
      <c r="X79" s="2"/>
      <c r="Y79" s="12"/>
      <c r="Z79" s="2"/>
      <c r="AA79" s="12"/>
      <c r="AB79" s="12"/>
      <c r="AC79" s="12"/>
      <c r="AD79" s="12"/>
      <c r="AE79" s="12"/>
      <c r="AF79" s="12"/>
      <c r="AG79" s="12"/>
    </row>
    <row r="80" ht="15.75" hidden="1" customHeight="1">
      <c r="A80" s="43"/>
      <c r="B80" s="43"/>
      <c r="C80" s="43"/>
      <c r="D80" s="43"/>
      <c r="E80" s="43"/>
      <c r="F80" s="43"/>
      <c r="G80" s="43"/>
      <c r="L80" s="2"/>
      <c r="M80" s="12"/>
      <c r="N80" s="12"/>
      <c r="O80" s="12"/>
      <c r="P80" s="12"/>
      <c r="Q80" s="12"/>
      <c r="R80" s="12"/>
      <c r="S80" s="12"/>
      <c r="T80" s="12"/>
      <c r="U80" s="12"/>
      <c r="V80" s="2"/>
      <c r="W80" s="2"/>
      <c r="X80" s="2"/>
      <c r="Y80" s="12"/>
      <c r="Z80" s="2"/>
      <c r="AA80" s="12"/>
      <c r="AB80" s="12"/>
      <c r="AC80" s="12"/>
      <c r="AD80" s="12"/>
      <c r="AE80" s="12"/>
      <c r="AF80" s="12"/>
      <c r="AG80" s="12"/>
    </row>
    <row r="81" ht="15.75" hidden="1" customHeight="1">
      <c r="A81" s="43"/>
      <c r="B81" s="43"/>
      <c r="C81" s="43"/>
      <c r="D81" s="43"/>
      <c r="E81" s="43"/>
      <c r="F81" s="43"/>
      <c r="G81" s="43"/>
      <c r="L81" s="2"/>
      <c r="M81" s="12"/>
      <c r="N81" s="12"/>
      <c r="O81" s="12"/>
      <c r="P81" s="12"/>
      <c r="Q81" s="12"/>
      <c r="R81" s="12"/>
      <c r="S81" s="12"/>
      <c r="T81" s="12"/>
      <c r="U81" s="12"/>
      <c r="V81" s="2"/>
      <c r="W81" s="2"/>
      <c r="X81" s="2"/>
      <c r="Y81" s="2"/>
      <c r="Z81" s="2"/>
      <c r="AA81" s="12"/>
      <c r="AB81" s="12"/>
      <c r="AC81" s="12"/>
      <c r="AD81" s="12"/>
      <c r="AE81" s="12"/>
      <c r="AF81" s="12"/>
      <c r="AG81" s="12"/>
    </row>
    <row r="82" ht="15.75" hidden="1" customHeight="1">
      <c r="A82" s="43"/>
      <c r="B82" s="43"/>
      <c r="C82" s="43"/>
      <c r="D82" s="43"/>
      <c r="E82" s="43"/>
      <c r="F82" s="43"/>
      <c r="G82" s="43"/>
      <c r="L82" s="2"/>
      <c r="M82" s="12"/>
      <c r="N82" s="12"/>
      <c r="O82" s="12"/>
      <c r="P82" s="12"/>
      <c r="Q82" s="12"/>
      <c r="R82" s="12"/>
      <c r="S82" s="12"/>
      <c r="T82" s="12"/>
      <c r="U82" s="12"/>
      <c r="V82" s="2"/>
      <c r="W82" s="2"/>
      <c r="X82" s="2"/>
      <c r="Y82" s="2"/>
      <c r="Z82" s="2"/>
      <c r="AA82" s="12"/>
      <c r="AB82" s="12"/>
      <c r="AC82" s="12"/>
      <c r="AD82" s="12"/>
      <c r="AE82" s="12"/>
      <c r="AF82" s="12"/>
      <c r="AG82" s="12"/>
    </row>
    <row r="83" ht="15.75" hidden="1" customHeight="1">
      <c r="A83" s="43"/>
      <c r="B83" s="43"/>
      <c r="C83" s="43"/>
      <c r="D83" s="43"/>
      <c r="E83" s="43"/>
      <c r="F83" s="43"/>
      <c r="G83" s="43"/>
      <c r="L83" s="2"/>
      <c r="M83" s="12"/>
      <c r="N83" s="12"/>
      <c r="O83" s="12"/>
      <c r="P83" s="12"/>
      <c r="Q83" s="12"/>
      <c r="R83" s="12"/>
      <c r="S83" s="12"/>
      <c r="T83" s="12"/>
      <c r="U83" s="12"/>
      <c r="V83" s="2"/>
      <c r="W83" s="2"/>
      <c r="X83" s="2"/>
      <c r="Y83" s="2"/>
      <c r="Z83" s="2"/>
      <c r="AA83" s="12"/>
      <c r="AB83" s="12"/>
      <c r="AC83" s="12"/>
      <c r="AD83" s="12"/>
      <c r="AE83" s="12"/>
      <c r="AF83" s="12"/>
      <c r="AG83" s="12"/>
    </row>
    <row r="84" ht="15.75" hidden="1" customHeight="1">
      <c r="A84" s="43"/>
      <c r="B84" s="43"/>
      <c r="C84" s="43"/>
      <c r="D84" s="43"/>
      <c r="E84" s="43"/>
      <c r="F84" s="43"/>
      <c r="G84" s="43"/>
      <c r="L84" s="2"/>
      <c r="M84" s="12"/>
      <c r="N84" s="12"/>
      <c r="O84" s="12"/>
      <c r="P84" s="12"/>
      <c r="Q84" s="12"/>
      <c r="R84" s="12"/>
      <c r="S84" s="12"/>
      <c r="T84" s="12"/>
      <c r="U84" s="12"/>
      <c r="V84" s="2"/>
      <c r="W84" s="2"/>
      <c r="X84" s="2"/>
      <c r="Y84" s="2"/>
      <c r="Z84" s="2"/>
      <c r="AA84" s="12"/>
      <c r="AB84" s="12"/>
      <c r="AC84" s="12"/>
      <c r="AD84" s="12"/>
      <c r="AE84" s="12"/>
      <c r="AF84" s="12"/>
      <c r="AG84" s="12"/>
    </row>
    <row r="85" ht="15.75" hidden="1" customHeight="1">
      <c r="A85" s="43"/>
      <c r="B85" s="43"/>
      <c r="C85" s="43"/>
      <c r="D85" s="43"/>
      <c r="E85" s="43"/>
      <c r="F85" s="43"/>
      <c r="G85" s="43"/>
      <c r="L85" s="2"/>
      <c r="M85" s="12"/>
      <c r="N85" s="12"/>
      <c r="O85" s="12"/>
      <c r="P85" s="12"/>
      <c r="Q85" s="12"/>
      <c r="R85" s="12"/>
      <c r="S85" s="12"/>
      <c r="T85" s="12"/>
      <c r="U85" s="12"/>
      <c r="V85" s="2"/>
      <c r="W85" s="2"/>
      <c r="X85" s="2"/>
      <c r="Y85" s="2"/>
      <c r="Z85" s="2"/>
      <c r="AA85" s="12"/>
      <c r="AB85" s="12"/>
      <c r="AC85" s="12"/>
      <c r="AD85" s="12"/>
      <c r="AE85" s="12"/>
      <c r="AF85" s="12"/>
      <c r="AG85" s="12"/>
    </row>
    <row r="86" ht="15.75" hidden="1" customHeight="1">
      <c r="A86" s="43"/>
      <c r="B86" s="43"/>
      <c r="C86" s="43"/>
      <c r="D86" s="43"/>
      <c r="E86" s="43"/>
      <c r="F86" s="43"/>
      <c r="G86" s="43"/>
      <c r="L86" s="2"/>
      <c r="M86" s="12"/>
      <c r="N86" s="12"/>
      <c r="O86" s="12"/>
      <c r="P86" s="12"/>
      <c r="Q86" s="2"/>
      <c r="R86" s="2"/>
      <c r="S86" s="12"/>
      <c r="T86" s="12"/>
      <c r="U86" s="2"/>
      <c r="V86" s="2"/>
      <c r="W86" s="2"/>
      <c r="X86" s="2"/>
      <c r="Y86" s="2"/>
      <c r="Z86" s="2"/>
      <c r="AA86" s="12"/>
      <c r="AB86" s="12"/>
      <c r="AC86" s="12"/>
      <c r="AD86" s="12"/>
      <c r="AE86" s="12"/>
      <c r="AF86" s="12"/>
      <c r="AG86" s="12"/>
    </row>
    <row r="87" ht="15.75" hidden="1" customHeight="1">
      <c r="A87" s="43"/>
      <c r="B87" s="43"/>
      <c r="C87" s="43"/>
      <c r="D87" s="43"/>
      <c r="E87" s="43"/>
      <c r="F87" s="43"/>
      <c r="G87" s="43"/>
      <c r="L87" s="2"/>
      <c r="M87" s="12"/>
      <c r="N87" s="12"/>
      <c r="O87" s="12"/>
      <c r="P87" s="12"/>
      <c r="Q87" s="2"/>
      <c r="R87" s="2"/>
      <c r="S87" s="2"/>
      <c r="T87" s="2"/>
      <c r="U87" s="2"/>
      <c r="V87" s="2"/>
      <c r="W87" s="2"/>
      <c r="X87" s="2"/>
      <c r="Y87" s="2"/>
      <c r="Z87" s="2"/>
      <c r="AA87" s="12"/>
      <c r="AB87" s="12"/>
      <c r="AC87" s="12"/>
      <c r="AD87" s="12"/>
      <c r="AE87" s="12"/>
      <c r="AF87" s="12"/>
      <c r="AG87" s="12"/>
    </row>
    <row r="88" ht="15.75" hidden="1" customHeight="1">
      <c r="A88" s="43"/>
      <c r="B88" s="43"/>
      <c r="C88" s="43"/>
      <c r="D88" s="43"/>
      <c r="E88" s="43"/>
      <c r="F88" s="43"/>
      <c r="G88" s="43"/>
      <c r="L88" s="2"/>
      <c r="M88" s="12"/>
      <c r="N88" s="12"/>
      <c r="O88" s="12"/>
      <c r="P88" s="12"/>
      <c r="Q88" s="2"/>
      <c r="R88" s="2"/>
      <c r="S88" s="2"/>
      <c r="T88" s="2"/>
      <c r="U88" s="2"/>
      <c r="V88" s="2"/>
      <c r="W88" s="2"/>
      <c r="X88" s="2"/>
      <c r="Y88" s="2"/>
      <c r="Z88" s="2"/>
      <c r="AA88" s="12"/>
      <c r="AB88" s="12"/>
      <c r="AC88" s="12"/>
      <c r="AD88" s="12"/>
      <c r="AE88" s="12"/>
      <c r="AF88" s="12"/>
      <c r="AG88" s="12"/>
    </row>
    <row r="89" ht="15.75" hidden="1" customHeight="1">
      <c r="A89" s="43"/>
      <c r="B89" s="43"/>
      <c r="C89" s="43"/>
      <c r="D89" s="43"/>
      <c r="E89" s="43"/>
      <c r="F89" s="43"/>
      <c r="G89" s="43"/>
      <c r="L89" s="2"/>
      <c r="M89" s="12"/>
      <c r="N89" s="12"/>
      <c r="O89" s="12"/>
      <c r="P89" s="12"/>
      <c r="Q89" s="2"/>
      <c r="R89" s="2"/>
      <c r="S89" s="2"/>
      <c r="T89" s="2"/>
      <c r="U89" s="2"/>
      <c r="V89" s="2"/>
      <c r="W89" s="2"/>
      <c r="X89" s="2"/>
      <c r="Y89" s="2"/>
      <c r="Z89" s="2"/>
      <c r="AA89" s="12"/>
      <c r="AB89" s="12"/>
      <c r="AC89" s="12"/>
      <c r="AD89" s="12"/>
      <c r="AE89" s="12"/>
      <c r="AF89" s="12"/>
      <c r="AG89" s="12"/>
    </row>
    <row r="90" ht="15.75" hidden="1" customHeight="1">
      <c r="A90" s="43"/>
      <c r="B90" s="43"/>
      <c r="C90" s="43"/>
      <c r="D90" s="43"/>
      <c r="E90" s="43"/>
      <c r="F90" s="43"/>
      <c r="G90" s="43"/>
      <c r="L90" s="2"/>
      <c r="M90" s="12"/>
      <c r="N90" s="12"/>
      <c r="O90" s="12"/>
      <c r="P90" s="12"/>
      <c r="Q90" s="2"/>
      <c r="R90" s="2"/>
      <c r="S90" s="2"/>
      <c r="T90" s="2"/>
      <c r="U90" s="2"/>
      <c r="V90" s="2"/>
      <c r="W90" s="2"/>
      <c r="X90" s="2"/>
      <c r="Y90" s="2"/>
      <c r="Z90" s="2"/>
      <c r="AA90" s="12"/>
      <c r="AB90" s="12"/>
      <c r="AC90" s="12"/>
      <c r="AD90" s="12"/>
      <c r="AE90" s="2"/>
      <c r="AF90" s="2"/>
      <c r="AG90" s="2"/>
    </row>
    <row r="91" ht="15.75" hidden="1" customHeight="1">
      <c r="A91" s="43"/>
      <c r="B91" s="43"/>
      <c r="C91" s="43"/>
      <c r="D91" s="43"/>
      <c r="E91" s="43"/>
      <c r="F91" s="43"/>
      <c r="G91" s="43"/>
      <c r="L91" s="2"/>
      <c r="M91" s="12"/>
      <c r="N91" s="12"/>
      <c r="O91" s="12"/>
      <c r="P91" s="12"/>
      <c r="Q91" s="2"/>
      <c r="R91" s="2"/>
      <c r="S91" s="2"/>
      <c r="T91" s="2"/>
      <c r="U91" s="2"/>
      <c r="V91" s="2"/>
      <c r="W91" s="2"/>
      <c r="X91" s="2"/>
      <c r="Y91" s="2"/>
      <c r="Z91" s="2"/>
      <c r="AA91" s="12"/>
      <c r="AB91" s="12"/>
      <c r="AC91" s="12"/>
      <c r="AD91" s="12"/>
      <c r="AE91" s="2"/>
      <c r="AF91" s="2"/>
      <c r="AG91" s="2"/>
    </row>
    <row r="92" ht="15.75" hidden="1" customHeight="1">
      <c r="A92" s="43"/>
      <c r="B92" s="43"/>
      <c r="C92" s="43"/>
      <c r="D92" s="43"/>
      <c r="E92" s="43"/>
      <c r="F92" s="43"/>
      <c r="G92" s="43"/>
      <c r="L92" s="2"/>
      <c r="M92" s="12"/>
      <c r="N92" s="12"/>
      <c r="O92" s="1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2"/>
      <c r="AB92" s="12"/>
      <c r="AC92" s="12"/>
      <c r="AD92" s="2"/>
      <c r="AE92" s="2"/>
      <c r="AF92" s="2"/>
      <c r="AG92" s="2"/>
    </row>
    <row r="93" ht="15.75" hidden="1" customHeight="1">
      <c r="A93" s="43"/>
      <c r="B93" s="43"/>
      <c r="C93" s="43"/>
      <c r="D93" s="43"/>
      <c r="E93" s="43"/>
      <c r="F93" s="43"/>
      <c r="G93" s="43"/>
      <c r="L93" s="2"/>
      <c r="M93" s="1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2"/>
      <c r="AB93" s="2"/>
      <c r="AC93" s="2"/>
      <c r="AD93" s="2"/>
      <c r="AE93" s="2"/>
      <c r="AF93" s="2"/>
      <c r="AG93" s="2"/>
    </row>
    <row r="94" ht="15.75" hidden="1" customHeight="1">
      <c r="A94" s="43"/>
      <c r="B94" s="43"/>
      <c r="C94" s="43"/>
      <c r="D94" s="43"/>
      <c r="E94" s="43"/>
      <c r="F94" s="43"/>
      <c r="G94" s="43"/>
      <c r="L94" s="2"/>
      <c r="M94" s="1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2"/>
      <c r="AB94" s="2"/>
      <c r="AC94" s="2"/>
      <c r="AD94" s="2"/>
      <c r="AE94" s="2"/>
      <c r="AF94" s="2"/>
      <c r="AG94" s="2"/>
    </row>
    <row r="95" ht="15.75" hidden="1" customHeight="1">
      <c r="A95" s="43"/>
      <c r="B95" s="43"/>
      <c r="C95" s="43"/>
      <c r="D95" s="43"/>
      <c r="E95" s="43"/>
      <c r="F95" s="43"/>
      <c r="G95" s="43"/>
      <c r="L95" s="2"/>
      <c r="M95" s="1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2"/>
      <c r="AB95" s="2"/>
      <c r="AC95" s="2"/>
      <c r="AD95" s="2"/>
      <c r="AE95" s="2"/>
      <c r="AF95" s="2"/>
      <c r="AG95" s="2"/>
    </row>
    <row r="96" ht="15.75" hidden="1" customHeight="1">
      <c r="A96" s="43"/>
      <c r="B96" s="43"/>
      <c r="C96" s="43"/>
      <c r="D96" s="43"/>
      <c r="E96" s="43"/>
      <c r="F96" s="43"/>
      <c r="G96" s="43"/>
      <c r="L96" s="2"/>
      <c r="M96" s="1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2"/>
      <c r="AB96" s="2"/>
      <c r="AC96" s="2"/>
      <c r="AD96" s="2"/>
      <c r="AE96" s="2"/>
      <c r="AF96" s="2"/>
      <c r="AG96" s="2"/>
    </row>
    <row r="97" ht="15.75" hidden="1" customHeight="1">
      <c r="A97" s="43"/>
      <c r="B97" s="43"/>
      <c r="C97" s="43"/>
      <c r="D97" s="43"/>
      <c r="E97" s="43"/>
      <c r="F97" s="43"/>
      <c r="G97" s="43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3"/>
      <c r="B98" s="43"/>
      <c r="C98" s="43"/>
      <c r="D98" s="43"/>
      <c r="E98" s="43"/>
      <c r="F98" s="43"/>
      <c r="G98" s="43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3"/>
      <c r="B99" s="43"/>
      <c r="C99" s="43"/>
      <c r="D99" s="43"/>
      <c r="E99" s="43"/>
      <c r="F99" s="43"/>
      <c r="G99" s="43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3"/>
      <c r="B100" s="43"/>
      <c r="C100" s="43"/>
      <c r="D100" s="43"/>
      <c r="E100" s="43"/>
      <c r="F100" s="43"/>
      <c r="G100" s="43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3"/>
      <c r="B101" s="43"/>
      <c r="C101" s="43"/>
      <c r="D101" s="43"/>
      <c r="E101" s="43"/>
      <c r="F101" s="43"/>
      <c r="G101" s="43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3"/>
      <c r="B102" s="43"/>
      <c r="C102" s="43"/>
      <c r="D102" s="43"/>
      <c r="E102" s="43"/>
      <c r="F102" s="43"/>
      <c r="G102" s="43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3"/>
      <c r="B103" s="43"/>
      <c r="C103" s="43"/>
      <c r="D103" s="43"/>
      <c r="E103" s="43"/>
      <c r="F103" s="43"/>
      <c r="G103" s="43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3"/>
      <c r="B104" s="43"/>
      <c r="C104" s="43"/>
      <c r="D104" s="43"/>
      <c r="E104" s="43"/>
      <c r="F104" s="43"/>
      <c r="G104" s="43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3"/>
      <c r="B105" s="43"/>
      <c r="C105" s="43"/>
      <c r="D105" s="43"/>
      <c r="E105" s="43"/>
      <c r="F105" s="43"/>
      <c r="G105" s="43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3"/>
      <c r="B106" s="43"/>
      <c r="C106" s="43"/>
      <c r="D106" s="43"/>
      <c r="E106" s="43"/>
      <c r="F106" s="43"/>
      <c r="G106" s="43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3"/>
      <c r="B107" s="43"/>
      <c r="C107" s="43"/>
      <c r="D107" s="43"/>
      <c r="E107" s="43"/>
      <c r="F107" s="43"/>
      <c r="G107" s="43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3"/>
      <c r="B108" s="43"/>
      <c r="C108" s="43"/>
      <c r="D108" s="43"/>
      <c r="E108" s="43"/>
      <c r="F108" s="43"/>
      <c r="G108" s="43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3"/>
      <c r="B109" s="43"/>
      <c r="C109" s="43"/>
      <c r="D109" s="43"/>
      <c r="E109" s="43"/>
      <c r="F109" s="43"/>
      <c r="G109" s="43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3"/>
      <c r="B110" s="43"/>
      <c r="C110" s="43"/>
      <c r="D110" s="43"/>
      <c r="E110" s="43"/>
      <c r="F110" s="43"/>
      <c r="G110" s="43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3"/>
      <c r="B111" s="43"/>
      <c r="C111" s="43"/>
      <c r="D111" s="43"/>
      <c r="E111" s="43"/>
      <c r="F111" s="43"/>
      <c r="G111" s="43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3"/>
      <c r="B112" s="43"/>
      <c r="C112" s="43"/>
      <c r="D112" s="43"/>
      <c r="E112" s="43"/>
      <c r="F112" s="43"/>
      <c r="G112" s="43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3"/>
      <c r="B113" s="43"/>
      <c r="C113" s="43"/>
      <c r="D113" s="43"/>
      <c r="E113" s="43"/>
      <c r="F113" s="43"/>
      <c r="G113" s="43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3"/>
      <c r="B114" s="43"/>
      <c r="C114" s="43"/>
      <c r="D114" s="43"/>
      <c r="E114" s="43"/>
      <c r="F114" s="43"/>
      <c r="G114" s="43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3"/>
      <c r="B115" s="43"/>
      <c r="C115" s="43"/>
      <c r="D115" s="43"/>
      <c r="E115" s="43"/>
      <c r="F115" s="43"/>
      <c r="G115" s="43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3"/>
      <c r="B116" s="43"/>
      <c r="C116" s="43"/>
      <c r="D116" s="43"/>
      <c r="E116" s="43"/>
      <c r="F116" s="43"/>
      <c r="G116" s="43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3"/>
      <c r="B117" s="43"/>
      <c r="C117" s="43"/>
      <c r="D117" s="43"/>
      <c r="E117" s="43"/>
      <c r="F117" s="43"/>
      <c r="G117" s="43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3"/>
      <c r="B118" s="43"/>
      <c r="C118" s="43"/>
      <c r="D118" s="43"/>
      <c r="E118" s="43"/>
      <c r="F118" s="43"/>
      <c r="G118" s="43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3"/>
      <c r="B119" s="43"/>
      <c r="C119" s="43"/>
      <c r="D119" s="43"/>
      <c r="E119" s="43"/>
      <c r="F119" s="43"/>
      <c r="G119" s="43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3"/>
      <c r="B120" s="43"/>
      <c r="C120" s="43"/>
      <c r="D120" s="43"/>
      <c r="E120" s="43"/>
      <c r="F120" s="43"/>
      <c r="G120" s="43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3"/>
      <c r="B121" s="43"/>
      <c r="C121" s="43"/>
      <c r="D121" s="43"/>
      <c r="E121" s="43"/>
      <c r="F121" s="43"/>
      <c r="G121" s="43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3"/>
      <c r="B122" s="43"/>
      <c r="C122" s="43"/>
      <c r="D122" s="43"/>
      <c r="E122" s="43"/>
      <c r="F122" s="43"/>
      <c r="G122" s="43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3"/>
      <c r="B123" s="43"/>
      <c r="C123" s="43"/>
      <c r="D123" s="43"/>
      <c r="E123" s="43"/>
      <c r="F123" s="43"/>
      <c r="G123" s="43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3"/>
      <c r="B124" s="43"/>
      <c r="C124" s="43"/>
      <c r="D124" s="43"/>
      <c r="E124" s="43"/>
      <c r="F124" s="43"/>
      <c r="G124" s="43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3"/>
      <c r="B125" s="43"/>
      <c r="C125" s="43"/>
      <c r="D125" s="43"/>
      <c r="E125" s="43"/>
      <c r="F125" s="43"/>
      <c r="G125" s="43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3"/>
      <c r="B126" s="43"/>
      <c r="C126" s="43"/>
      <c r="D126" s="43"/>
      <c r="E126" s="43"/>
      <c r="F126" s="43"/>
      <c r="G126" s="43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3"/>
      <c r="B127" s="43"/>
      <c r="C127" s="43"/>
      <c r="D127" s="43"/>
      <c r="E127" s="43"/>
      <c r="F127" s="43"/>
      <c r="G127" s="43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3"/>
      <c r="B128" s="43"/>
      <c r="C128" s="43"/>
      <c r="D128" s="43"/>
      <c r="E128" s="43"/>
      <c r="F128" s="43"/>
      <c r="G128" s="43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3"/>
      <c r="B129" s="43"/>
      <c r="C129" s="43"/>
      <c r="D129" s="43"/>
      <c r="E129" s="43"/>
      <c r="F129" s="43"/>
      <c r="G129" s="43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3"/>
      <c r="B130" s="43"/>
      <c r="C130" s="43"/>
      <c r="D130" s="43"/>
      <c r="E130" s="43"/>
      <c r="F130" s="43"/>
      <c r="G130" s="43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3"/>
      <c r="B131" s="43"/>
      <c r="C131" s="43"/>
      <c r="D131" s="43"/>
      <c r="E131" s="43"/>
      <c r="F131" s="43"/>
      <c r="G131" s="43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3"/>
      <c r="B132" s="43"/>
      <c r="C132" s="43"/>
      <c r="D132" s="43"/>
      <c r="E132" s="43"/>
      <c r="F132" s="43"/>
      <c r="G132" s="43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3"/>
      <c r="B133" s="43"/>
      <c r="C133" s="43"/>
      <c r="D133" s="43"/>
      <c r="E133" s="43"/>
      <c r="F133" s="43"/>
      <c r="G133" s="43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3"/>
      <c r="B134" s="43"/>
      <c r="C134" s="43"/>
      <c r="D134" s="43"/>
      <c r="E134" s="43"/>
      <c r="F134" s="43"/>
      <c r="G134" s="43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3"/>
      <c r="B135" s="43"/>
      <c r="C135" s="43"/>
      <c r="D135" s="43"/>
      <c r="E135" s="43"/>
      <c r="F135" s="43"/>
      <c r="G135" s="43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3"/>
      <c r="B136" s="43"/>
      <c r="C136" s="43"/>
      <c r="D136" s="43"/>
      <c r="E136" s="43"/>
      <c r="F136" s="43"/>
      <c r="G136" s="43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3"/>
      <c r="B137" s="43"/>
      <c r="C137" s="43"/>
      <c r="D137" s="43"/>
      <c r="E137" s="43"/>
      <c r="F137" s="43"/>
      <c r="G137" s="43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3"/>
      <c r="B138" s="43"/>
      <c r="C138" s="43"/>
      <c r="D138" s="43"/>
      <c r="E138" s="43"/>
      <c r="F138" s="43"/>
      <c r="G138" s="43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3"/>
      <c r="B139" s="43"/>
      <c r="C139" s="43"/>
      <c r="D139" s="43"/>
      <c r="E139" s="43"/>
      <c r="F139" s="43"/>
      <c r="G139" s="43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3"/>
      <c r="B140" s="43"/>
      <c r="C140" s="43"/>
      <c r="D140" s="43"/>
      <c r="E140" s="43"/>
      <c r="F140" s="43"/>
      <c r="G140" s="43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3"/>
      <c r="B141" s="43"/>
      <c r="C141" s="43"/>
      <c r="D141" s="43"/>
      <c r="E141" s="43"/>
      <c r="F141" s="43"/>
      <c r="G141" s="43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3"/>
      <c r="B142" s="43"/>
      <c r="C142" s="43"/>
      <c r="D142" s="43"/>
      <c r="E142" s="43"/>
      <c r="F142" s="43"/>
      <c r="G142" s="43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3"/>
      <c r="B143" s="43"/>
      <c r="C143" s="43"/>
      <c r="D143" s="43"/>
      <c r="E143" s="43"/>
      <c r="F143" s="43"/>
      <c r="G143" s="43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3"/>
      <c r="B144" s="43"/>
      <c r="C144" s="43"/>
      <c r="D144" s="43"/>
      <c r="E144" s="43"/>
      <c r="F144" s="43"/>
      <c r="G144" s="43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3"/>
      <c r="B145" s="43"/>
      <c r="C145" s="43"/>
      <c r="D145" s="43"/>
      <c r="E145" s="43"/>
      <c r="F145" s="43"/>
      <c r="G145" s="43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3"/>
      <c r="B146" s="43"/>
      <c r="C146" s="43"/>
      <c r="D146" s="43"/>
      <c r="E146" s="43"/>
      <c r="F146" s="43"/>
      <c r="G146" s="43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3"/>
      <c r="B147" s="43"/>
      <c r="C147" s="43"/>
      <c r="D147" s="43"/>
      <c r="E147" s="43"/>
      <c r="F147" s="43"/>
      <c r="G147" s="43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3"/>
      <c r="B148" s="43"/>
      <c r="C148" s="43"/>
      <c r="D148" s="43"/>
      <c r="E148" s="43"/>
      <c r="F148" s="43"/>
      <c r="G148" s="43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3"/>
      <c r="B149" s="43"/>
      <c r="C149" s="43"/>
      <c r="D149" s="43"/>
      <c r="E149" s="43"/>
      <c r="F149" s="43"/>
      <c r="G149" s="43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3"/>
      <c r="B150" s="43"/>
      <c r="C150" s="43"/>
      <c r="D150" s="43"/>
      <c r="E150" s="43"/>
      <c r="F150" s="43"/>
      <c r="G150" s="43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3"/>
      <c r="B151" s="43"/>
      <c r="C151" s="43"/>
      <c r="D151" s="43"/>
      <c r="E151" s="43"/>
      <c r="F151" s="43"/>
      <c r="G151" s="43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3"/>
      <c r="B152" s="43"/>
      <c r="C152" s="43"/>
      <c r="D152" s="43"/>
      <c r="E152" s="43"/>
      <c r="F152" s="43"/>
      <c r="G152" s="43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3"/>
      <c r="B153" s="43"/>
      <c r="C153" s="43"/>
      <c r="D153" s="43"/>
      <c r="E153" s="43"/>
      <c r="F153" s="43"/>
      <c r="G153" s="43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3"/>
      <c r="B154" s="43"/>
      <c r="C154" s="43"/>
      <c r="D154" s="43"/>
      <c r="E154" s="43"/>
      <c r="F154" s="43"/>
      <c r="G154" s="43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3"/>
      <c r="B155" s="43"/>
      <c r="C155" s="43"/>
      <c r="D155" s="43"/>
      <c r="E155" s="43"/>
      <c r="F155" s="43"/>
      <c r="G155" s="43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3"/>
      <c r="B156" s="43"/>
      <c r="C156" s="43"/>
      <c r="D156" s="43"/>
      <c r="E156" s="43"/>
      <c r="F156" s="43"/>
      <c r="G156" s="43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3"/>
      <c r="B157" s="43"/>
      <c r="C157" s="43"/>
      <c r="D157" s="43"/>
      <c r="E157" s="43"/>
      <c r="F157" s="43"/>
      <c r="G157" s="43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3"/>
      <c r="B158" s="43"/>
      <c r="C158" s="43"/>
      <c r="D158" s="43"/>
      <c r="E158" s="43"/>
      <c r="F158" s="43"/>
      <c r="G158" s="43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3"/>
      <c r="B159" s="43"/>
      <c r="C159" s="43"/>
      <c r="D159" s="43"/>
      <c r="E159" s="43"/>
      <c r="F159" s="43"/>
      <c r="G159" s="43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3"/>
      <c r="B160" s="43"/>
      <c r="C160" s="43"/>
      <c r="D160" s="43"/>
      <c r="E160" s="43"/>
      <c r="F160" s="43"/>
      <c r="G160" s="43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3"/>
      <c r="B161" s="43"/>
      <c r="C161" s="43"/>
      <c r="D161" s="43"/>
      <c r="E161" s="43"/>
      <c r="F161" s="43"/>
      <c r="G161" s="43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3"/>
      <c r="B162" s="43"/>
      <c r="C162" s="43"/>
      <c r="D162" s="43"/>
      <c r="E162" s="43"/>
      <c r="F162" s="43"/>
      <c r="G162" s="43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3"/>
      <c r="B163" s="43"/>
      <c r="C163" s="43"/>
      <c r="D163" s="43"/>
      <c r="E163" s="43"/>
      <c r="F163" s="43"/>
      <c r="G163" s="43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3"/>
      <c r="B164" s="43"/>
      <c r="C164" s="43"/>
      <c r="D164" s="43"/>
      <c r="E164" s="43"/>
      <c r="F164" s="43"/>
      <c r="G164" s="43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3"/>
      <c r="B165" s="43"/>
      <c r="C165" s="43"/>
      <c r="D165" s="43"/>
      <c r="E165" s="43"/>
      <c r="F165" s="43"/>
      <c r="G165" s="43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3"/>
      <c r="B166" s="43"/>
      <c r="C166" s="43"/>
      <c r="D166" s="43"/>
      <c r="E166" s="43"/>
      <c r="F166" s="43"/>
      <c r="G166" s="43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3"/>
      <c r="B167" s="43"/>
      <c r="C167" s="43"/>
      <c r="D167" s="43"/>
      <c r="E167" s="43"/>
      <c r="F167" s="43"/>
      <c r="G167" s="43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3"/>
      <c r="B168" s="43"/>
      <c r="C168" s="43"/>
      <c r="D168" s="43"/>
      <c r="E168" s="43"/>
      <c r="F168" s="43"/>
      <c r="G168" s="43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3"/>
      <c r="B169" s="43"/>
      <c r="C169" s="43"/>
      <c r="D169" s="43"/>
      <c r="E169" s="43"/>
      <c r="F169" s="43"/>
      <c r="G169" s="43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3"/>
      <c r="B170" s="43"/>
      <c r="C170" s="43"/>
      <c r="D170" s="43"/>
      <c r="E170" s="43"/>
      <c r="F170" s="43"/>
      <c r="G170" s="43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3"/>
      <c r="B171" s="43"/>
      <c r="C171" s="43"/>
      <c r="D171" s="43"/>
      <c r="E171" s="43"/>
      <c r="F171" s="43"/>
      <c r="G171" s="43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3"/>
      <c r="B172" s="43"/>
      <c r="C172" s="43"/>
      <c r="D172" s="43"/>
      <c r="E172" s="43"/>
      <c r="F172" s="43"/>
      <c r="G172" s="43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3"/>
      <c r="B173" s="43"/>
      <c r="C173" s="43"/>
      <c r="D173" s="43"/>
      <c r="E173" s="43"/>
      <c r="F173" s="43"/>
      <c r="G173" s="43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3"/>
      <c r="B174" s="43"/>
      <c r="C174" s="43"/>
      <c r="D174" s="43"/>
      <c r="E174" s="43"/>
      <c r="F174" s="43"/>
      <c r="G174" s="43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3"/>
      <c r="B175" s="43"/>
      <c r="C175" s="43"/>
      <c r="D175" s="43"/>
      <c r="E175" s="43"/>
      <c r="F175" s="43"/>
      <c r="G175" s="43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3"/>
      <c r="B176" s="43"/>
      <c r="C176" s="43"/>
      <c r="D176" s="43"/>
      <c r="E176" s="43"/>
      <c r="F176" s="43"/>
      <c r="G176" s="43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3"/>
      <c r="B177" s="43"/>
      <c r="C177" s="43"/>
      <c r="D177" s="43"/>
      <c r="E177" s="43"/>
      <c r="F177" s="43"/>
      <c r="G177" s="43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3"/>
      <c r="B178" s="43"/>
      <c r="C178" s="43"/>
      <c r="D178" s="43"/>
      <c r="E178" s="43"/>
      <c r="F178" s="43"/>
      <c r="G178" s="43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3"/>
      <c r="B179" s="43"/>
      <c r="C179" s="43"/>
      <c r="D179" s="43"/>
      <c r="E179" s="43"/>
      <c r="F179" s="43"/>
      <c r="G179" s="43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3"/>
      <c r="B180" s="43"/>
      <c r="C180" s="43"/>
      <c r="D180" s="43"/>
      <c r="E180" s="43"/>
      <c r="F180" s="43"/>
      <c r="G180" s="43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3"/>
      <c r="B181" s="43"/>
      <c r="C181" s="43"/>
      <c r="D181" s="43"/>
      <c r="E181" s="43"/>
      <c r="F181" s="43"/>
      <c r="G181" s="43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3"/>
      <c r="B182" s="43"/>
      <c r="C182" s="43"/>
      <c r="D182" s="43"/>
      <c r="E182" s="43"/>
      <c r="F182" s="43"/>
      <c r="G182" s="43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3"/>
      <c r="B183" s="43"/>
      <c r="C183" s="43"/>
      <c r="D183" s="43"/>
      <c r="E183" s="43"/>
      <c r="F183" s="43"/>
      <c r="G183" s="43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3"/>
      <c r="B184" s="43"/>
      <c r="C184" s="43"/>
      <c r="D184" s="43"/>
      <c r="E184" s="43"/>
      <c r="F184" s="43"/>
      <c r="G184" s="43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3"/>
      <c r="B185" s="43"/>
      <c r="C185" s="43"/>
      <c r="D185" s="43"/>
      <c r="E185" s="43"/>
      <c r="F185" s="43"/>
      <c r="G185" s="43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3"/>
      <c r="B186" s="43"/>
      <c r="C186" s="43"/>
      <c r="D186" s="43"/>
      <c r="E186" s="43"/>
      <c r="F186" s="43"/>
      <c r="G186" s="43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3"/>
      <c r="B187" s="43"/>
      <c r="C187" s="43"/>
      <c r="D187" s="43"/>
      <c r="E187" s="43"/>
      <c r="F187" s="43"/>
      <c r="G187" s="43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3"/>
      <c r="B188" s="43"/>
      <c r="C188" s="43"/>
      <c r="D188" s="43"/>
      <c r="E188" s="43"/>
      <c r="F188" s="43"/>
      <c r="G188" s="43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3"/>
      <c r="B189" s="43"/>
      <c r="C189" s="43"/>
      <c r="D189" s="43"/>
      <c r="E189" s="43"/>
      <c r="F189" s="43"/>
      <c r="G189" s="43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3"/>
      <c r="B190" s="43"/>
      <c r="C190" s="43"/>
      <c r="D190" s="43"/>
      <c r="E190" s="43"/>
      <c r="F190" s="43"/>
      <c r="G190" s="43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3"/>
      <c r="B191" s="43"/>
      <c r="C191" s="43"/>
      <c r="D191" s="43"/>
      <c r="E191" s="43"/>
      <c r="F191" s="43"/>
      <c r="G191" s="43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3"/>
      <c r="B192" s="43"/>
      <c r="C192" s="43"/>
      <c r="D192" s="43"/>
      <c r="E192" s="43"/>
      <c r="F192" s="43"/>
      <c r="G192" s="43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3"/>
      <c r="B193" s="43"/>
      <c r="C193" s="43"/>
      <c r="D193" s="43"/>
      <c r="E193" s="43"/>
      <c r="F193" s="43"/>
      <c r="G193" s="43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3"/>
      <c r="B194" s="43"/>
      <c r="C194" s="43"/>
      <c r="D194" s="43"/>
      <c r="E194" s="43"/>
      <c r="F194" s="43"/>
      <c r="G194" s="43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3"/>
      <c r="B195" s="43"/>
      <c r="C195" s="43"/>
      <c r="D195" s="43"/>
      <c r="E195" s="43"/>
      <c r="F195" s="43"/>
      <c r="G195" s="43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3"/>
      <c r="B196" s="43"/>
      <c r="C196" s="43"/>
      <c r="D196" s="43"/>
      <c r="E196" s="43"/>
      <c r="F196" s="43"/>
      <c r="G196" s="43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3"/>
      <c r="B197" s="43"/>
      <c r="C197" s="43"/>
      <c r="D197" s="43"/>
      <c r="E197" s="43"/>
      <c r="F197" s="43"/>
      <c r="G197" s="43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3"/>
      <c r="B198" s="43"/>
      <c r="C198" s="43"/>
      <c r="D198" s="43"/>
      <c r="E198" s="43"/>
      <c r="F198" s="43"/>
      <c r="G198" s="43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3"/>
      <c r="B199" s="43"/>
      <c r="C199" s="43"/>
      <c r="D199" s="43"/>
      <c r="E199" s="43"/>
      <c r="F199" s="43"/>
      <c r="G199" s="43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3"/>
      <c r="B200" s="43"/>
      <c r="C200" s="43"/>
      <c r="D200" s="43"/>
      <c r="E200" s="43"/>
      <c r="F200" s="43"/>
      <c r="G200" s="43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3"/>
      <c r="B201" s="43"/>
      <c r="C201" s="43"/>
      <c r="D201" s="43"/>
      <c r="E201" s="43"/>
      <c r="F201" s="43"/>
      <c r="G201" s="43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3"/>
      <c r="B202" s="43"/>
      <c r="C202" s="43"/>
      <c r="D202" s="43"/>
      <c r="E202" s="43"/>
      <c r="F202" s="43"/>
      <c r="G202" s="43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3"/>
      <c r="B203" s="43"/>
      <c r="C203" s="43"/>
      <c r="D203" s="43"/>
      <c r="E203" s="43"/>
      <c r="F203" s="43"/>
      <c r="G203" s="43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3"/>
      <c r="B204" s="43"/>
      <c r="C204" s="43"/>
      <c r="D204" s="43"/>
      <c r="E204" s="43"/>
      <c r="F204" s="43"/>
      <c r="G204" s="43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3"/>
      <c r="B205" s="43"/>
      <c r="C205" s="43"/>
      <c r="D205" s="43"/>
      <c r="E205" s="43"/>
      <c r="F205" s="43"/>
      <c r="G205" s="43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3"/>
      <c r="B206" s="43"/>
      <c r="C206" s="43"/>
      <c r="D206" s="43"/>
      <c r="E206" s="43"/>
      <c r="F206" s="43"/>
      <c r="G206" s="43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3"/>
      <c r="B207" s="43"/>
      <c r="C207" s="43"/>
      <c r="D207" s="43"/>
      <c r="E207" s="43"/>
      <c r="F207" s="43"/>
      <c r="G207" s="43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3"/>
      <c r="B208" s="43"/>
      <c r="C208" s="43"/>
      <c r="D208" s="43"/>
      <c r="E208" s="43"/>
      <c r="F208" s="43"/>
      <c r="G208" s="43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3"/>
      <c r="B209" s="43"/>
      <c r="C209" s="43"/>
      <c r="D209" s="43"/>
      <c r="E209" s="43"/>
      <c r="F209" s="43"/>
      <c r="G209" s="43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3"/>
      <c r="B210" s="43"/>
      <c r="C210" s="43"/>
      <c r="D210" s="43"/>
      <c r="E210" s="43"/>
      <c r="F210" s="43"/>
      <c r="G210" s="43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3"/>
      <c r="B211" s="43"/>
      <c r="C211" s="43"/>
      <c r="D211" s="43"/>
      <c r="E211" s="43"/>
      <c r="F211" s="43"/>
      <c r="G211" s="43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3"/>
      <c r="B212" s="43"/>
      <c r="C212" s="43"/>
      <c r="D212" s="43"/>
      <c r="E212" s="43"/>
      <c r="F212" s="43"/>
      <c r="G212" s="43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3"/>
      <c r="B213" s="43"/>
      <c r="C213" s="43"/>
      <c r="D213" s="43"/>
      <c r="E213" s="43"/>
      <c r="F213" s="43"/>
      <c r="G213" s="43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3"/>
      <c r="B214" s="43"/>
      <c r="C214" s="43"/>
      <c r="D214" s="43"/>
      <c r="E214" s="43"/>
      <c r="F214" s="43"/>
      <c r="G214" s="43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3"/>
      <c r="B215" s="43"/>
      <c r="C215" s="43"/>
      <c r="D215" s="43"/>
      <c r="E215" s="43"/>
      <c r="F215" s="43"/>
      <c r="G215" s="43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3"/>
      <c r="B216" s="43"/>
      <c r="C216" s="43"/>
      <c r="D216" s="43"/>
      <c r="E216" s="43"/>
      <c r="F216" s="43"/>
      <c r="G216" s="43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3"/>
      <c r="B217" s="43"/>
      <c r="C217" s="43"/>
      <c r="D217" s="43"/>
      <c r="E217" s="43"/>
      <c r="F217" s="43"/>
      <c r="G217" s="43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3"/>
      <c r="B218" s="43"/>
      <c r="C218" s="43"/>
      <c r="D218" s="43"/>
      <c r="E218" s="43"/>
      <c r="F218" s="43"/>
      <c r="G218" s="43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3"/>
      <c r="B219" s="43"/>
      <c r="C219" s="43"/>
      <c r="D219" s="43"/>
      <c r="E219" s="43"/>
      <c r="F219" s="43"/>
      <c r="G219" s="43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3"/>
      <c r="B220" s="43"/>
      <c r="C220" s="43"/>
      <c r="D220" s="43"/>
      <c r="E220" s="43"/>
      <c r="F220" s="43"/>
      <c r="G220" s="43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3"/>
      <c r="B221" s="43"/>
      <c r="C221" s="43"/>
      <c r="D221" s="43"/>
      <c r="E221" s="43"/>
      <c r="F221" s="43"/>
      <c r="G221" s="43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3"/>
      <c r="B222" s="43"/>
      <c r="C222" s="43"/>
      <c r="D222" s="43"/>
      <c r="E222" s="43"/>
      <c r="F222" s="43"/>
      <c r="G222" s="43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3"/>
      <c r="B223" s="43"/>
      <c r="C223" s="43"/>
      <c r="D223" s="43"/>
      <c r="E223" s="43"/>
      <c r="F223" s="43"/>
      <c r="G223" s="43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3"/>
      <c r="B224" s="43"/>
      <c r="C224" s="43"/>
      <c r="D224" s="43"/>
      <c r="E224" s="43"/>
      <c r="F224" s="43"/>
      <c r="G224" s="43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3"/>
      <c r="B225" s="43"/>
      <c r="C225" s="43"/>
      <c r="D225" s="43"/>
      <c r="E225" s="43"/>
      <c r="F225" s="43"/>
      <c r="G225" s="43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2" width="6.86"/>
    <col customWidth="1" min="3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8" t="s">
        <v>46</v>
      </c>
      <c r="B1" s="9" t="s">
        <v>77</v>
      </c>
      <c r="C1" s="10"/>
      <c r="D1" s="10"/>
      <c r="E1" s="10"/>
      <c r="F1" s="10"/>
      <c r="G1" s="10"/>
      <c r="H1" s="10"/>
      <c r="I1" s="10"/>
      <c r="J1" s="10"/>
      <c r="K1" s="11"/>
      <c r="L1" s="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2"/>
      <c r="AA1" s="12"/>
      <c r="AB1" s="12"/>
      <c r="AC1" s="12"/>
      <c r="AD1" s="12"/>
      <c r="AE1" s="12"/>
      <c r="AF1" s="12"/>
      <c r="AG1" s="12"/>
    </row>
    <row r="2">
      <c r="A2" s="14"/>
      <c r="B2" s="15"/>
      <c r="C2" s="16"/>
      <c r="D2" s="16"/>
      <c r="E2" s="16"/>
      <c r="F2" s="16"/>
      <c r="G2" s="16"/>
      <c r="H2" s="16"/>
      <c r="I2" s="16"/>
      <c r="J2" s="16"/>
      <c r="K2" s="17"/>
      <c r="L2" s="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2"/>
      <c r="AA2" s="12"/>
      <c r="AB2" s="12"/>
      <c r="AC2" s="12"/>
      <c r="AD2" s="12"/>
      <c r="AE2" s="12"/>
      <c r="AF2" s="12"/>
      <c r="AG2" s="12"/>
    </row>
    <row r="3">
      <c r="A3" s="19"/>
      <c r="B3" s="49" t="s">
        <v>49</v>
      </c>
      <c r="C3" s="49" t="s">
        <v>50</v>
      </c>
      <c r="D3" s="49" t="s">
        <v>51</v>
      </c>
      <c r="E3" s="49" t="s">
        <v>52</v>
      </c>
      <c r="F3" s="50" t="s">
        <v>53</v>
      </c>
      <c r="G3" s="21" t="s">
        <v>54</v>
      </c>
      <c r="H3" s="21" t="s">
        <v>55</v>
      </c>
      <c r="I3" s="21" t="s">
        <v>56</v>
      </c>
      <c r="J3" s="20" t="s">
        <v>57</v>
      </c>
      <c r="K3" s="20" t="s">
        <v>58</v>
      </c>
      <c r="L3" s="2"/>
      <c r="M3" s="18" t="s">
        <v>48</v>
      </c>
      <c r="N3" s="12"/>
      <c r="O3" s="12"/>
      <c r="P3" s="12"/>
      <c r="Q3" s="12"/>
      <c r="R3" s="12"/>
      <c r="S3" s="12"/>
      <c r="T3" s="12"/>
      <c r="U3" s="12"/>
      <c r="V3" s="12"/>
      <c r="W3" s="12"/>
      <c r="X3" s="2"/>
      <c r="Y3" s="12"/>
      <c r="Z3" s="12"/>
      <c r="AA3" s="12"/>
      <c r="AB3" s="12"/>
      <c r="AC3" s="12"/>
      <c r="AD3" s="12"/>
      <c r="AE3" s="12"/>
      <c r="AF3" s="12"/>
      <c r="AG3" s="12"/>
    </row>
    <row r="4">
      <c r="A4" s="23" t="str">
        <f>ALNS!A4</f>
        <v>Alex Ranyê Guilherme Cristino</v>
      </c>
      <c r="B4" s="45">
        <v>9.0</v>
      </c>
      <c r="C4" s="24"/>
      <c r="D4" s="24"/>
      <c r="E4" s="24"/>
      <c r="F4" s="25">
        <f t="shared" ref="F4:F47" si="1">IF(A4&lt;&gt;"",SUM(B4:E4),)</f>
        <v>9</v>
      </c>
      <c r="G4" s="26">
        <f t="shared" ref="G4:G47" si="2">IFERROR(IF(F4&gt;=0,AVERAGE(B4:E4),""),"")</f>
        <v>9</v>
      </c>
      <c r="H4" s="25" t="str">
        <f t="shared" ref="H4:H47" si="3">IF(AND(F4&gt;=10,F4&lt;28,G4&lt;7),ROUND((50-G4*6)/4,1),"")</f>
        <v/>
      </c>
      <c r="I4" s="27"/>
      <c r="J4" s="28" t="str">
        <f t="shared" ref="J4:J47" si="4">IF(AND(B4&lt;&gt;"",C4&lt;&gt;"",D4&lt;&gt;"",E4&lt;&gt;""),IF(OR(F4&gt;=28,F4&lt;10),G4,IF(I4=H4,5,((G4*6)+(I4*4))/10)),)</f>
        <v/>
      </c>
      <c r="K4" s="29" t="str">
        <f t="shared" ref="K4:K47" si="5">IF(AND(B4&lt;&gt;"",C4&lt;&gt;"",D4&lt;&gt;"",E4&lt;&gt;""),IF(J4&gt;=5,"A","R"),)</f>
        <v/>
      </c>
      <c r="L4" s="2"/>
      <c r="M4" s="22" t="s">
        <v>59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</row>
    <row r="5">
      <c r="A5" s="30" t="str">
        <f>ALNS!A5</f>
        <v>Ana beatriz Araújo Salvino</v>
      </c>
      <c r="B5" s="46">
        <v>9.0</v>
      </c>
      <c r="C5" s="31"/>
      <c r="D5" s="31"/>
      <c r="E5" s="31"/>
      <c r="F5" s="32">
        <f t="shared" si="1"/>
        <v>9</v>
      </c>
      <c r="G5" s="33">
        <f t="shared" si="2"/>
        <v>9</v>
      </c>
      <c r="H5" s="32" t="str">
        <f t="shared" si="3"/>
        <v/>
      </c>
      <c r="I5" s="34"/>
      <c r="J5" s="35" t="str">
        <f t="shared" si="4"/>
        <v/>
      </c>
      <c r="K5" s="36" t="str">
        <f t="shared" si="5"/>
        <v/>
      </c>
      <c r="L5" s="2"/>
      <c r="M5" s="18" t="s">
        <v>60</v>
      </c>
      <c r="N5" s="12"/>
      <c r="O5" s="12"/>
      <c r="P5" s="12"/>
      <c r="Q5" s="12"/>
      <c r="R5" s="12"/>
      <c r="S5" s="12"/>
      <c r="T5" s="12"/>
      <c r="U5" s="12"/>
      <c r="V5" s="12"/>
      <c r="W5" s="12"/>
      <c r="X5" s="2"/>
      <c r="Y5" s="12"/>
      <c r="Z5" s="2"/>
      <c r="AA5" s="12"/>
      <c r="AB5" s="12"/>
      <c r="AC5" s="12"/>
      <c r="AD5" s="12"/>
      <c r="AE5" s="12"/>
      <c r="AF5" s="12"/>
      <c r="AG5" s="12"/>
    </row>
    <row r="6">
      <c r="A6" s="23" t="str">
        <f>ALNS!A6</f>
        <v>Ana Beatriz Farias Brito</v>
      </c>
      <c r="B6" s="45">
        <v>8.5</v>
      </c>
      <c r="C6" s="24"/>
      <c r="D6" s="24"/>
      <c r="E6" s="24"/>
      <c r="F6" s="25">
        <f t="shared" si="1"/>
        <v>8.5</v>
      </c>
      <c r="G6" s="26">
        <f t="shared" si="2"/>
        <v>8.5</v>
      </c>
      <c r="H6" s="25" t="str">
        <f t="shared" si="3"/>
        <v/>
      </c>
      <c r="I6" s="27"/>
      <c r="J6" s="28" t="str">
        <f t="shared" si="4"/>
        <v/>
      </c>
      <c r="K6" s="29" t="str">
        <f t="shared" si="5"/>
        <v/>
      </c>
      <c r="L6" s="2"/>
      <c r="M6" s="37" t="s">
        <v>61</v>
      </c>
      <c r="N6" s="12"/>
      <c r="O6" s="12"/>
      <c r="P6" s="12"/>
      <c r="Q6" s="12"/>
      <c r="R6" s="12"/>
      <c r="S6" s="12"/>
      <c r="T6" s="12"/>
      <c r="U6" s="12"/>
      <c r="V6" s="12"/>
      <c r="W6" s="12"/>
      <c r="X6" s="2"/>
      <c r="Y6" s="12"/>
      <c r="Z6" s="2"/>
      <c r="AA6" s="12"/>
      <c r="AB6" s="12"/>
      <c r="AC6" s="12"/>
      <c r="AD6" s="12"/>
      <c r="AE6" s="12"/>
      <c r="AF6" s="12"/>
      <c r="AG6" s="12"/>
    </row>
    <row r="7">
      <c r="A7" s="30" t="str">
        <f>ALNS!A7</f>
        <v>Ana Clara Oliveira das Chagas</v>
      </c>
      <c r="B7" s="46">
        <v>9.0</v>
      </c>
      <c r="C7" s="31"/>
      <c r="D7" s="31"/>
      <c r="E7" s="31"/>
      <c r="F7" s="32">
        <f t="shared" si="1"/>
        <v>9</v>
      </c>
      <c r="G7" s="33">
        <f t="shared" si="2"/>
        <v>9</v>
      </c>
      <c r="H7" s="32" t="str">
        <f t="shared" si="3"/>
        <v/>
      </c>
      <c r="I7" s="34"/>
      <c r="J7" s="35" t="str">
        <f t="shared" si="4"/>
        <v/>
      </c>
      <c r="K7" s="36" t="str">
        <f t="shared" si="5"/>
        <v/>
      </c>
      <c r="L7" s="2"/>
      <c r="M7" s="22" t="s">
        <v>62</v>
      </c>
      <c r="N7" s="12"/>
      <c r="O7" s="12"/>
      <c r="P7" s="12"/>
      <c r="Q7" s="12"/>
      <c r="R7" s="12"/>
      <c r="S7" s="12"/>
      <c r="T7" s="12"/>
      <c r="U7" s="12"/>
      <c r="V7" s="12"/>
      <c r="W7" s="12"/>
      <c r="X7" s="2"/>
      <c r="Y7" s="12"/>
      <c r="Z7" s="2"/>
      <c r="AA7" s="12"/>
      <c r="AB7" s="12"/>
      <c r="AC7" s="12"/>
      <c r="AD7" s="12"/>
      <c r="AE7" s="12"/>
      <c r="AF7" s="12"/>
      <c r="AG7" s="12"/>
    </row>
    <row r="8">
      <c r="A8" s="23" t="str">
        <f>ALNS!A8</f>
        <v>Ana Flávia Ribeiro Gomes Nascimento</v>
      </c>
      <c r="B8" s="45">
        <v>9.5</v>
      </c>
      <c r="C8" s="24"/>
      <c r="D8" s="24"/>
      <c r="E8" s="24"/>
      <c r="F8" s="25">
        <f t="shared" si="1"/>
        <v>9.5</v>
      </c>
      <c r="G8" s="26">
        <f t="shared" si="2"/>
        <v>9.5</v>
      </c>
      <c r="H8" s="25" t="str">
        <f t="shared" si="3"/>
        <v/>
      </c>
      <c r="I8" s="27"/>
      <c r="J8" s="28" t="str">
        <f t="shared" si="4"/>
        <v/>
      </c>
      <c r="K8" s="29" t="str">
        <f t="shared" si="5"/>
        <v/>
      </c>
      <c r="L8" s="2"/>
      <c r="M8" s="22" t="s">
        <v>63</v>
      </c>
      <c r="N8" s="12"/>
      <c r="O8" s="12"/>
      <c r="P8" s="12"/>
      <c r="Q8" s="12"/>
      <c r="R8" s="12"/>
      <c r="S8" s="12"/>
      <c r="T8" s="12"/>
      <c r="U8" s="12"/>
      <c r="V8" s="12"/>
      <c r="W8" s="12"/>
      <c r="X8" s="2"/>
      <c r="Y8" s="12"/>
      <c r="Z8" s="2"/>
      <c r="AA8" s="12"/>
      <c r="AB8" s="12"/>
      <c r="AC8" s="12"/>
      <c r="AD8" s="12"/>
      <c r="AE8" s="12"/>
      <c r="AF8" s="12"/>
      <c r="AG8" s="12"/>
    </row>
    <row r="9">
      <c r="A9" s="30" t="str">
        <f>ALNS!A9</f>
        <v>Ana Luiza Almeida Maia</v>
      </c>
      <c r="B9" s="46">
        <v>8.0</v>
      </c>
      <c r="C9" s="31"/>
      <c r="D9" s="31"/>
      <c r="E9" s="31"/>
      <c r="F9" s="32">
        <f t="shared" si="1"/>
        <v>8</v>
      </c>
      <c r="G9" s="33">
        <f t="shared" si="2"/>
        <v>8</v>
      </c>
      <c r="H9" s="32" t="str">
        <f t="shared" si="3"/>
        <v/>
      </c>
      <c r="I9" s="34"/>
      <c r="J9" s="35" t="str">
        <f t="shared" si="4"/>
        <v/>
      </c>
      <c r="K9" s="36" t="str">
        <f t="shared" si="5"/>
        <v/>
      </c>
      <c r="L9" s="2"/>
      <c r="M9" s="22" t="s">
        <v>64</v>
      </c>
      <c r="N9" s="12"/>
      <c r="O9" s="12"/>
      <c r="P9" s="12"/>
      <c r="Q9" s="12"/>
      <c r="R9" s="12"/>
      <c r="S9" s="12"/>
      <c r="T9" s="12"/>
      <c r="U9" s="12"/>
      <c r="V9" s="12"/>
      <c r="W9" s="12"/>
      <c r="X9" s="2"/>
      <c r="Y9" s="12"/>
      <c r="Z9" s="2"/>
      <c r="AA9" s="12"/>
      <c r="AB9" s="12"/>
      <c r="AC9" s="12"/>
      <c r="AD9" s="12"/>
      <c r="AE9" s="12"/>
      <c r="AF9" s="12"/>
      <c r="AG9" s="12"/>
    </row>
    <row r="10">
      <c r="A10" s="23" t="str">
        <f>ALNS!A10</f>
        <v>Andrei Bernado Nascimento da Silva</v>
      </c>
      <c r="B10" s="45">
        <v>7.0</v>
      </c>
      <c r="C10" s="24"/>
      <c r="D10" s="24"/>
      <c r="E10" s="24"/>
      <c r="F10" s="25">
        <f t="shared" si="1"/>
        <v>7</v>
      </c>
      <c r="G10" s="26">
        <f t="shared" si="2"/>
        <v>7</v>
      </c>
      <c r="H10" s="25" t="str">
        <f t="shared" si="3"/>
        <v/>
      </c>
      <c r="I10" s="27"/>
      <c r="J10" s="28" t="str">
        <f t="shared" si="4"/>
        <v/>
      </c>
      <c r="K10" s="29" t="str">
        <f t="shared" si="5"/>
        <v/>
      </c>
      <c r="L10" s="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2"/>
      <c r="Y10" s="12"/>
      <c r="Z10" s="2"/>
      <c r="AA10" s="12"/>
      <c r="AB10" s="12"/>
      <c r="AC10" s="12"/>
      <c r="AD10" s="12"/>
      <c r="AE10" s="12"/>
      <c r="AF10" s="12"/>
      <c r="AG10" s="12"/>
    </row>
    <row r="11">
      <c r="A11" s="30" t="str">
        <f>ALNS!A11</f>
        <v>Arthur Juan Costa Araújo</v>
      </c>
      <c r="B11" s="46">
        <v>9.0</v>
      </c>
      <c r="C11" s="31"/>
      <c r="D11" s="31"/>
      <c r="E11" s="31"/>
      <c r="F11" s="32">
        <f t="shared" si="1"/>
        <v>9</v>
      </c>
      <c r="G11" s="33">
        <f t="shared" si="2"/>
        <v>9</v>
      </c>
      <c r="H11" s="32" t="str">
        <f t="shared" si="3"/>
        <v/>
      </c>
      <c r="I11" s="34"/>
      <c r="J11" s="35" t="str">
        <f t="shared" si="4"/>
        <v/>
      </c>
      <c r="K11" s="36" t="str">
        <f t="shared" si="5"/>
        <v/>
      </c>
      <c r="L11" s="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2"/>
      <c r="Y11" s="12"/>
      <c r="Z11" s="2"/>
      <c r="AA11" s="12"/>
      <c r="AB11" s="12"/>
      <c r="AC11" s="12"/>
      <c r="AD11" s="12"/>
      <c r="AE11" s="12"/>
      <c r="AF11" s="12"/>
      <c r="AG11" s="12"/>
    </row>
    <row r="12">
      <c r="A12" s="23" t="str">
        <f>ALNS!A12</f>
        <v>Brenda Angel Sousa de Medeiros</v>
      </c>
      <c r="B12" s="45">
        <v>6.0</v>
      </c>
      <c r="C12" s="24"/>
      <c r="D12" s="24"/>
      <c r="E12" s="24"/>
      <c r="F12" s="25">
        <f t="shared" si="1"/>
        <v>6</v>
      </c>
      <c r="G12" s="26">
        <f t="shared" si="2"/>
        <v>6</v>
      </c>
      <c r="H12" s="25" t="str">
        <f t="shared" si="3"/>
        <v/>
      </c>
      <c r="I12" s="27"/>
      <c r="J12" s="28" t="str">
        <f t="shared" si="4"/>
        <v/>
      </c>
      <c r="K12" s="29" t="str">
        <f t="shared" si="5"/>
        <v/>
      </c>
      <c r="L12" s="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2"/>
      <c r="Y12" s="12"/>
      <c r="Z12" s="2"/>
      <c r="AA12" s="12"/>
      <c r="AB12" s="12"/>
      <c r="AC12" s="12"/>
      <c r="AD12" s="12"/>
      <c r="AE12" s="12"/>
      <c r="AF12" s="12"/>
      <c r="AG12" s="12"/>
    </row>
    <row r="13">
      <c r="A13" s="30" t="str">
        <f>ALNS!A13</f>
        <v>Bruna Ellen Andrade Abrantes</v>
      </c>
      <c r="B13" s="46">
        <v>7.5</v>
      </c>
      <c r="C13" s="31"/>
      <c r="D13" s="31"/>
      <c r="E13" s="31"/>
      <c r="F13" s="32">
        <f t="shared" si="1"/>
        <v>7.5</v>
      </c>
      <c r="G13" s="33">
        <f t="shared" si="2"/>
        <v>7.5</v>
      </c>
      <c r="H13" s="32" t="str">
        <f t="shared" si="3"/>
        <v/>
      </c>
      <c r="I13" s="34"/>
      <c r="J13" s="35" t="str">
        <f t="shared" si="4"/>
        <v/>
      </c>
      <c r="K13" s="36" t="str">
        <f t="shared" si="5"/>
        <v/>
      </c>
      <c r="L13" s="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2"/>
      <c r="Y13" s="12"/>
      <c r="Z13" s="2"/>
      <c r="AA13" s="12"/>
      <c r="AB13" s="12"/>
      <c r="AC13" s="12"/>
      <c r="AD13" s="12"/>
      <c r="AE13" s="12"/>
      <c r="AF13" s="12"/>
      <c r="AG13" s="12"/>
    </row>
    <row r="14">
      <c r="A14" s="23" t="str">
        <f>ALNS!A14</f>
        <v>Daniel Dantas da Silva</v>
      </c>
      <c r="B14" s="45">
        <v>7.0</v>
      </c>
      <c r="C14" s="24"/>
      <c r="D14" s="24"/>
      <c r="E14" s="24"/>
      <c r="F14" s="25">
        <f t="shared" si="1"/>
        <v>7</v>
      </c>
      <c r="G14" s="26">
        <f t="shared" si="2"/>
        <v>7</v>
      </c>
      <c r="H14" s="25" t="str">
        <f t="shared" si="3"/>
        <v/>
      </c>
      <c r="I14" s="27"/>
      <c r="J14" s="28" t="str">
        <f t="shared" si="4"/>
        <v/>
      </c>
      <c r="K14" s="29" t="str">
        <f t="shared" si="5"/>
        <v/>
      </c>
      <c r="L14" s="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2"/>
      <c r="Y14" s="12"/>
      <c r="Z14" s="2"/>
      <c r="AA14" s="12"/>
      <c r="AB14" s="12"/>
      <c r="AC14" s="12"/>
      <c r="AD14" s="12"/>
      <c r="AE14" s="12"/>
      <c r="AF14" s="12"/>
      <c r="AG14" s="12"/>
    </row>
    <row r="15">
      <c r="A15" s="30" t="str">
        <f>ALNS!A15</f>
        <v>Erick Gabriel Araújo Leandro</v>
      </c>
      <c r="B15" s="46">
        <v>8.0</v>
      </c>
      <c r="C15" s="31"/>
      <c r="D15" s="31"/>
      <c r="E15" s="31"/>
      <c r="F15" s="32">
        <f t="shared" si="1"/>
        <v>8</v>
      </c>
      <c r="G15" s="33">
        <f t="shared" si="2"/>
        <v>8</v>
      </c>
      <c r="H15" s="32" t="str">
        <f t="shared" si="3"/>
        <v/>
      </c>
      <c r="I15" s="34"/>
      <c r="J15" s="35" t="str">
        <f t="shared" si="4"/>
        <v/>
      </c>
      <c r="K15" s="36" t="str">
        <f t="shared" si="5"/>
        <v/>
      </c>
      <c r="L15" s="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2"/>
      <c r="Y15" s="12"/>
      <c r="Z15" s="2"/>
      <c r="AA15" s="12"/>
      <c r="AB15" s="12"/>
      <c r="AC15" s="12"/>
      <c r="AD15" s="12"/>
      <c r="AE15" s="12"/>
      <c r="AF15" s="12"/>
      <c r="AG15" s="12"/>
    </row>
    <row r="16">
      <c r="A16" s="23" t="str">
        <f>ALNS!A16</f>
        <v>Eugênio Genuíno Mota</v>
      </c>
      <c r="B16" s="45">
        <v>8.0</v>
      </c>
      <c r="C16" s="24"/>
      <c r="D16" s="24"/>
      <c r="E16" s="24"/>
      <c r="F16" s="25">
        <f t="shared" si="1"/>
        <v>8</v>
      </c>
      <c r="G16" s="33">
        <f t="shared" si="2"/>
        <v>8</v>
      </c>
      <c r="H16" s="25" t="str">
        <f t="shared" si="3"/>
        <v/>
      </c>
      <c r="I16" s="27"/>
      <c r="J16" s="28" t="str">
        <f t="shared" si="4"/>
        <v/>
      </c>
      <c r="K16" s="29" t="str">
        <f t="shared" si="5"/>
        <v/>
      </c>
      <c r="L16" s="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2"/>
      <c r="Y16" s="12"/>
      <c r="Z16" s="2"/>
      <c r="AA16" s="12"/>
      <c r="AB16" s="12"/>
      <c r="AC16" s="12"/>
      <c r="AD16" s="12"/>
      <c r="AE16" s="12"/>
      <c r="AF16" s="12"/>
      <c r="AG16" s="12"/>
    </row>
    <row r="17">
      <c r="A17" s="30" t="str">
        <f>ALNS!A17</f>
        <v>Evellyn Fernandes de Almeida</v>
      </c>
      <c r="B17" s="46">
        <v>0.0</v>
      </c>
      <c r="C17" s="31"/>
      <c r="D17" s="31"/>
      <c r="E17" s="31"/>
      <c r="F17" s="32">
        <f t="shared" si="1"/>
        <v>0</v>
      </c>
      <c r="G17" s="33">
        <f t="shared" si="2"/>
        <v>0</v>
      </c>
      <c r="H17" s="32" t="str">
        <f t="shared" si="3"/>
        <v/>
      </c>
      <c r="I17" s="34"/>
      <c r="J17" s="35" t="str">
        <f t="shared" si="4"/>
        <v/>
      </c>
      <c r="K17" s="36" t="str">
        <f t="shared" si="5"/>
        <v/>
      </c>
      <c r="L17" s="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2"/>
      <c r="Y17" s="12"/>
      <c r="Z17" s="2"/>
      <c r="AA17" s="12"/>
      <c r="AB17" s="12"/>
      <c r="AC17" s="12"/>
      <c r="AD17" s="12"/>
      <c r="AE17" s="12"/>
      <c r="AF17" s="12"/>
      <c r="AG17" s="12"/>
    </row>
    <row r="18">
      <c r="A18" s="23" t="str">
        <f>ALNS!A18</f>
        <v>Gabriel de Sousa Gonzaga</v>
      </c>
      <c r="B18" s="45">
        <v>7.0</v>
      </c>
      <c r="C18" s="24"/>
      <c r="D18" s="24"/>
      <c r="E18" s="24"/>
      <c r="F18" s="25">
        <f t="shared" si="1"/>
        <v>7</v>
      </c>
      <c r="G18" s="26">
        <f t="shared" si="2"/>
        <v>7</v>
      </c>
      <c r="H18" s="25" t="str">
        <f t="shared" si="3"/>
        <v/>
      </c>
      <c r="I18" s="27"/>
      <c r="J18" s="28" t="str">
        <f t="shared" si="4"/>
        <v/>
      </c>
      <c r="K18" s="29" t="str">
        <f t="shared" si="5"/>
        <v/>
      </c>
      <c r="L18" s="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2"/>
      <c r="Y18" s="12"/>
      <c r="Z18" s="2"/>
      <c r="AA18" s="12"/>
      <c r="AB18" s="12"/>
      <c r="AC18" s="12"/>
      <c r="AD18" s="12"/>
      <c r="AE18" s="12"/>
      <c r="AF18" s="12"/>
      <c r="AG18" s="12"/>
    </row>
    <row r="19">
      <c r="A19" s="30" t="str">
        <f>ALNS!A19</f>
        <v>Giullia Barros Pietoso Camara</v>
      </c>
      <c r="B19" s="46">
        <v>6.0</v>
      </c>
      <c r="C19" s="31"/>
      <c r="D19" s="31"/>
      <c r="E19" s="31"/>
      <c r="F19" s="32">
        <f t="shared" si="1"/>
        <v>6</v>
      </c>
      <c r="G19" s="33">
        <f t="shared" si="2"/>
        <v>6</v>
      </c>
      <c r="H19" s="32" t="str">
        <f t="shared" si="3"/>
        <v/>
      </c>
      <c r="I19" s="34"/>
      <c r="J19" s="35" t="str">
        <f t="shared" si="4"/>
        <v/>
      </c>
      <c r="K19" s="36" t="str">
        <f t="shared" si="5"/>
        <v/>
      </c>
      <c r="L19" s="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2"/>
      <c r="Y19" s="12"/>
      <c r="Z19" s="2"/>
      <c r="AA19" s="12"/>
      <c r="AB19" s="12"/>
      <c r="AC19" s="12"/>
      <c r="AD19" s="12"/>
      <c r="AE19" s="12"/>
      <c r="AF19" s="12"/>
      <c r="AG19" s="12"/>
    </row>
    <row r="20" ht="15.75" customHeight="1">
      <c r="A20" s="38" t="str">
        <f>ALNS!A20</f>
        <v>Gleiciane Almeida de Lima</v>
      </c>
      <c r="B20" s="45">
        <v>8.5</v>
      </c>
      <c r="C20" s="24"/>
      <c r="D20" s="24"/>
      <c r="E20" s="24"/>
      <c r="F20" s="25">
        <f t="shared" si="1"/>
        <v>8.5</v>
      </c>
      <c r="G20" s="26">
        <f t="shared" si="2"/>
        <v>8.5</v>
      </c>
      <c r="H20" s="25" t="str">
        <f t="shared" si="3"/>
        <v/>
      </c>
      <c r="I20" s="27"/>
      <c r="J20" s="28" t="str">
        <f t="shared" si="4"/>
        <v/>
      </c>
      <c r="K20" s="29" t="str">
        <f t="shared" si="5"/>
        <v/>
      </c>
      <c r="L20" s="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2"/>
      <c r="Y20" s="12"/>
      <c r="Z20" s="2"/>
      <c r="AA20" s="12"/>
      <c r="AB20" s="12"/>
      <c r="AC20" s="12"/>
      <c r="AD20" s="12"/>
      <c r="AE20" s="12"/>
      <c r="AF20" s="12"/>
      <c r="AG20" s="12"/>
    </row>
    <row r="21" ht="15.75" customHeight="1">
      <c r="A21" s="30" t="str">
        <f>ALNS!A21</f>
        <v>Gustavo Oliviera de Menezes</v>
      </c>
      <c r="B21" s="46">
        <v>6.5</v>
      </c>
      <c r="C21" s="31"/>
      <c r="D21" s="31"/>
      <c r="E21" s="31"/>
      <c r="F21" s="32">
        <f t="shared" si="1"/>
        <v>6.5</v>
      </c>
      <c r="G21" s="33">
        <f t="shared" si="2"/>
        <v>6.5</v>
      </c>
      <c r="H21" s="32" t="str">
        <f t="shared" si="3"/>
        <v/>
      </c>
      <c r="I21" s="34"/>
      <c r="J21" s="35" t="str">
        <f t="shared" si="4"/>
        <v/>
      </c>
      <c r="K21" s="36" t="str">
        <f t="shared" si="5"/>
        <v/>
      </c>
      <c r="L21" s="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2"/>
      <c r="Y21" s="12"/>
      <c r="Z21" s="2"/>
      <c r="AA21" s="12"/>
      <c r="AB21" s="12"/>
      <c r="AC21" s="12"/>
      <c r="AD21" s="12"/>
      <c r="AE21" s="12"/>
      <c r="AF21" s="12"/>
      <c r="AG21" s="12"/>
    </row>
    <row r="22" ht="15.75" customHeight="1">
      <c r="A22" s="23" t="str">
        <f>ALNS!A22</f>
        <v>Heitor Gênuíno Mota</v>
      </c>
      <c r="B22" s="45">
        <v>7.0</v>
      </c>
      <c r="C22" s="24"/>
      <c r="D22" s="24"/>
      <c r="E22" s="24"/>
      <c r="F22" s="25">
        <f t="shared" si="1"/>
        <v>7</v>
      </c>
      <c r="G22" s="26">
        <f t="shared" si="2"/>
        <v>7</v>
      </c>
      <c r="H22" s="25" t="str">
        <f t="shared" si="3"/>
        <v/>
      </c>
      <c r="I22" s="27"/>
      <c r="J22" s="28" t="str">
        <f t="shared" si="4"/>
        <v/>
      </c>
      <c r="K22" s="29" t="str">
        <f t="shared" si="5"/>
        <v/>
      </c>
      <c r="L22" s="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2"/>
      <c r="Y22" s="12"/>
      <c r="Z22" s="2"/>
      <c r="AA22" s="12"/>
      <c r="AB22" s="12"/>
      <c r="AC22" s="12"/>
      <c r="AD22" s="12"/>
      <c r="AE22" s="12"/>
      <c r="AF22" s="12"/>
      <c r="AG22" s="12"/>
    </row>
    <row r="23" ht="15.75" customHeight="1">
      <c r="A23" s="30" t="str">
        <f>ALNS!A23</f>
        <v>Heloisa dos Reis Nascimento</v>
      </c>
      <c r="B23" s="46">
        <v>6.5</v>
      </c>
      <c r="C23" s="31"/>
      <c r="D23" s="31"/>
      <c r="E23" s="31"/>
      <c r="F23" s="32">
        <f t="shared" si="1"/>
        <v>6.5</v>
      </c>
      <c r="G23" s="33">
        <f t="shared" si="2"/>
        <v>6.5</v>
      </c>
      <c r="H23" s="32" t="str">
        <f t="shared" si="3"/>
        <v/>
      </c>
      <c r="I23" s="34"/>
      <c r="J23" s="35" t="str">
        <f t="shared" si="4"/>
        <v/>
      </c>
      <c r="K23" s="36" t="str">
        <f t="shared" si="5"/>
        <v/>
      </c>
      <c r="L23" s="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2"/>
      <c r="Y23" s="12"/>
      <c r="Z23" s="2"/>
      <c r="AA23" s="12"/>
      <c r="AB23" s="12"/>
      <c r="AC23" s="12"/>
      <c r="AD23" s="12"/>
      <c r="AE23" s="12"/>
      <c r="AF23" s="12"/>
      <c r="AG23" s="12"/>
    </row>
    <row r="24" ht="15.75" customHeight="1">
      <c r="A24" s="23" t="str">
        <f>ALNS!A24</f>
        <v>José Júlio César de Lima Silva Soares</v>
      </c>
      <c r="B24" s="45">
        <v>0.0</v>
      </c>
      <c r="C24" s="24"/>
      <c r="D24" s="24"/>
      <c r="E24" s="24"/>
      <c r="F24" s="25">
        <f t="shared" si="1"/>
        <v>0</v>
      </c>
      <c r="G24" s="26">
        <f t="shared" si="2"/>
        <v>0</v>
      </c>
      <c r="H24" s="25" t="str">
        <f t="shared" si="3"/>
        <v/>
      </c>
      <c r="I24" s="27"/>
      <c r="J24" s="28" t="str">
        <f t="shared" si="4"/>
        <v/>
      </c>
      <c r="K24" s="29" t="str">
        <f t="shared" si="5"/>
        <v/>
      </c>
      <c r="L24" s="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2"/>
      <c r="Y24" s="12"/>
      <c r="Z24" s="2"/>
      <c r="AA24" s="12"/>
      <c r="AB24" s="12"/>
      <c r="AC24" s="12"/>
      <c r="AD24" s="12"/>
      <c r="AE24" s="12"/>
      <c r="AF24" s="12"/>
      <c r="AG24" s="12"/>
    </row>
    <row r="25" ht="15.75" customHeight="1">
      <c r="A25" s="30" t="str">
        <f>ALNS!A25</f>
        <v>Júlia da Costa Silva Cruz</v>
      </c>
      <c r="B25" s="46">
        <v>8.5</v>
      </c>
      <c r="C25" s="31"/>
      <c r="D25" s="31"/>
      <c r="E25" s="31"/>
      <c r="F25" s="32">
        <f t="shared" si="1"/>
        <v>8.5</v>
      </c>
      <c r="G25" s="33">
        <f t="shared" si="2"/>
        <v>8.5</v>
      </c>
      <c r="H25" s="32" t="str">
        <f t="shared" si="3"/>
        <v/>
      </c>
      <c r="I25" s="34"/>
      <c r="J25" s="35" t="str">
        <f t="shared" si="4"/>
        <v/>
      </c>
      <c r="K25" s="36" t="str">
        <f t="shared" si="5"/>
        <v/>
      </c>
      <c r="L25" s="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2"/>
      <c r="Y25" s="12"/>
      <c r="Z25" s="2"/>
      <c r="AA25" s="12"/>
      <c r="AB25" s="12"/>
      <c r="AC25" s="12"/>
      <c r="AD25" s="12"/>
      <c r="AE25" s="12"/>
      <c r="AF25" s="12"/>
      <c r="AG25" s="12"/>
    </row>
    <row r="26" ht="15.75" customHeight="1">
      <c r="A26" s="39" t="str">
        <f>ALNS!A26</f>
        <v>Kelven Fernando Basilio de Farias</v>
      </c>
      <c r="B26" s="45">
        <v>6.5</v>
      </c>
      <c r="C26" s="24"/>
      <c r="D26" s="24"/>
      <c r="E26" s="24"/>
      <c r="F26" s="25">
        <f t="shared" si="1"/>
        <v>6.5</v>
      </c>
      <c r="G26" s="26">
        <f t="shared" si="2"/>
        <v>6.5</v>
      </c>
      <c r="H26" s="25" t="str">
        <f t="shared" si="3"/>
        <v/>
      </c>
      <c r="I26" s="38"/>
      <c r="J26" s="28" t="str">
        <f t="shared" si="4"/>
        <v/>
      </c>
      <c r="K26" s="29" t="str">
        <f t="shared" si="5"/>
        <v/>
      </c>
      <c r="L26" s="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2"/>
      <c r="Y26" s="12"/>
      <c r="Z26" s="2"/>
      <c r="AA26" s="12"/>
      <c r="AB26" s="12"/>
      <c r="AC26" s="12"/>
      <c r="AD26" s="12"/>
      <c r="AE26" s="12"/>
      <c r="AF26" s="12"/>
      <c r="AG26" s="12"/>
    </row>
    <row r="27" ht="15.75" customHeight="1">
      <c r="A27" s="40" t="str">
        <f>ALNS!A27</f>
        <v>Laura Lima Pires</v>
      </c>
      <c r="B27" s="46">
        <v>7.0</v>
      </c>
      <c r="C27" s="31"/>
      <c r="D27" s="31"/>
      <c r="E27" s="31"/>
      <c r="F27" s="32">
        <f t="shared" si="1"/>
        <v>7</v>
      </c>
      <c r="G27" s="33">
        <f t="shared" si="2"/>
        <v>7</v>
      </c>
      <c r="H27" s="32" t="str">
        <f t="shared" si="3"/>
        <v/>
      </c>
      <c r="I27" s="41"/>
      <c r="J27" s="35" t="str">
        <f t="shared" si="4"/>
        <v/>
      </c>
      <c r="K27" s="36" t="str">
        <f t="shared" si="5"/>
        <v/>
      </c>
      <c r="L27" s="2"/>
      <c r="M27" s="12"/>
      <c r="N27" s="2"/>
      <c r="O27" s="12"/>
      <c r="P27" s="12"/>
      <c r="Q27" s="12"/>
      <c r="R27" s="12"/>
      <c r="S27" s="12"/>
      <c r="T27" s="12"/>
      <c r="U27" s="2"/>
      <c r="V27" s="2"/>
      <c r="W27" s="2"/>
      <c r="X27" s="2"/>
      <c r="Y27" s="12"/>
      <c r="Z27" s="2"/>
      <c r="AA27" s="12"/>
      <c r="AB27" s="12"/>
      <c r="AC27" s="12"/>
      <c r="AD27" s="12"/>
      <c r="AE27" s="12"/>
      <c r="AF27" s="12"/>
      <c r="AG27" s="12"/>
    </row>
    <row r="28" ht="15.75" customHeight="1">
      <c r="A28" s="42" t="str">
        <f>ALNS!A28</f>
        <v>Lucas Abrante Rêgo</v>
      </c>
      <c r="B28" s="45">
        <v>8.5</v>
      </c>
      <c r="C28" s="24"/>
      <c r="D28" s="24"/>
      <c r="E28" s="24"/>
      <c r="F28" s="25">
        <f t="shared" si="1"/>
        <v>8.5</v>
      </c>
      <c r="G28" s="26">
        <f t="shared" si="2"/>
        <v>8.5</v>
      </c>
      <c r="H28" s="25" t="str">
        <f t="shared" si="3"/>
        <v/>
      </c>
      <c r="I28" s="38"/>
      <c r="J28" s="28" t="str">
        <f t="shared" si="4"/>
        <v/>
      </c>
      <c r="K28" s="29" t="str">
        <f t="shared" si="5"/>
        <v/>
      </c>
      <c r="L28" s="2"/>
      <c r="M28" s="12"/>
      <c r="N28" s="2"/>
      <c r="O28" s="12"/>
      <c r="P28" s="12"/>
      <c r="Q28" s="12"/>
      <c r="R28" s="12"/>
      <c r="S28" s="12"/>
      <c r="T28" s="2"/>
      <c r="U28" s="2"/>
      <c r="V28" s="2"/>
      <c r="W28" s="2"/>
      <c r="X28" s="2"/>
      <c r="Y28" s="12"/>
      <c r="Z28" s="2"/>
      <c r="AA28" s="12"/>
      <c r="AB28" s="12"/>
      <c r="AC28" s="12"/>
      <c r="AD28" s="12"/>
      <c r="AE28" s="12"/>
      <c r="AF28" s="12"/>
      <c r="AG28" s="12"/>
    </row>
    <row r="29" ht="15.75" customHeight="1">
      <c r="A29" s="41" t="str">
        <f>ALNS!A29</f>
        <v>Luiz Alberto Medeiros Soares</v>
      </c>
      <c r="B29" s="46">
        <v>9.5</v>
      </c>
      <c r="C29" s="31"/>
      <c r="D29" s="31"/>
      <c r="E29" s="31"/>
      <c r="F29" s="32">
        <f t="shared" si="1"/>
        <v>9.5</v>
      </c>
      <c r="G29" s="33">
        <f t="shared" si="2"/>
        <v>9.5</v>
      </c>
      <c r="H29" s="32" t="str">
        <f t="shared" si="3"/>
        <v/>
      </c>
      <c r="I29" s="41"/>
      <c r="J29" s="35" t="str">
        <f t="shared" si="4"/>
        <v/>
      </c>
      <c r="K29" s="36" t="str">
        <f t="shared" si="5"/>
        <v/>
      </c>
      <c r="L29" s="2"/>
      <c r="M29" s="12"/>
      <c r="N29" s="2"/>
      <c r="O29" s="12"/>
      <c r="P29" s="12"/>
      <c r="Q29" s="12"/>
      <c r="R29" s="12"/>
      <c r="S29" s="12"/>
      <c r="T29" s="12"/>
      <c r="U29" s="2"/>
      <c r="V29" s="2"/>
      <c r="W29" s="2"/>
      <c r="X29" s="2"/>
      <c r="Y29" s="2"/>
      <c r="Z29" s="2"/>
      <c r="AA29" s="12"/>
      <c r="AB29" s="12"/>
      <c r="AC29" s="12"/>
      <c r="AD29" s="12"/>
      <c r="AE29" s="12"/>
      <c r="AF29" s="12"/>
      <c r="AG29" s="12"/>
    </row>
    <row r="30" ht="15.75" customHeight="1">
      <c r="A30" s="38" t="str">
        <f>ALNS!A30</f>
        <v>Maria Alice Borba Agra</v>
      </c>
      <c r="B30" s="45">
        <v>9.0</v>
      </c>
      <c r="C30" s="24"/>
      <c r="D30" s="24"/>
      <c r="E30" s="24"/>
      <c r="F30" s="25">
        <f t="shared" si="1"/>
        <v>9</v>
      </c>
      <c r="G30" s="26">
        <f t="shared" si="2"/>
        <v>9</v>
      </c>
      <c r="H30" s="25" t="str">
        <f t="shared" si="3"/>
        <v/>
      </c>
      <c r="I30" s="38"/>
      <c r="J30" s="28" t="str">
        <f t="shared" si="4"/>
        <v/>
      </c>
      <c r="K30" s="29" t="str">
        <f t="shared" si="5"/>
        <v/>
      </c>
      <c r="L30" s="2"/>
      <c r="M30" s="12"/>
      <c r="N30" s="2"/>
      <c r="O30" s="12"/>
      <c r="P30" s="12"/>
      <c r="Q30" s="12"/>
      <c r="R30" s="12"/>
      <c r="S30" s="12"/>
      <c r="T30" s="12"/>
      <c r="U30" s="2"/>
      <c r="V30" s="2"/>
      <c r="W30" s="2"/>
      <c r="X30" s="2"/>
      <c r="Y30" s="2"/>
      <c r="Z30" s="2"/>
      <c r="AA30" s="12"/>
      <c r="AB30" s="12"/>
      <c r="AC30" s="12"/>
      <c r="AD30" s="12"/>
      <c r="AE30" s="12"/>
      <c r="AF30" s="12"/>
      <c r="AG30" s="12"/>
    </row>
    <row r="31" ht="15.75" customHeight="1">
      <c r="A31" s="41" t="str">
        <f>ALNS!A31</f>
        <v>Maria Clara Alves de Lima</v>
      </c>
      <c r="B31" s="46">
        <v>8.5</v>
      </c>
      <c r="C31" s="31"/>
      <c r="D31" s="31"/>
      <c r="E31" s="31"/>
      <c r="F31" s="32">
        <f t="shared" si="1"/>
        <v>8.5</v>
      </c>
      <c r="G31" s="33">
        <f t="shared" si="2"/>
        <v>8.5</v>
      </c>
      <c r="H31" s="32" t="str">
        <f t="shared" si="3"/>
        <v/>
      </c>
      <c r="I31" s="41"/>
      <c r="J31" s="35" t="str">
        <f t="shared" si="4"/>
        <v/>
      </c>
      <c r="K31" s="36" t="str">
        <f t="shared" si="5"/>
        <v/>
      </c>
      <c r="L31" s="2"/>
      <c r="M31" s="12"/>
      <c r="N31" s="2"/>
      <c r="O31" s="12"/>
      <c r="P31" s="12"/>
      <c r="Q31" s="12"/>
      <c r="R31" s="12"/>
      <c r="S31" s="12"/>
      <c r="T31" s="12"/>
      <c r="U31" s="2"/>
      <c r="V31" s="2"/>
      <c r="W31" s="2"/>
      <c r="X31" s="2"/>
      <c r="Y31" s="2"/>
      <c r="Z31" s="2"/>
      <c r="AA31" s="12"/>
      <c r="AB31" s="12"/>
      <c r="AC31" s="12"/>
      <c r="AD31" s="12"/>
      <c r="AE31" s="12"/>
      <c r="AF31" s="12"/>
      <c r="AG31" s="12"/>
    </row>
    <row r="32" ht="15.75" customHeight="1">
      <c r="A32" s="38" t="str">
        <f>ALNS!A32</f>
        <v>Maria Clara dos  Reis Silva</v>
      </c>
      <c r="B32" s="45">
        <v>8.0</v>
      </c>
      <c r="C32" s="24"/>
      <c r="D32" s="24"/>
      <c r="E32" s="24"/>
      <c r="F32" s="25">
        <f t="shared" si="1"/>
        <v>8</v>
      </c>
      <c r="G32" s="26">
        <f t="shared" si="2"/>
        <v>8</v>
      </c>
      <c r="H32" s="25" t="str">
        <f t="shared" si="3"/>
        <v/>
      </c>
      <c r="I32" s="38"/>
      <c r="J32" s="28" t="str">
        <f t="shared" si="4"/>
        <v/>
      </c>
      <c r="K32" s="29" t="str">
        <f t="shared" si="5"/>
        <v/>
      </c>
      <c r="L32" s="2"/>
      <c r="M32" s="12"/>
      <c r="N32" s="2"/>
      <c r="O32" s="12"/>
      <c r="P32" s="12"/>
      <c r="Q32" s="12"/>
      <c r="R32" s="12"/>
      <c r="S32" s="12"/>
      <c r="T32" s="12"/>
      <c r="U32" s="2"/>
      <c r="V32" s="2"/>
      <c r="W32" s="2"/>
      <c r="X32" s="2"/>
      <c r="Y32" s="2"/>
      <c r="Z32" s="2"/>
      <c r="AA32" s="12"/>
      <c r="AB32" s="12"/>
      <c r="AC32" s="12"/>
      <c r="AD32" s="12"/>
      <c r="AE32" s="12"/>
      <c r="AF32" s="12"/>
      <c r="AG32" s="12"/>
    </row>
    <row r="33" ht="15.75" customHeight="1">
      <c r="A33" s="41" t="str">
        <f>ALNS!A33</f>
        <v>Maria Evelyn da Silva Almeida</v>
      </c>
      <c r="B33" s="46">
        <v>7.0</v>
      </c>
      <c r="C33" s="31"/>
      <c r="D33" s="31"/>
      <c r="E33" s="31"/>
      <c r="F33" s="32">
        <f t="shared" si="1"/>
        <v>7</v>
      </c>
      <c r="G33" s="33">
        <f t="shared" si="2"/>
        <v>7</v>
      </c>
      <c r="H33" s="32" t="str">
        <f t="shared" si="3"/>
        <v/>
      </c>
      <c r="I33" s="41"/>
      <c r="J33" s="35" t="str">
        <f t="shared" si="4"/>
        <v/>
      </c>
      <c r="K33" s="36" t="str">
        <f t="shared" si="5"/>
        <v/>
      </c>
      <c r="L33" s="2"/>
      <c r="M33" s="12"/>
      <c r="N33" s="12"/>
      <c r="O33" s="12"/>
      <c r="P33" s="12"/>
      <c r="Q33" s="12"/>
      <c r="R33" s="12"/>
      <c r="S33" s="12"/>
      <c r="T33" s="12"/>
      <c r="U33" s="2"/>
      <c r="V33" s="2"/>
      <c r="W33" s="2"/>
      <c r="X33" s="2"/>
      <c r="Y33" s="2"/>
      <c r="Z33" s="2"/>
      <c r="AA33" s="12"/>
      <c r="AB33" s="12"/>
      <c r="AC33" s="12"/>
      <c r="AD33" s="12"/>
      <c r="AE33" s="12"/>
      <c r="AF33" s="12"/>
      <c r="AG33" s="12"/>
    </row>
    <row r="34" ht="15.75" customHeight="1">
      <c r="A34" s="38" t="str">
        <f>ALNS!A34</f>
        <v>Marina Venâncio Oliveira</v>
      </c>
      <c r="B34" s="45">
        <v>9.5</v>
      </c>
      <c r="C34" s="24"/>
      <c r="D34" s="24"/>
      <c r="E34" s="24"/>
      <c r="F34" s="25">
        <f t="shared" si="1"/>
        <v>9.5</v>
      </c>
      <c r="G34" s="26">
        <f t="shared" si="2"/>
        <v>9.5</v>
      </c>
      <c r="H34" s="25" t="str">
        <f t="shared" si="3"/>
        <v/>
      </c>
      <c r="I34" s="38"/>
      <c r="J34" s="28" t="str">
        <f t="shared" si="4"/>
        <v/>
      </c>
      <c r="K34" s="29" t="str">
        <f t="shared" si="5"/>
        <v/>
      </c>
      <c r="L34" s="2"/>
      <c r="M34" s="1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2"/>
      <c r="AB34" s="12"/>
      <c r="AC34" s="12"/>
      <c r="AD34" s="12"/>
      <c r="AE34" s="12"/>
      <c r="AF34" s="12"/>
      <c r="AG34" s="12"/>
    </row>
    <row r="35" ht="15.75" customHeight="1">
      <c r="A35" s="41" t="str">
        <f>ALNS!A35</f>
        <v>Mário Samuel Oliveira Conceição</v>
      </c>
      <c r="B35" s="46">
        <v>6.0</v>
      </c>
      <c r="C35" s="31"/>
      <c r="D35" s="31"/>
      <c r="E35" s="31"/>
      <c r="F35" s="32">
        <f t="shared" si="1"/>
        <v>6</v>
      </c>
      <c r="G35" s="33">
        <f t="shared" si="2"/>
        <v>6</v>
      </c>
      <c r="H35" s="32" t="str">
        <f t="shared" si="3"/>
        <v/>
      </c>
      <c r="I35" s="41"/>
      <c r="J35" s="35" t="str">
        <f t="shared" si="4"/>
        <v/>
      </c>
      <c r="K35" s="36" t="str">
        <f t="shared" si="5"/>
        <v/>
      </c>
      <c r="L35" s="2"/>
      <c r="M35" s="1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2"/>
      <c r="AB35" s="12"/>
      <c r="AC35" s="12"/>
      <c r="AD35" s="12"/>
      <c r="AE35" s="12"/>
      <c r="AF35" s="12"/>
      <c r="AG35" s="12"/>
    </row>
    <row r="36" ht="15.75" customHeight="1">
      <c r="A36" s="42" t="str">
        <f>ALNS!A36</f>
        <v>Pedro Elias barbosa de Sousa</v>
      </c>
      <c r="B36" s="45">
        <v>8.5</v>
      </c>
      <c r="C36" s="24"/>
      <c r="D36" s="24"/>
      <c r="E36" s="24"/>
      <c r="F36" s="25">
        <f t="shared" si="1"/>
        <v>8.5</v>
      </c>
      <c r="G36" s="26">
        <f t="shared" si="2"/>
        <v>8.5</v>
      </c>
      <c r="H36" s="25" t="str">
        <f t="shared" si="3"/>
        <v/>
      </c>
      <c r="I36" s="38"/>
      <c r="J36" s="28" t="str">
        <f t="shared" si="4"/>
        <v/>
      </c>
      <c r="K36" s="29" t="str">
        <f t="shared" si="5"/>
        <v/>
      </c>
      <c r="L36" s="2"/>
      <c r="M36" s="1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2"/>
      <c r="AB36" s="12"/>
      <c r="AC36" s="12"/>
      <c r="AD36" s="12"/>
      <c r="AE36" s="12"/>
      <c r="AF36" s="12"/>
      <c r="AG36" s="12"/>
    </row>
    <row r="37" ht="15.75" customHeight="1">
      <c r="A37" s="40" t="str">
        <f>ALNS!A37</f>
        <v>Pedro Henrique dos Santos Sousa</v>
      </c>
      <c r="B37" s="46">
        <v>9.0</v>
      </c>
      <c r="C37" s="31"/>
      <c r="D37" s="31"/>
      <c r="E37" s="31"/>
      <c r="F37" s="32">
        <f t="shared" si="1"/>
        <v>9</v>
      </c>
      <c r="G37" s="33">
        <f t="shared" si="2"/>
        <v>9</v>
      </c>
      <c r="H37" s="32" t="str">
        <f t="shared" si="3"/>
        <v/>
      </c>
      <c r="I37" s="41"/>
      <c r="J37" s="35" t="str">
        <f t="shared" si="4"/>
        <v/>
      </c>
      <c r="K37" s="36" t="str">
        <f t="shared" si="5"/>
        <v/>
      </c>
      <c r="L37" s="2"/>
      <c r="M37" s="1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2"/>
      <c r="AB37" s="12"/>
      <c r="AC37" s="12"/>
      <c r="AD37" s="12"/>
      <c r="AE37" s="2"/>
      <c r="AF37" s="2"/>
      <c r="AG37" s="2"/>
    </row>
    <row r="38" ht="15.75" customHeight="1">
      <c r="A38" s="42" t="str">
        <f>ALNS!A38</f>
        <v>Pedro Víctor de Farias Almeida</v>
      </c>
      <c r="B38" s="45">
        <v>9.5</v>
      </c>
      <c r="C38" s="24"/>
      <c r="D38" s="24"/>
      <c r="E38" s="24"/>
      <c r="F38" s="25">
        <f t="shared" si="1"/>
        <v>9.5</v>
      </c>
      <c r="G38" s="26">
        <f t="shared" si="2"/>
        <v>9.5</v>
      </c>
      <c r="H38" s="25" t="str">
        <f t="shared" si="3"/>
        <v/>
      </c>
      <c r="I38" s="38"/>
      <c r="J38" s="28" t="str">
        <f t="shared" si="4"/>
        <v/>
      </c>
      <c r="K38" s="29" t="str">
        <f t="shared" si="5"/>
        <v/>
      </c>
      <c r="L38" s="2"/>
      <c r="M38" s="1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2"/>
      <c r="AB38" s="12"/>
      <c r="AC38" s="12"/>
      <c r="AD38" s="12"/>
      <c r="AE38" s="2"/>
      <c r="AF38" s="2"/>
      <c r="AG38" s="2"/>
    </row>
    <row r="39" ht="15.75" customHeight="1">
      <c r="A39" s="40" t="str">
        <f>ALNS!A39</f>
        <v>Pedro Welisson de Lima Araújo</v>
      </c>
      <c r="B39" s="46">
        <v>6.5</v>
      </c>
      <c r="C39" s="31"/>
      <c r="D39" s="31"/>
      <c r="E39" s="31"/>
      <c r="F39" s="32">
        <f t="shared" si="1"/>
        <v>6.5</v>
      </c>
      <c r="G39" s="33">
        <f t="shared" si="2"/>
        <v>6.5</v>
      </c>
      <c r="H39" s="32" t="str">
        <f t="shared" si="3"/>
        <v/>
      </c>
      <c r="I39" s="41"/>
      <c r="J39" s="35" t="str">
        <f t="shared" si="4"/>
        <v/>
      </c>
      <c r="K39" s="36" t="str">
        <f t="shared" si="5"/>
        <v/>
      </c>
      <c r="L39" s="2"/>
      <c r="M39" s="1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2"/>
      <c r="AB39" s="12"/>
      <c r="AC39" s="12"/>
      <c r="AD39" s="12"/>
      <c r="AE39" s="2"/>
      <c r="AF39" s="2"/>
      <c r="AG39" s="2"/>
    </row>
    <row r="40" ht="15.75" customHeight="1">
      <c r="A40" s="42" t="str">
        <f>ALNS!A40</f>
        <v>Rebeca Kemylly Vasquez Mendes</v>
      </c>
      <c r="B40" s="45">
        <v>6.5</v>
      </c>
      <c r="C40" s="24"/>
      <c r="D40" s="24"/>
      <c r="E40" s="24"/>
      <c r="F40" s="25">
        <f t="shared" si="1"/>
        <v>6.5</v>
      </c>
      <c r="G40" s="26">
        <f t="shared" si="2"/>
        <v>6.5</v>
      </c>
      <c r="H40" s="25" t="str">
        <f t="shared" si="3"/>
        <v/>
      </c>
      <c r="I40" s="38"/>
      <c r="J40" s="28" t="str">
        <f t="shared" si="4"/>
        <v/>
      </c>
      <c r="K40" s="29" t="str">
        <f t="shared" si="5"/>
        <v/>
      </c>
      <c r="L40" s="2"/>
      <c r="M40" s="1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2"/>
      <c r="AB40" s="12"/>
      <c r="AC40" s="12"/>
      <c r="AD40" s="2"/>
      <c r="AE40" s="2"/>
      <c r="AF40" s="2"/>
      <c r="AG40" s="2"/>
    </row>
    <row r="41" ht="15.75" customHeight="1">
      <c r="A41" s="40" t="str">
        <f>ALNS!A41</f>
        <v>Renan Victor Rocha Pessoa</v>
      </c>
      <c r="B41" s="46">
        <v>8.0</v>
      </c>
      <c r="C41" s="31"/>
      <c r="D41" s="31"/>
      <c r="E41" s="31"/>
      <c r="F41" s="32">
        <f t="shared" si="1"/>
        <v>8</v>
      </c>
      <c r="G41" s="33">
        <f t="shared" si="2"/>
        <v>8</v>
      </c>
      <c r="H41" s="32" t="str">
        <f t="shared" si="3"/>
        <v/>
      </c>
      <c r="I41" s="41"/>
      <c r="J41" s="35" t="str">
        <f t="shared" si="4"/>
        <v/>
      </c>
      <c r="K41" s="36" t="str">
        <f t="shared" si="5"/>
        <v/>
      </c>
      <c r="L41" s="2"/>
      <c r="M41" s="1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2"/>
      <c r="AB41" s="2"/>
      <c r="AC41" s="2"/>
      <c r="AD41" s="2"/>
      <c r="AE41" s="2"/>
      <c r="AF41" s="2"/>
      <c r="AG41" s="2"/>
    </row>
    <row r="42" ht="15.75" customHeight="1">
      <c r="A42" s="42" t="str">
        <f>ALNS!A42</f>
        <v>Reuel Rodrigues Ferreira</v>
      </c>
      <c r="B42" s="45">
        <v>9.5</v>
      </c>
      <c r="C42" s="24"/>
      <c r="D42" s="24"/>
      <c r="E42" s="24"/>
      <c r="F42" s="25">
        <f t="shared" si="1"/>
        <v>9.5</v>
      </c>
      <c r="G42" s="26">
        <f t="shared" si="2"/>
        <v>9.5</v>
      </c>
      <c r="H42" s="25" t="str">
        <f t="shared" si="3"/>
        <v/>
      </c>
      <c r="I42" s="38"/>
      <c r="J42" s="28" t="str">
        <f t="shared" si="4"/>
        <v/>
      </c>
      <c r="K42" s="29" t="str">
        <f t="shared" si="5"/>
        <v/>
      </c>
      <c r="L42" s="2"/>
      <c r="M42" s="1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2"/>
      <c r="AB42" s="2"/>
      <c r="AC42" s="2"/>
      <c r="AD42" s="2"/>
      <c r="AE42" s="2"/>
      <c r="AF42" s="2"/>
      <c r="AG42" s="2"/>
    </row>
    <row r="43" ht="15.75" customHeight="1">
      <c r="A43" s="40" t="str">
        <f>ALNS!A43</f>
        <v>Samara Rafaelly Brandão Rocha</v>
      </c>
      <c r="B43" s="46">
        <v>7.5</v>
      </c>
      <c r="C43" s="31"/>
      <c r="D43" s="31"/>
      <c r="E43" s="31"/>
      <c r="F43" s="32">
        <f t="shared" si="1"/>
        <v>7.5</v>
      </c>
      <c r="G43" s="33">
        <f t="shared" si="2"/>
        <v>7.5</v>
      </c>
      <c r="H43" s="32" t="str">
        <f t="shared" si="3"/>
        <v/>
      </c>
      <c r="I43" s="41"/>
      <c r="J43" s="35" t="str">
        <f t="shared" si="4"/>
        <v/>
      </c>
      <c r="K43" s="36" t="str">
        <f t="shared" si="5"/>
        <v/>
      </c>
      <c r="L43" s="2"/>
      <c r="M43" s="1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2"/>
      <c r="AB43" s="2"/>
      <c r="AC43" s="2"/>
      <c r="AD43" s="2"/>
      <c r="AE43" s="2"/>
      <c r="AF43" s="2"/>
      <c r="AG43" s="2"/>
    </row>
    <row r="44" ht="15.75" customHeight="1">
      <c r="A44" s="42" t="str">
        <f>ALNS!A44</f>
        <v>Samuel Fontes Lima</v>
      </c>
      <c r="B44" s="45">
        <v>6.0</v>
      </c>
      <c r="C44" s="24"/>
      <c r="D44" s="24"/>
      <c r="E44" s="24"/>
      <c r="F44" s="25">
        <f t="shared" si="1"/>
        <v>6</v>
      </c>
      <c r="G44" s="26">
        <f t="shared" si="2"/>
        <v>6</v>
      </c>
      <c r="H44" s="25" t="str">
        <f t="shared" si="3"/>
        <v/>
      </c>
      <c r="I44" s="38"/>
      <c r="J44" s="28" t="str">
        <f t="shared" si="4"/>
        <v/>
      </c>
      <c r="K44" s="29" t="str">
        <f t="shared" si="5"/>
        <v/>
      </c>
      <c r="L44" s="2"/>
      <c r="M44" s="1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2"/>
      <c r="AB44" s="2"/>
      <c r="AC44" s="2"/>
      <c r="AD44" s="2"/>
      <c r="AE44" s="2"/>
      <c r="AF44" s="2"/>
      <c r="AG44" s="2"/>
    </row>
    <row r="45" ht="15.75" customHeight="1">
      <c r="A45" s="40" t="str">
        <f>ALNS!A45</f>
        <v>Thifany Tayane Pereira Galdino</v>
      </c>
      <c r="B45" s="46">
        <v>8.5</v>
      </c>
      <c r="C45" s="31"/>
      <c r="D45" s="31"/>
      <c r="E45" s="31"/>
      <c r="F45" s="32">
        <f t="shared" si="1"/>
        <v>8.5</v>
      </c>
      <c r="G45" s="33">
        <f t="shared" si="2"/>
        <v>8.5</v>
      </c>
      <c r="H45" s="32" t="str">
        <f t="shared" si="3"/>
        <v/>
      </c>
      <c r="I45" s="41"/>
      <c r="J45" s="35" t="str">
        <f t="shared" si="4"/>
        <v/>
      </c>
      <c r="K45" s="36" t="str">
        <f t="shared" si="5"/>
        <v/>
      </c>
      <c r="L45" s="2"/>
      <c r="M45" s="12"/>
      <c r="N45" s="1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2" t="str">
        <f>ALNS!A46</f>
        <v>Victor Gabriel Clementino Lima</v>
      </c>
      <c r="B46" s="45">
        <v>7.5</v>
      </c>
      <c r="C46" s="24"/>
      <c r="D46" s="24"/>
      <c r="E46" s="24"/>
      <c r="F46" s="25">
        <f t="shared" si="1"/>
        <v>7.5</v>
      </c>
      <c r="G46" s="26">
        <f t="shared" si="2"/>
        <v>7.5</v>
      </c>
      <c r="H46" s="25" t="str">
        <f t="shared" si="3"/>
        <v/>
      </c>
      <c r="I46" s="38"/>
      <c r="J46" s="28" t="str">
        <f t="shared" si="4"/>
        <v/>
      </c>
      <c r="K46" s="29" t="str">
        <f t="shared" si="5"/>
        <v/>
      </c>
      <c r="L46" s="2"/>
      <c r="M46" s="12"/>
      <c r="N46" s="1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0" t="str">
        <f>ALNS!A47</f>
        <v>Vitória Cristina Rodrigues Amancio Vieira</v>
      </c>
      <c r="B47" s="46">
        <v>9.0</v>
      </c>
      <c r="C47" s="31"/>
      <c r="D47" s="31"/>
      <c r="E47" s="31"/>
      <c r="F47" s="32">
        <f t="shared" si="1"/>
        <v>9</v>
      </c>
      <c r="G47" s="33">
        <f t="shared" si="2"/>
        <v>9</v>
      </c>
      <c r="H47" s="32" t="str">
        <f t="shared" si="3"/>
        <v/>
      </c>
      <c r="I47" s="41"/>
      <c r="J47" s="35" t="str">
        <f t="shared" si="4"/>
        <v/>
      </c>
      <c r="K47" s="36" t="str">
        <f t="shared" si="5"/>
        <v/>
      </c>
      <c r="L47" s="2"/>
      <c r="M47" s="12"/>
      <c r="N47" s="1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2"/>
      <c r="M48" s="12"/>
      <c r="N48" s="1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B49" s="43"/>
      <c r="C49" s="43"/>
      <c r="D49" s="43"/>
      <c r="E49" s="43"/>
      <c r="F49" s="43"/>
      <c r="G49" s="43"/>
      <c r="L49" s="2"/>
      <c r="M49" s="12"/>
      <c r="N49" s="1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B50" s="43"/>
      <c r="C50" s="43"/>
      <c r="D50" s="43"/>
      <c r="E50" s="43"/>
      <c r="F50" s="43"/>
      <c r="G50" s="43"/>
      <c r="L50" s="2"/>
      <c r="M50" s="12"/>
      <c r="N50" s="1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B51" s="43"/>
      <c r="C51" s="43"/>
      <c r="D51" s="43"/>
      <c r="E51" s="43"/>
      <c r="F51" s="43"/>
      <c r="G51" s="43"/>
      <c r="L51" s="2"/>
      <c r="M51" s="12"/>
      <c r="N51" s="1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3"/>
      <c r="B52" s="43"/>
      <c r="C52" s="43"/>
      <c r="D52" s="43"/>
      <c r="E52" s="43"/>
      <c r="F52" s="43"/>
      <c r="G52" s="43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3"/>
      <c r="B53" s="43"/>
      <c r="C53" s="43"/>
      <c r="D53" s="43"/>
      <c r="E53" s="43"/>
      <c r="F53" s="43"/>
      <c r="G53" s="43"/>
      <c r="L53" s="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2"/>
      <c r="AA53" s="12"/>
      <c r="AB53" s="12"/>
      <c r="AC53" s="12"/>
      <c r="AD53" s="12"/>
      <c r="AE53" s="12"/>
      <c r="AF53" s="12"/>
      <c r="AG53" s="12"/>
    </row>
    <row r="54" ht="15.75" hidden="1" customHeight="1">
      <c r="A54" s="43"/>
      <c r="B54" s="43"/>
      <c r="C54" s="43"/>
      <c r="D54" s="43"/>
      <c r="E54" s="43"/>
      <c r="F54" s="43"/>
      <c r="G54" s="43"/>
      <c r="L54" s="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2"/>
      <c r="AA54" s="12"/>
      <c r="AB54" s="12"/>
      <c r="AC54" s="12"/>
      <c r="AD54" s="12"/>
      <c r="AE54" s="12"/>
      <c r="AF54" s="12"/>
      <c r="AG54" s="12"/>
    </row>
    <row r="55" ht="15.75" hidden="1" customHeight="1">
      <c r="A55" s="43"/>
      <c r="B55" s="43"/>
      <c r="C55" s="43"/>
      <c r="D55" s="43"/>
      <c r="E55" s="43"/>
      <c r="F55" s="43"/>
      <c r="G55" s="43"/>
      <c r="L55" s="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2"/>
      <c r="Y55" s="12"/>
      <c r="Z55" s="2"/>
      <c r="AA55" s="12"/>
      <c r="AB55" s="12"/>
      <c r="AC55" s="12"/>
      <c r="AD55" s="12"/>
      <c r="AE55" s="12"/>
      <c r="AF55" s="12"/>
      <c r="AG55" s="12"/>
    </row>
    <row r="56" ht="15.75" hidden="1" customHeight="1">
      <c r="A56" s="43"/>
      <c r="B56" s="43"/>
      <c r="C56" s="43"/>
      <c r="D56" s="43"/>
      <c r="E56" s="43"/>
      <c r="F56" s="43"/>
      <c r="G56" s="43"/>
      <c r="L56" s="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2"/>
      <c r="AA56" s="12"/>
      <c r="AB56" s="12"/>
      <c r="AC56" s="12"/>
      <c r="AD56" s="12"/>
      <c r="AE56" s="12"/>
      <c r="AF56" s="12"/>
      <c r="AG56" s="12"/>
    </row>
    <row r="57" ht="15.75" hidden="1" customHeight="1">
      <c r="A57" s="43"/>
      <c r="B57" s="43"/>
      <c r="C57" s="43"/>
      <c r="D57" s="43"/>
      <c r="E57" s="43"/>
      <c r="F57" s="43"/>
      <c r="G57" s="43"/>
      <c r="L57" s="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2"/>
      <c r="Y57" s="12"/>
      <c r="Z57" s="2"/>
      <c r="AA57" s="12"/>
      <c r="AB57" s="12"/>
      <c r="AC57" s="12"/>
      <c r="AD57" s="12"/>
      <c r="AE57" s="12"/>
      <c r="AF57" s="12"/>
      <c r="AG57" s="12"/>
    </row>
    <row r="58" ht="15.75" hidden="1" customHeight="1">
      <c r="A58" s="43"/>
      <c r="B58" s="43"/>
      <c r="C58" s="43"/>
      <c r="D58" s="43"/>
      <c r="E58" s="43"/>
      <c r="F58" s="43"/>
      <c r="G58" s="43"/>
      <c r="L58" s="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2"/>
      <c r="Y58" s="12"/>
      <c r="Z58" s="2"/>
      <c r="AA58" s="12"/>
      <c r="AB58" s="12"/>
      <c r="AC58" s="12"/>
      <c r="AD58" s="12"/>
      <c r="AE58" s="12"/>
      <c r="AF58" s="12"/>
      <c r="AG58" s="12"/>
    </row>
    <row r="59" ht="15.75" hidden="1" customHeight="1">
      <c r="A59" s="43"/>
      <c r="B59" s="43"/>
      <c r="C59" s="43"/>
      <c r="D59" s="43"/>
      <c r="E59" s="43"/>
      <c r="F59" s="43"/>
      <c r="G59" s="43"/>
      <c r="L59" s="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2"/>
      <c r="Y59" s="12"/>
      <c r="Z59" s="2"/>
      <c r="AA59" s="12"/>
      <c r="AB59" s="12"/>
      <c r="AC59" s="12"/>
      <c r="AD59" s="12"/>
      <c r="AE59" s="12"/>
      <c r="AF59" s="12"/>
      <c r="AG59" s="12"/>
    </row>
    <row r="60" ht="15.75" hidden="1" customHeight="1">
      <c r="A60" s="43"/>
      <c r="B60" s="43"/>
      <c r="C60" s="43"/>
      <c r="D60" s="43"/>
      <c r="E60" s="43"/>
      <c r="F60" s="43"/>
      <c r="G60" s="43"/>
      <c r="L60" s="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2"/>
      <c r="Y60" s="12"/>
      <c r="Z60" s="2"/>
      <c r="AA60" s="12"/>
      <c r="AB60" s="12"/>
      <c r="AC60" s="12"/>
      <c r="AD60" s="12"/>
      <c r="AE60" s="12"/>
      <c r="AF60" s="12"/>
      <c r="AG60" s="12"/>
    </row>
    <row r="61" ht="15.75" hidden="1" customHeight="1">
      <c r="A61" s="43"/>
      <c r="B61" s="43"/>
      <c r="C61" s="43"/>
      <c r="D61" s="43"/>
      <c r="E61" s="43"/>
      <c r="F61" s="43"/>
      <c r="G61" s="43"/>
      <c r="L61" s="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2"/>
      <c r="Y61" s="12"/>
      <c r="Z61" s="2"/>
      <c r="AA61" s="12"/>
      <c r="AB61" s="12"/>
      <c r="AC61" s="12"/>
      <c r="AD61" s="12"/>
      <c r="AE61" s="12"/>
      <c r="AF61" s="12"/>
      <c r="AG61" s="12"/>
    </row>
    <row r="62" ht="15.75" hidden="1" customHeight="1">
      <c r="A62" s="43"/>
      <c r="B62" s="43"/>
      <c r="C62" s="43"/>
      <c r="D62" s="43"/>
      <c r="E62" s="43"/>
      <c r="F62" s="43"/>
      <c r="G62" s="43"/>
      <c r="L62" s="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2"/>
      <c r="Y62" s="12"/>
      <c r="Z62" s="2"/>
      <c r="AA62" s="12"/>
      <c r="AB62" s="12"/>
      <c r="AC62" s="12"/>
      <c r="AD62" s="12"/>
      <c r="AE62" s="12"/>
      <c r="AF62" s="12"/>
      <c r="AG62" s="12"/>
    </row>
    <row r="63" ht="15.75" hidden="1" customHeight="1">
      <c r="A63" s="43"/>
      <c r="B63" s="43"/>
      <c r="C63" s="43"/>
      <c r="D63" s="43"/>
      <c r="E63" s="43"/>
      <c r="F63" s="43"/>
      <c r="G63" s="43"/>
      <c r="L63" s="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2"/>
      <c r="Y63" s="12"/>
      <c r="Z63" s="2"/>
      <c r="AA63" s="12"/>
      <c r="AB63" s="12"/>
      <c r="AC63" s="12"/>
      <c r="AD63" s="12"/>
      <c r="AE63" s="12"/>
      <c r="AF63" s="12"/>
      <c r="AG63" s="12"/>
    </row>
    <row r="64" ht="15.75" hidden="1" customHeight="1">
      <c r="A64" s="43"/>
      <c r="B64" s="43"/>
      <c r="C64" s="43"/>
      <c r="D64" s="43"/>
      <c r="E64" s="43"/>
      <c r="F64" s="43"/>
      <c r="G64" s="43"/>
      <c r="L64" s="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2"/>
      <c r="Y64" s="12"/>
      <c r="Z64" s="2"/>
      <c r="AA64" s="12"/>
      <c r="AB64" s="12"/>
      <c r="AC64" s="12"/>
      <c r="AD64" s="12"/>
      <c r="AE64" s="12"/>
      <c r="AF64" s="12"/>
      <c r="AG64" s="12"/>
    </row>
    <row r="65" ht="15.75" hidden="1" customHeight="1">
      <c r="A65" s="43"/>
      <c r="B65" s="43"/>
      <c r="C65" s="43"/>
      <c r="D65" s="43"/>
      <c r="E65" s="43"/>
      <c r="F65" s="43"/>
      <c r="G65" s="43"/>
      <c r="L65" s="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2"/>
      <c r="Y65" s="12"/>
      <c r="Z65" s="2"/>
      <c r="AA65" s="12"/>
      <c r="AB65" s="12"/>
      <c r="AC65" s="12"/>
      <c r="AD65" s="12"/>
      <c r="AE65" s="12"/>
      <c r="AF65" s="12"/>
      <c r="AG65" s="12"/>
    </row>
    <row r="66" ht="15.75" hidden="1" customHeight="1">
      <c r="A66" s="43"/>
      <c r="B66" s="43"/>
      <c r="C66" s="43"/>
      <c r="D66" s="43"/>
      <c r="E66" s="43"/>
      <c r="F66" s="43"/>
      <c r="G66" s="43"/>
      <c r="L66" s="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2"/>
      <c r="Y66" s="12"/>
      <c r="Z66" s="2"/>
      <c r="AA66" s="12"/>
      <c r="AB66" s="12"/>
      <c r="AC66" s="12"/>
      <c r="AD66" s="12"/>
      <c r="AE66" s="12"/>
      <c r="AF66" s="12"/>
      <c r="AG66" s="12"/>
    </row>
    <row r="67" ht="15.75" hidden="1" customHeight="1">
      <c r="A67" s="43"/>
      <c r="B67" s="43"/>
      <c r="C67" s="43"/>
      <c r="D67" s="43"/>
      <c r="E67" s="43"/>
      <c r="F67" s="43"/>
      <c r="G67" s="43"/>
      <c r="L67" s="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2"/>
      <c r="Y67" s="12"/>
      <c r="Z67" s="2"/>
      <c r="AA67" s="12"/>
      <c r="AB67" s="12"/>
      <c r="AC67" s="12"/>
      <c r="AD67" s="12"/>
      <c r="AE67" s="12"/>
      <c r="AF67" s="12"/>
      <c r="AG67" s="12"/>
    </row>
    <row r="68" ht="15.75" hidden="1" customHeight="1">
      <c r="A68" s="43"/>
      <c r="B68" s="43"/>
      <c r="C68" s="43"/>
      <c r="D68" s="43"/>
      <c r="E68" s="43"/>
      <c r="F68" s="43"/>
      <c r="G68" s="43"/>
      <c r="L68" s="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2"/>
      <c r="Y68" s="12"/>
      <c r="Z68" s="2"/>
      <c r="AA68" s="12"/>
      <c r="AB68" s="12"/>
      <c r="AC68" s="12"/>
      <c r="AD68" s="12"/>
      <c r="AE68" s="12"/>
      <c r="AF68" s="12"/>
      <c r="AG68" s="12"/>
    </row>
    <row r="69" ht="15.75" hidden="1" customHeight="1">
      <c r="A69" s="43"/>
      <c r="B69" s="43"/>
      <c r="C69" s="43"/>
      <c r="D69" s="43"/>
      <c r="E69" s="43"/>
      <c r="F69" s="43"/>
      <c r="G69" s="43"/>
      <c r="L69" s="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2"/>
      <c r="Y69" s="12"/>
      <c r="Z69" s="2"/>
      <c r="AA69" s="12"/>
      <c r="AB69" s="12"/>
      <c r="AC69" s="12"/>
      <c r="AD69" s="12"/>
      <c r="AE69" s="12"/>
      <c r="AF69" s="12"/>
      <c r="AG69" s="12"/>
    </row>
    <row r="70" ht="15.75" hidden="1" customHeight="1">
      <c r="A70" s="43"/>
      <c r="B70" s="43"/>
      <c r="C70" s="43"/>
      <c r="D70" s="43"/>
      <c r="E70" s="43"/>
      <c r="F70" s="43"/>
      <c r="G70" s="43"/>
      <c r="L70" s="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2"/>
      <c r="Y70" s="12"/>
      <c r="Z70" s="2"/>
      <c r="AA70" s="12"/>
      <c r="AB70" s="12"/>
      <c r="AC70" s="12"/>
      <c r="AD70" s="12"/>
      <c r="AE70" s="12"/>
      <c r="AF70" s="12"/>
      <c r="AG70" s="12"/>
    </row>
    <row r="71" ht="15.75" hidden="1" customHeight="1">
      <c r="A71" s="43"/>
      <c r="B71" s="43"/>
      <c r="C71" s="43"/>
      <c r="D71" s="43"/>
      <c r="E71" s="43"/>
      <c r="F71" s="43"/>
      <c r="G71" s="43"/>
      <c r="L71" s="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2"/>
      <c r="Y71" s="12"/>
      <c r="Z71" s="2"/>
      <c r="AA71" s="12"/>
      <c r="AB71" s="12"/>
      <c r="AC71" s="12"/>
      <c r="AD71" s="12"/>
      <c r="AE71" s="12"/>
      <c r="AF71" s="12"/>
      <c r="AG71" s="12"/>
    </row>
    <row r="72" ht="15.75" hidden="1" customHeight="1">
      <c r="A72" s="43"/>
      <c r="B72" s="43"/>
      <c r="C72" s="43"/>
      <c r="D72" s="43"/>
      <c r="E72" s="43"/>
      <c r="F72" s="43"/>
      <c r="G72" s="43"/>
      <c r="L72" s="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2"/>
      <c r="Y72" s="12"/>
      <c r="Z72" s="2"/>
      <c r="AA72" s="12"/>
      <c r="AB72" s="12"/>
      <c r="AC72" s="12"/>
      <c r="AD72" s="12"/>
      <c r="AE72" s="12"/>
      <c r="AF72" s="12"/>
      <c r="AG72" s="12"/>
    </row>
    <row r="73" ht="15.75" hidden="1" customHeight="1">
      <c r="A73" s="43"/>
      <c r="B73" s="43"/>
      <c r="C73" s="43"/>
      <c r="D73" s="43"/>
      <c r="E73" s="43"/>
      <c r="F73" s="43"/>
      <c r="G73" s="43"/>
      <c r="L73" s="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2"/>
      <c r="Y73" s="12"/>
      <c r="Z73" s="2"/>
      <c r="AA73" s="12"/>
      <c r="AB73" s="12"/>
      <c r="AC73" s="12"/>
      <c r="AD73" s="12"/>
      <c r="AE73" s="12"/>
      <c r="AF73" s="12"/>
      <c r="AG73" s="12"/>
    </row>
    <row r="74" ht="15.75" hidden="1" customHeight="1">
      <c r="A74" s="43"/>
      <c r="B74" s="43"/>
      <c r="C74" s="43"/>
      <c r="D74" s="43"/>
      <c r="E74" s="43"/>
      <c r="F74" s="43"/>
      <c r="G74" s="43"/>
      <c r="L74" s="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2"/>
      <c r="Y74" s="12"/>
      <c r="Z74" s="2"/>
      <c r="AA74" s="12"/>
      <c r="AB74" s="12"/>
      <c r="AC74" s="12"/>
      <c r="AD74" s="12"/>
      <c r="AE74" s="12"/>
      <c r="AF74" s="12"/>
      <c r="AG74" s="12"/>
    </row>
    <row r="75" ht="15.75" hidden="1" customHeight="1">
      <c r="A75" s="43"/>
      <c r="B75" s="43"/>
      <c r="C75" s="43"/>
      <c r="D75" s="43"/>
      <c r="E75" s="43"/>
      <c r="F75" s="43"/>
      <c r="G75" s="43"/>
      <c r="L75" s="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2"/>
      <c r="Y75" s="12"/>
      <c r="Z75" s="2"/>
      <c r="AA75" s="12"/>
      <c r="AB75" s="12"/>
      <c r="AC75" s="12"/>
      <c r="AD75" s="12"/>
      <c r="AE75" s="12"/>
      <c r="AF75" s="12"/>
      <c r="AG75" s="12"/>
    </row>
    <row r="76" ht="15.75" hidden="1" customHeight="1">
      <c r="A76" s="43"/>
      <c r="B76" s="43"/>
      <c r="C76" s="43"/>
      <c r="D76" s="43"/>
      <c r="E76" s="43"/>
      <c r="F76" s="43"/>
      <c r="G76" s="43"/>
      <c r="L76" s="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2"/>
      <c r="Y76" s="12"/>
      <c r="Z76" s="2"/>
      <c r="AA76" s="12"/>
      <c r="AB76" s="12"/>
      <c r="AC76" s="12"/>
      <c r="AD76" s="12"/>
      <c r="AE76" s="12"/>
      <c r="AF76" s="12"/>
      <c r="AG76" s="12"/>
    </row>
    <row r="77" ht="15.75" hidden="1" customHeight="1">
      <c r="A77" s="43"/>
      <c r="B77" s="43"/>
      <c r="C77" s="43"/>
      <c r="D77" s="43"/>
      <c r="E77" s="43"/>
      <c r="F77" s="43"/>
      <c r="G77" s="43"/>
      <c r="L77" s="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2"/>
      <c r="Y77" s="12"/>
      <c r="Z77" s="2"/>
      <c r="AA77" s="12"/>
      <c r="AB77" s="12"/>
      <c r="AC77" s="12"/>
      <c r="AD77" s="12"/>
      <c r="AE77" s="12"/>
      <c r="AF77" s="12"/>
      <c r="AG77" s="12"/>
    </row>
    <row r="78" ht="15.75" hidden="1" customHeight="1">
      <c r="A78" s="43"/>
      <c r="B78" s="43"/>
      <c r="C78" s="43"/>
      <c r="D78" s="43"/>
      <c r="E78" s="43"/>
      <c r="F78" s="43"/>
      <c r="G78" s="43"/>
      <c r="L78" s="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2"/>
      <c r="Y78" s="12"/>
      <c r="Z78" s="2"/>
      <c r="AA78" s="12"/>
      <c r="AB78" s="12"/>
      <c r="AC78" s="12"/>
      <c r="AD78" s="12"/>
      <c r="AE78" s="12"/>
      <c r="AF78" s="12"/>
      <c r="AG78" s="12"/>
    </row>
    <row r="79" ht="15.75" hidden="1" customHeight="1">
      <c r="A79" s="43"/>
      <c r="B79" s="43"/>
      <c r="C79" s="43"/>
      <c r="D79" s="43"/>
      <c r="E79" s="43"/>
      <c r="F79" s="43"/>
      <c r="G79" s="43"/>
      <c r="L79" s="2"/>
      <c r="M79" s="12"/>
      <c r="N79" s="12"/>
      <c r="O79" s="12"/>
      <c r="P79" s="12"/>
      <c r="Q79" s="12"/>
      <c r="R79" s="12"/>
      <c r="S79" s="12"/>
      <c r="T79" s="12"/>
      <c r="U79" s="12"/>
      <c r="V79" s="2"/>
      <c r="W79" s="2"/>
      <c r="X79" s="2"/>
      <c r="Y79" s="12"/>
      <c r="Z79" s="2"/>
      <c r="AA79" s="12"/>
      <c r="AB79" s="12"/>
      <c r="AC79" s="12"/>
      <c r="AD79" s="12"/>
      <c r="AE79" s="12"/>
      <c r="AF79" s="12"/>
      <c r="AG79" s="12"/>
    </row>
    <row r="80" ht="15.75" hidden="1" customHeight="1">
      <c r="A80" s="43"/>
      <c r="B80" s="43"/>
      <c r="C80" s="43"/>
      <c r="D80" s="43"/>
      <c r="E80" s="43"/>
      <c r="F80" s="43"/>
      <c r="G80" s="43"/>
      <c r="L80" s="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2"/>
      <c r="X80" s="2"/>
      <c r="Y80" s="12"/>
      <c r="Z80" s="2"/>
      <c r="AA80" s="12"/>
      <c r="AB80" s="12"/>
      <c r="AC80" s="12"/>
      <c r="AD80" s="12"/>
      <c r="AE80" s="12"/>
      <c r="AF80" s="12"/>
      <c r="AG80" s="12"/>
    </row>
    <row r="81" ht="15.75" hidden="1" customHeight="1">
      <c r="A81" s="43"/>
      <c r="B81" s="43"/>
      <c r="C81" s="43"/>
      <c r="D81" s="43"/>
      <c r="E81" s="43"/>
      <c r="F81" s="43"/>
      <c r="G81" s="43"/>
      <c r="L81" s="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2"/>
      <c r="X81" s="2"/>
      <c r="Y81" s="2"/>
      <c r="Z81" s="2"/>
      <c r="AA81" s="12"/>
      <c r="AB81" s="12"/>
      <c r="AC81" s="12"/>
      <c r="AD81" s="12"/>
      <c r="AE81" s="12"/>
      <c r="AF81" s="12"/>
      <c r="AG81" s="12"/>
    </row>
    <row r="82" ht="15.75" hidden="1" customHeight="1">
      <c r="A82" s="43"/>
      <c r="B82" s="43"/>
      <c r="C82" s="43"/>
      <c r="D82" s="43"/>
      <c r="E82" s="43"/>
      <c r="F82" s="43"/>
      <c r="G82" s="43"/>
      <c r="L82" s="2"/>
      <c r="M82" s="12"/>
      <c r="N82" s="12"/>
      <c r="O82" s="12"/>
      <c r="P82" s="12"/>
      <c r="Q82" s="12"/>
      <c r="R82" s="12"/>
      <c r="S82" s="12"/>
      <c r="T82" s="12"/>
      <c r="U82" s="12"/>
      <c r="V82" s="2"/>
      <c r="W82" s="2"/>
      <c r="X82" s="2"/>
      <c r="Y82" s="2"/>
      <c r="Z82" s="2"/>
      <c r="AA82" s="12"/>
      <c r="AB82" s="12"/>
      <c r="AC82" s="12"/>
      <c r="AD82" s="12"/>
      <c r="AE82" s="12"/>
      <c r="AF82" s="12"/>
      <c r="AG82" s="12"/>
    </row>
    <row r="83" ht="15.75" hidden="1" customHeight="1">
      <c r="A83" s="43"/>
      <c r="B83" s="43"/>
      <c r="C83" s="43"/>
      <c r="D83" s="43"/>
      <c r="E83" s="43"/>
      <c r="F83" s="43"/>
      <c r="G83" s="43"/>
      <c r="L83" s="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2"/>
      <c r="X83" s="2"/>
      <c r="Y83" s="2"/>
      <c r="Z83" s="2"/>
      <c r="AA83" s="12"/>
      <c r="AB83" s="12"/>
      <c r="AC83" s="12"/>
      <c r="AD83" s="12"/>
      <c r="AE83" s="12"/>
      <c r="AF83" s="12"/>
      <c r="AG83" s="12"/>
    </row>
    <row r="84" ht="15.75" hidden="1" customHeight="1">
      <c r="A84" s="43"/>
      <c r="B84" s="43"/>
      <c r="C84" s="43"/>
      <c r="D84" s="43"/>
      <c r="E84" s="43"/>
      <c r="F84" s="43"/>
      <c r="G84" s="43"/>
      <c r="L84" s="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2"/>
      <c r="X84" s="2"/>
      <c r="Y84" s="2"/>
      <c r="Z84" s="2"/>
      <c r="AA84" s="12"/>
      <c r="AB84" s="12"/>
      <c r="AC84" s="12"/>
      <c r="AD84" s="12"/>
      <c r="AE84" s="12"/>
      <c r="AF84" s="12"/>
      <c r="AG84" s="12"/>
    </row>
    <row r="85" ht="15.75" hidden="1" customHeight="1">
      <c r="A85" s="43"/>
      <c r="B85" s="43"/>
      <c r="C85" s="43"/>
      <c r="D85" s="43"/>
      <c r="E85" s="43"/>
      <c r="F85" s="43"/>
      <c r="G85" s="43"/>
      <c r="L85" s="2"/>
      <c r="M85" s="12"/>
      <c r="N85" s="12"/>
      <c r="O85" s="12"/>
      <c r="P85" s="12"/>
      <c r="Q85" s="12"/>
      <c r="R85" s="12"/>
      <c r="S85" s="12"/>
      <c r="T85" s="12"/>
      <c r="U85" s="12"/>
      <c r="V85" s="2"/>
      <c r="W85" s="2"/>
      <c r="X85" s="2"/>
      <c r="Y85" s="2"/>
      <c r="Z85" s="2"/>
      <c r="AA85" s="12"/>
      <c r="AB85" s="12"/>
      <c r="AC85" s="12"/>
      <c r="AD85" s="12"/>
      <c r="AE85" s="12"/>
      <c r="AF85" s="12"/>
      <c r="AG85" s="12"/>
    </row>
    <row r="86" ht="15.75" hidden="1" customHeight="1">
      <c r="A86" s="43"/>
      <c r="B86" s="43"/>
      <c r="C86" s="43"/>
      <c r="D86" s="43"/>
      <c r="E86" s="43"/>
      <c r="F86" s="43"/>
      <c r="G86" s="43"/>
      <c r="L86" s="2"/>
      <c r="M86" s="12"/>
      <c r="N86" s="12"/>
      <c r="O86" s="12"/>
      <c r="P86" s="12"/>
      <c r="Q86" s="2"/>
      <c r="R86" s="2"/>
      <c r="S86" s="12"/>
      <c r="T86" s="12"/>
      <c r="U86" s="2"/>
      <c r="V86" s="2"/>
      <c r="W86" s="2"/>
      <c r="X86" s="2"/>
      <c r="Y86" s="2"/>
      <c r="Z86" s="2"/>
      <c r="AA86" s="12"/>
      <c r="AB86" s="12"/>
      <c r="AC86" s="12"/>
      <c r="AD86" s="12"/>
      <c r="AE86" s="12"/>
      <c r="AF86" s="12"/>
      <c r="AG86" s="12"/>
    </row>
    <row r="87" ht="15.75" hidden="1" customHeight="1">
      <c r="A87" s="43"/>
      <c r="B87" s="43"/>
      <c r="C87" s="43"/>
      <c r="D87" s="43"/>
      <c r="E87" s="43"/>
      <c r="F87" s="43"/>
      <c r="G87" s="43"/>
      <c r="L87" s="2"/>
      <c r="M87" s="12"/>
      <c r="N87" s="12"/>
      <c r="O87" s="12"/>
      <c r="P87" s="12"/>
      <c r="Q87" s="12"/>
      <c r="R87" s="12"/>
      <c r="S87" s="2"/>
      <c r="T87" s="12"/>
      <c r="U87" s="2"/>
      <c r="V87" s="2"/>
      <c r="W87" s="2"/>
      <c r="X87" s="2"/>
      <c r="Y87" s="2"/>
      <c r="Z87" s="2"/>
      <c r="AA87" s="12"/>
      <c r="AB87" s="12"/>
      <c r="AC87" s="12"/>
      <c r="AD87" s="12"/>
      <c r="AE87" s="12"/>
      <c r="AF87" s="12"/>
      <c r="AG87" s="12"/>
    </row>
    <row r="88" ht="15.75" hidden="1" customHeight="1">
      <c r="A88" s="43"/>
      <c r="B88" s="43"/>
      <c r="C88" s="43"/>
      <c r="D88" s="43"/>
      <c r="E88" s="43"/>
      <c r="F88" s="43"/>
      <c r="G88" s="43"/>
      <c r="L88" s="2"/>
      <c r="M88" s="12"/>
      <c r="N88" s="12"/>
      <c r="O88" s="12"/>
      <c r="P88" s="12"/>
      <c r="Q88" s="12"/>
      <c r="R88" s="12"/>
      <c r="S88" s="12"/>
      <c r="T88" s="2"/>
      <c r="U88" s="12"/>
      <c r="V88" s="12"/>
      <c r="W88" s="2"/>
      <c r="X88" s="2"/>
      <c r="Y88" s="2"/>
      <c r="Z88" s="2"/>
      <c r="AA88" s="12"/>
      <c r="AB88" s="12"/>
      <c r="AC88" s="12"/>
      <c r="AD88" s="12"/>
      <c r="AE88" s="12"/>
      <c r="AF88" s="12"/>
      <c r="AG88" s="12"/>
    </row>
    <row r="89" ht="15.75" hidden="1" customHeight="1">
      <c r="A89" s="43"/>
      <c r="B89" s="43"/>
      <c r="C89" s="43"/>
      <c r="D89" s="43"/>
      <c r="E89" s="43"/>
      <c r="F89" s="43"/>
      <c r="G89" s="43"/>
      <c r="L89" s="2"/>
      <c r="M89" s="12"/>
      <c r="N89" s="12"/>
      <c r="O89" s="12"/>
      <c r="P89" s="12"/>
      <c r="Q89" s="12"/>
      <c r="R89" s="12"/>
      <c r="S89" s="12"/>
      <c r="T89" s="2"/>
      <c r="U89" s="12"/>
      <c r="V89" s="12"/>
      <c r="W89" s="2"/>
      <c r="X89" s="2"/>
      <c r="Y89" s="2"/>
      <c r="Z89" s="2"/>
      <c r="AA89" s="12"/>
      <c r="AB89" s="12"/>
      <c r="AC89" s="12"/>
      <c r="AD89" s="12"/>
      <c r="AE89" s="12"/>
      <c r="AF89" s="12"/>
      <c r="AG89" s="12"/>
    </row>
    <row r="90" ht="15.75" hidden="1" customHeight="1">
      <c r="A90" s="43"/>
      <c r="B90" s="43"/>
      <c r="C90" s="43"/>
      <c r="D90" s="43"/>
      <c r="E90" s="43"/>
      <c r="F90" s="43"/>
      <c r="G90" s="43"/>
      <c r="L90" s="2"/>
      <c r="M90" s="12"/>
      <c r="N90" s="12"/>
      <c r="O90" s="12"/>
      <c r="P90" s="12"/>
      <c r="Q90" s="2"/>
      <c r="R90" s="2"/>
      <c r="S90" s="2"/>
      <c r="T90" s="2"/>
      <c r="U90" s="2"/>
      <c r="V90" s="2"/>
      <c r="W90" s="2"/>
      <c r="X90" s="2"/>
      <c r="Y90" s="2"/>
      <c r="Z90" s="2"/>
      <c r="AA90" s="12"/>
      <c r="AB90" s="12"/>
      <c r="AC90" s="12"/>
      <c r="AD90" s="12"/>
      <c r="AE90" s="2"/>
      <c r="AF90" s="2"/>
      <c r="AG90" s="2"/>
    </row>
    <row r="91" ht="15.75" hidden="1" customHeight="1">
      <c r="A91" s="43"/>
      <c r="B91" s="43"/>
      <c r="C91" s="43"/>
      <c r="D91" s="43"/>
      <c r="E91" s="43"/>
      <c r="F91" s="43"/>
      <c r="G91" s="43"/>
      <c r="L91" s="2"/>
      <c r="M91" s="12"/>
      <c r="N91" s="12"/>
      <c r="O91" s="12"/>
      <c r="P91" s="12"/>
      <c r="Q91" s="2"/>
      <c r="R91" s="2"/>
      <c r="S91" s="2"/>
      <c r="T91" s="2"/>
      <c r="U91" s="2"/>
      <c r="V91" s="2"/>
      <c r="W91" s="2"/>
      <c r="X91" s="2"/>
      <c r="Y91" s="2"/>
      <c r="Z91" s="2"/>
      <c r="AA91" s="12"/>
      <c r="AB91" s="12"/>
      <c r="AC91" s="12"/>
      <c r="AD91" s="12"/>
      <c r="AE91" s="2"/>
      <c r="AF91" s="2"/>
      <c r="AG91" s="2"/>
    </row>
    <row r="92" ht="15.75" hidden="1" customHeight="1">
      <c r="A92" s="43"/>
      <c r="B92" s="43"/>
      <c r="C92" s="43"/>
      <c r="D92" s="43"/>
      <c r="E92" s="43"/>
      <c r="F92" s="43"/>
      <c r="G92" s="43"/>
      <c r="L92" s="2"/>
      <c r="M92" s="12"/>
      <c r="N92" s="12"/>
      <c r="O92" s="1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2"/>
      <c r="AB92" s="12"/>
      <c r="AC92" s="12"/>
      <c r="AD92" s="2"/>
      <c r="AE92" s="2"/>
      <c r="AF92" s="2"/>
      <c r="AG92" s="2"/>
    </row>
    <row r="93" ht="15.75" hidden="1" customHeight="1">
      <c r="A93" s="43"/>
      <c r="B93" s="43"/>
      <c r="C93" s="43"/>
      <c r="D93" s="43"/>
      <c r="E93" s="43"/>
      <c r="F93" s="43"/>
      <c r="G93" s="43"/>
      <c r="L93" s="2"/>
      <c r="M93" s="1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2"/>
      <c r="AB93" s="2"/>
      <c r="AC93" s="2"/>
      <c r="AD93" s="2"/>
      <c r="AE93" s="2"/>
      <c r="AF93" s="2"/>
      <c r="AG93" s="2"/>
    </row>
    <row r="94" ht="15.75" hidden="1" customHeight="1">
      <c r="A94" s="43"/>
      <c r="B94" s="43"/>
      <c r="C94" s="43"/>
      <c r="D94" s="43"/>
      <c r="E94" s="43"/>
      <c r="F94" s="43"/>
      <c r="G94" s="43"/>
      <c r="L94" s="2"/>
      <c r="M94" s="1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2"/>
      <c r="AB94" s="2"/>
      <c r="AC94" s="2"/>
      <c r="AD94" s="2"/>
      <c r="AE94" s="2"/>
      <c r="AF94" s="2"/>
      <c r="AG94" s="2"/>
    </row>
    <row r="95" ht="15.75" hidden="1" customHeight="1">
      <c r="A95" s="43"/>
      <c r="B95" s="43"/>
      <c r="C95" s="43"/>
      <c r="D95" s="43"/>
      <c r="E95" s="43"/>
      <c r="F95" s="43"/>
      <c r="G95" s="43"/>
      <c r="L95" s="2"/>
      <c r="M95" s="1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2"/>
      <c r="AB95" s="2"/>
      <c r="AC95" s="2"/>
      <c r="AD95" s="2"/>
      <c r="AE95" s="2"/>
      <c r="AF95" s="2"/>
      <c r="AG95" s="2"/>
    </row>
    <row r="96" ht="15.75" hidden="1" customHeight="1">
      <c r="A96" s="43"/>
      <c r="B96" s="43"/>
      <c r="C96" s="43"/>
      <c r="D96" s="43"/>
      <c r="E96" s="43"/>
      <c r="F96" s="43"/>
      <c r="G96" s="43"/>
      <c r="L96" s="2"/>
      <c r="M96" s="1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2"/>
      <c r="AB96" s="2"/>
      <c r="AC96" s="2"/>
      <c r="AD96" s="2"/>
      <c r="AE96" s="2"/>
      <c r="AF96" s="2"/>
      <c r="AG96" s="2"/>
    </row>
    <row r="97" ht="15.75" hidden="1" customHeight="1">
      <c r="A97" s="43"/>
      <c r="B97" s="43"/>
      <c r="C97" s="43"/>
      <c r="D97" s="43"/>
      <c r="E97" s="43"/>
      <c r="F97" s="43"/>
      <c r="G97" s="43"/>
      <c r="L97" s="2"/>
      <c r="M97" s="2"/>
      <c r="N97" s="2"/>
      <c r="O97" s="51"/>
      <c r="P97" s="51"/>
      <c r="Q97" s="51"/>
      <c r="R97" s="51"/>
      <c r="S97" s="51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3"/>
      <c r="B98" s="43"/>
      <c r="C98" s="43"/>
      <c r="D98" s="43"/>
      <c r="E98" s="43"/>
      <c r="F98" s="43"/>
      <c r="G98" s="43"/>
      <c r="L98" s="2"/>
      <c r="M98" s="2"/>
      <c r="N98" s="2"/>
      <c r="O98" s="51"/>
      <c r="P98" s="51"/>
      <c r="Q98" s="51"/>
      <c r="R98" s="51"/>
      <c r="S98" s="51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3"/>
      <c r="B99" s="43"/>
      <c r="C99" s="43"/>
      <c r="D99" s="43"/>
      <c r="E99" s="43"/>
      <c r="F99" s="43"/>
      <c r="G99" s="43"/>
      <c r="L99" s="2"/>
      <c r="M99" s="2"/>
      <c r="N99" s="2"/>
      <c r="O99" s="51"/>
      <c r="P99" s="51"/>
      <c r="Q99" s="51"/>
      <c r="R99" s="51"/>
      <c r="S99" s="51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3"/>
      <c r="B100" s="43"/>
      <c r="C100" s="43"/>
      <c r="D100" s="43"/>
      <c r="E100" s="43"/>
      <c r="F100" s="43"/>
      <c r="G100" s="43"/>
      <c r="L100" s="2"/>
      <c r="M100" s="2"/>
      <c r="N100" s="2"/>
      <c r="O100" s="51"/>
      <c r="P100" s="51"/>
      <c r="Q100" s="51"/>
      <c r="R100" s="51"/>
      <c r="S100" s="51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3"/>
      <c r="B101" s="43"/>
      <c r="C101" s="43"/>
      <c r="D101" s="43"/>
      <c r="E101" s="43"/>
      <c r="F101" s="43"/>
      <c r="G101" s="43"/>
      <c r="L101" s="2"/>
      <c r="M101" s="2"/>
      <c r="N101" s="2"/>
      <c r="O101" s="51"/>
      <c r="P101" s="51"/>
      <c r="Q101" s="51"/>
      <c r="R101" s="51"/>
      <c r="S101" s="51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3"/>
      <c r="B102" s="43"/>
      <c r="C102" s="43"/>
      <c r="D102" s="43"/>
      <c r="E102" s="43"/>
      <c r="F102" s="43"/>
      <c r="G102" s="43"/>
      <c r="L102" s="2"/>
      <c r="M102" s="2"/>
      <c r="N102" s="2"/>
      <c r="O102" s="51"/>
      <c r="P102" s="51"/>
      <c r="Q102" s="51"/>
      <c r="R102" s="51"/>
      <c r="S102" s="51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3"/>
      <c r="B103" s="43"/>
      <c r="C103" s="43"/>
      <c r="D103" s="43"/>
      <c r="E103" s="43"/>
      <c r="F103" s="43"/>
      <c r="G103" s="43"/>
      <c r="L103" s="2"/>
      <c r="M103" s="2"/>
      <c r="N103" s="2"/>
      <c r="O103" s="51"/>
      <c r="P103" s="51"/>
      <c r="Q103" s="51"/>
      <c r="R103" s="51"/>
      <c r="S103" s="51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3"/>
      <c r="B104" s="43"/>
      <c r="C104" s="43"/>
      <c r="D104" s="43"/>
      <c r="E104" s="43"/>
      <c r="F104" s="43"/>
      <c r="G104" s="43"/>
      <c r="L104" s="2"/>
      <c r="M104" s="2"/>
      <c r="N104" s="2"/>
      <c r="O104" s="51"/>
      <c r="P104" s="51"/>
      <c r="Q104" s="51"/>
      <c r="R104" s="51"/>
      <c r="S104" s="51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3"/>
      <c r="B105" s="43"/>
      <c r="C105" s="43"/>
      <c r="D105" s="43"/>
      <c r="E105" s="43"/>
      <c r="F105" s="43"/>
      <c r="G105" s="43"/>
      <c r="L105" s="2"/>
      <c r="M105" s="2"/>
      <c r="N105" s="2"/>
      <c r="O105" s="51"/>
      <c r="P105" s="51"/>
      <c r="Q105" s="51"/>
      <c r="R105" s="51"/>
      <c r="S105" s="51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3"/>
      <c r="B106" s="43"/>
      <c r="C106" s="43"/>
      <c r="D106" s="43"/>
      <c r="E106" s="43"/>
      <c r="F106" s="43"/>
      <c r="G106" s="43"/>
      <c r="L106" s="2"/>
      <c r="M106" s="2"/>
      <c r="N106" s="2"/>
      <c r="O106" s="51"/>
      <c r="P106" s="51"/>
      <c r="Q106" s="51"/>
      <c r="R106" s="51"/>
      <c r="S106" s="51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3"/>
      <c r="B107" s="43"/>
      <c r="C107" s="43"/>
      <c r="D107" s="43"/>
      <c r="E107" s="43"/>
      <c r="F107" s="43"/>
      <c r="G107" s="43"/>
      <c r="L107" s="2"/>
      <c r="M107" s="2"/>
      <c r="N107" s="2"/>
      <c r="O107" s="51"/>
      <c r="P107" s="51"/>
      <c r="Q107" s="51"/>
      <c r="R107" s="51"/>
      <c r="S107" s="51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3"/>
      <c r="B108" s="43"/>
      <c r="C108" s="43"/>
      <c r="D108" s="43"/>
      <c r="E108" s="43"/>
      <c r="F108" s="43"/>
      <c r="G108" s="43"/>
      <c r="L108" s="2"/>
      <c r="M108" s="2"/>
      <c r="N108" s="2"/>
      <c r="O108" s="51"/>
      <c r="P108" s="51"/>
      <c r="Q108" s="51"/>
      <c r="R108" s="51"/>
      <c r="S108" s="51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3"/>
      <c r="B109" s="43"/>
      <c r="C109" s="43"/>
      <c r="D109" s="43"/>
      <c r="E109" s="43"/>
      <c r="F109" s="43"/>
      <c r="G109" s="43"/>
      <c r="L109" s="2"/>
      <c r="M109" s="2"/>
      <c r="N109" s="2"/>
      <c r="O109" s="51"/>
      <c r="P109" s="51"/>
      <c r="Q109" s="51"/>
      <c r="R109" s="51"/>
      <c r="S109" s="51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3"/>
      <c r="B110" s="43"/>
      <c r="C110" s="43"/>
      <c r="D110" s="43"/>
      <c r="E110" s="43"/>
      <c r="F110" s="43"/>
      <c r="G110" s="43"/>
      <c r="L110" s="2"/>
      <c r="M110" s="2"/>
      <c r="N110" s="2"/>
      <c r="O110" s="51"/>
      <c r="P110" s="51"/>
      <c r="Q110" s="51"/>
      <c r="R110" s="51"/>
      <c r="S110" s="51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3"/>
      <c r="B111" s="43"/>
      <c r="C111" s="43"/>
      <c r="D111" s="43"/>
      <c r="E111" s="43"/>
      <c r="F111" s="43"/>
      <c r="G111" s="43"/>
      <c r="L111" s="2"/>
      <c r="M111" s="2"/>
      <c r="N111" s="2"/>
      <c r="O111" s="51"/>
      <c r="P111" s="51"/>
      <c r="Q111" s="51"/>
      <c r="R111" s="51"/>
      <c r="S111" s="51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3"/>
      <c r="B112" s="43"/>
      <c r="C112" s="43"/>
      <c r="D112" s="43"/>
      <c r="E112" s="43"/>
      <c r="F112" s="43"/>
      <c r="G112" s="43"/>
      <c r="L112" s="2"/>
      <c r="M112" s="2"/>
      <c r="N112" s="2"/>
      <c r="O112" s="51"/>
      <c r="P112" s="51"/>
      <c r="Q112" s="51"/>
      <c r="R112" s="51"/>
      <c r="S112" s="51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3"/>
      <c r="B113" s="43"/>
      <c r="C113" s="43"/>
      <c r="D113" s="43"/>
      <c r="E113" s="43"/>
      <c r="F113" s="43"/>
      <c r="G113" s="43"/>
      <c r="L113" s="2"/>
      <c r="M113" s="2"/>
      <c r="N113" s="2"/>
      <c r="O113" s="51"/>
      <c r="P113" s="51"/>
      <c r="Q113" s="51"/>
      <c r="R113" s="51"/>
      <c r="S113" s="51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3"/>
      <c r="B114" s="43"/>
      <c r="C114" s="43"/>
      <c r="D114" s="43"/>
      <c r="E114" s="43"/>
      <c r="F114" s="43"/>
      <c r="G114" s="43"/>
      <c r="L114" s="2"/>
      <c r="M114" s="2"/>
      <c r="N114" s="2"/>
      <c r="O114" s="51"/>
      <c r="P114" s="51"/>
      <c r="Q114" s="51"/>
      <c r="R114" s="51"/>
      <c r="S114" s="51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3"/>
      <c r="B115" s="43"/>
      <c r="C115" s="43"/>
      <c r="D115" s="43"/>
      <c r="E115" s="43"/>
      <c r="F115" s="43"/>
      <c r="G115" s="43"/>
      <c r="L115" s="2"/>
      <c r="M115" s="2"/>
      <c r="N115" s="2"/>
      <c r="O115" s="51"/>
      <c r="P115" s="51"/>
      <c r="Q115" s="51"/>
      <c r="R115" s="51"/>
      <c r="S115" s="51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3"/>
      <c r="B116" s="43"/>
      <c r="C116" s="43"/>
      <c r="D116" s="43"/>
      <c r="E116" s="43"/>
      <c r="F116" s="43"/>
      <c r="G116" s="43"/>
      <c r="L116" s="2"/>
      <c r="M116" s="2"/>
      <c r="N116" s="2"/>
      <c r="O116" s="51"/>
      <c r="P116" s="51"/>
      <c r="Q116" s="51"/>
      <c r="R116" s="51"/>
      <c r="S116" s="51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3"/>
      <c r="B117" s="43"/>
      <c r="C117" s="43"/>
      <c r="D117" s="43"/>
      <c r="E117" s="43"/>
      <c r="F117" s="43"/>
      <c r="G117" s="43"/>
      <c r="L117" s="2"/>
      <c r="M117" s="2"/>
      <c r="N117" s="2"/>
      <c r="O117" s="51"/>
      <c r="P117" s="51"/>
      <c r="Q117" s="51"/>
      <c r="R117" s="51"/>
      <c r="S117" s="51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3"/>
      <c r="B118" s="43"/>
      <c r="C118" s="43"/>
      <c r="D118" s="43"/>
      <c r="E118" s="43"/>
      <c r="F118" s="43"/>
      <c r="G118" s="43"/>
      <c r="L118" s="2"/>
      <c r="M118" s="2"/>
      <c r="N118" s="2"/>
      <c r="O118" s="51"/>
      <c r="P118" s="51"/>
      <c r="Q118" s="51"/>
      <c r="R118" s="51"/>
      <c r="S118" s="51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3"/>
      <c r="B119" s="43"/>
      <c r="C119" s="43"/>
      <c r="D119" s="43"/>
      <c r="E119" s="43"/>
      <c r="F119" s="43"/>
      <c r="G119" s="43"/>
      <c r="L119" s="2"/>
      <c r="M119" s="2"/>
      <c r="N119" s="2"/>
      <c r="O119" s="51"/>
      <c r="P119" s="51"/>
      <c r="Q119" s="51"/>
      <c r="R119" s="51"/>
      <c r="S119" s="51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3"/>
      <c r="B120" s="43"/>
      <c r="C120" s="43"/>
      <c r="D120" s="43"/>
      <c r="E120" s="43"/>
      <c r="F120" s="43"/>
      <c r="G120" s="43"/>
      <c r="L120" s="2"/>
      <c r="M120" s="2"/>
      <c r="N120" s="2"/>
      <c r="O120" s="51"/>
      <c r="P120" s="51"/>
      <c r="Q120" s="51"/>
      <c r="R120" s="51"/>
      <c r="S120" s="51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3"/>
      <c r="B121" s="43"/>
      <c r="C121" s="43"/>
      <c r="D121" s="43"/>
      <c r="E121" s="43"/>
      <c r="F121" s="43"/>
      <c r="G121" s="43"/>
      <c r="L121" s="2"/>
      <c r="M121" s="2"/>
      <c r="N121" s="2"/>
      <c r="O121" s="51"/>
      <c r="P121" s="51"/>
      <c r="Q121" s="51"/>
      <c r="R121" s="51"/>
      <c r="S121" s="51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3"/>
      <c r="B122" s="43"/>
      <c r="C122" s="43"/>
      <c r="D122" s="43"/>
      <c r="E122" s="43"/>
      <c r="F122" s="43"/>
      <c r="G122" s="43"/>
      <c r="L122" s="2"/>
      <c r="M122" s="2"/>
      <c r="N122" s="2"/>
      <c r="O122" s="51"/>
      <c r="P122" s="51"/>
      <c r="Q122" s="51"/>
      <c r="R122" s="51"/>
      <c r="S122" s="51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3"/>
      <c r="B123" s="43"/>
      <c r="C123" s="43"/>
      <c r="D123" s="43"/>
      <c r="E123" s="43"/>
      <c r="F123" s="43"/>
      <c r="G123" s="43"/>
      <c r="L123" s="2"/>
      <c r="M123" s="2"/>
      <c r="N123" s="2"/>
      <c r="O123" s="51"/>
      <c r="P123" s="51"/>
      <c r="Q123" s="51"/>
      <c r="R123" s="51"/>
      <c r="S123" s="51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3"/>
      <c r="B124" s="43"/>
      <c r="C124" s="43"/>
      <c r="D124" s="43"/>
      <c r="E124" s="43"/>
      <c r="F124" s="43"/>
      <c r="G124" s="43"/>
      <c r="L124" s="2"/>
      <c r="M124" s="2"/>
      <c r="N124" s="2"/>
      <c r="O124" s="51"/>
      <c r="P124" s="51"/>
      <c r="Q124" s="51"/>
      <c r="R124" s="51"/>
      <c r="S124" s="51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3"/>
      <c r="B125" s="43"/>
      <c r="C125" s="43"/>
      <c r="D125" s="43"/>
      <c r="E125" s="43"/>
      <c r="F125" s="43"/>
      <c r="G125" s="43"/>
      <c r="L125" s="2"/>
      <c r="M125" s="2"/>
      <c r="N125" s="2"/>
      <c r="O125" s="51"/>
      <c r="P125" s="51"/>
      <c r="Q125" s="51"/>
      <c r="R125" s="51"/>
      <c r="S125" s="51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3"/>
      <c r="B126" s="43"/>
      <c r="C126" s="43"/>
      <c r="D126" s="43"/>
      <c r="E126" s="43"/>
      <c r="F126" s="43"/>
      <c r="G126" s="43"/>
      <c r="L126" s="2"/>
      <c r="M126" s="2"/>
      <c r="N126" s="2"/>
      <c r="O126" s="51"/>
      <c r="P126" s="51"/>
      <c r="Q126" s="51"/>
      <c r="R126" s="51"/>
      <c r="S126" s="51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3"/>
      <c r="B127" s="43"/>
      <c r="C127" s="43"/>
      <c r="D127" s="43"/>
      <c r="E127" s="43"/>
      <c r="F127" s="43"/>
      <c r="G127" s="43"/>
      <c r="L127" s="2"/>
      <c r="M127" s="2"/>
      <c r="N127" s="2"/>
      <c r="O127" s="51"/>
      <c r="P127" s="51"/>
      <c r="Q127" s="51"/>
      <c r="R127" s="51"/>
      <c r="S127" s="51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3"/>
      <c r="B128" s="43"/>
      <c r="C128" s="43"/>
      <c r="D128" s="43"/>
      <c r="E128" s="43"/>
      <c r="F128" s="43"/>
      <c r="G128" s="43"/>
      <c r="L128" s="2"/>
      <c r="M128" s="2"/>
      <c r="N128" s="2"/>
      <c r="O128" s="51"/>
      <c r="P128" s="51"/>
      <c r="Q128" s="51"/>
      <c r="R128" s="51"/>
      <c r="S128" s="51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3"/>
      <c r="B129" s="43"/>
      <c r="C129" s="43"/>
      <c r="D129" s="43"/>
      <c r="E129" s="43"/>
      <c r="F129" s="43"/>
      <c r="G129" s="43"/>
      <c r="L129" s="2"/>
      <c r="M129" s="2"/>
      <c r="N129" s="2"/>
      <c r="O129" s="51"/>
      <c r="P129" s="51"/>
      <c r="Q129" s="51"/>
      <c r="R129" s="51"/>
      <c r="S129" s="51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3"/>
      <c r="B130" s="43"/>
      <c r="C130" s="43"/>
      <c r="D130" s="43"/>
      <c r="E130" s="43"/>
      <c r="F130" s="43"/>
      <c r="G130" s="43"/>
      <c r="L130" s="2"/>
      <c r="M130" s="2"/>
      <c r="N130" s="2"/>
      <c r="O130" s="51"/>
      <c r="P130" s="51"/>
      <c r="Q130" s="51"/>
      <c r="R130" s="51"/>
      <c r="S130" s="51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3"/>
      <c r="B131" s="43"/>
      <c r="C131" s="43"/>
      <c r="D131" s="43"/>
      <c r="E131" s="43"/>
      <c r="F131" s="43"/>
      <c r="G131" s="43"/>
      <c r="L131" s="2"/>
      <c r="M131" s="2"/>
      <c r="N131" s="2"/>
      <c r="O131" s="51"/>
      <c r="P131" s="51"/>
      <c r="Q131" s="51"/>
      <c r="R131" s="51"/>
      <c r="S131" s="51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3"/>
      <c r="B132" s="43"/>
      <c r="C132" s="43"/>
      <c r="D132" s="43"/>
      <c r="E132" s="43"/>
      <c r="F132" s="43"/>
      <c r="G132" s="43"/>
      <c r="L132" s="2"/>
      <c r="M132" s="2"/>
      <c r="N132" s="2"/>
      <c r="O132" s="51"/>
      <c r="P132" s="51"/>
      <c r="Q132" s="51"/>
      <c r="R132" s="51"/>
      <c r="S132" s="51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3"/>
      <c r="B133" s="43"/>
      <c r="C133" s="43"/>
      <c r="D133" s="43"/>
      <c r="E133" s="43"/>
      <c r="F133" s="43"/>
      <c r="G133" s="43"/>
      <c r="L133" s="2"/>
      <c r="M133" s="2"/>
      <c r="N133" s="2"/>
      <c r="O133" s="51"/>
      <c r="P133" s="51"/>
      <c r="Q133" s="51"/>
      <c r="R133" s="51"/>
      <c r="S133" s="51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3"/>
      <c r="B134" s="43"/>
      <c r="C134" s="43"/>
      <c r="D134" s="43"/>
      <c r="E134" s="43"/>
      <c r="F134" s="43"/>
      <c r="G134" s="43"/>
      <c r="L134" s="2"/>
      <c r="M134" s="2"/>
      <c r="N134" s="2"/>
      <c r="O134" s="51"/>
      <c r="P134" s="51"/>
      <c r="Q134" s="51"/>
      <c r="R134" s="51"/>
      <c r="S134" s="51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3"/>
      <c r="B135" s="43"/>
      <c r="C135" s="43"/>
      <c r="D135" s="43"/>
      <c r="E135" s="43"/>
      <c r="F135" s="43"/>
      <c r="G135" s="43"/>
      <c r="L135" s="2"/>
      <c r="M135" s="2"/>
      <c r="N135" s="2"/>
      <c r="O135" s="51"/>
      <c r="P135" s="51"/>
      <c r="Q135" s="51"/>
      <c r="R135" s="51"/>
      <c r="S135" s="51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3"/>
      <c r="B136" s="43"/>
      <c r="C136" s="43"/>
      <c r="D136" s="43"/>
      <c r="E136" s="43"/>
      <c r="F136" s="43"/>
      <c r="G136" s="43"/>
      <c r="L136" s="2"/>
      <c r="M136" s="2"/>
      <c r="N136" s="2"/>
      <c r="O136" s="51"/>
      <c r="P136" s="51"/>
      <c r="Q136" s="51"/>
      <c r="R136" s="51"/>
      <c r="S136" s="51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3"/>
      <c r="B137" s="43"/>
      <c r="C137" s="43"/>
      <c r="D137" s="43"/>
      <c r="E137" s="43"/>
      <c r="F137" s="43"/>
      <c r="G137" s="43"/>
      <c r="L137" s="2"/>
      <c r="M137" s="2"/>
      <c r="N137" s="2"/>
      <c r="O137" s="51"/>
      <c r="P137" s="51"/>
      <c r="Q137" s="51"/>
      <c r="R137" s="51"/>
      <c r="S137" s="51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3"/>
      <c r="B138" s="43"/>
      <c r="C138" s="43"/>
      <c r="D138" s="43"/>
      <c r="E138" s="43"/>
      <c r="F138" s="43"/>
      <c r="G138" s="43"/>
      <c r="L138" s="2"/>
      <c r="M138" s="2"/>
      <c r="N138" s="2"/>
      <c r="O138" s="51"/>
      <c r="P138" s="51"/>
      <c r="Q138" s="51"/>
      <c r="R138" s="51"/>
      <c r="S138" s="51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3"/>
      <c r="B139" s="43"/>
      <c r="C139" s="43"/>
      <c r="D139" s="43"/>
      <c r="E139" s="43"/>
      <c r="F139" s="43"/>
      <c r="G139" s="43"/>
      <c r="L139" s="2"/>
      <c r="M139" s="2"/>
      <c r="N139" s="2"/>
      <c r="O139" s="51"/>
      <c r="P139" s="51"/>
      <c r="Q139" s="51"/>
      <c r="R139" s="51"/>
      <c r="S139" s="51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3"/>
      <c r="B140" s="43"/>
      <c r="C140" s="43"/>
      <c r="D140" s="43"/>
      <c r="E140" s="43"/>
      <c r="F140" s="43"/>
      <c r="G140" s="43"/>
      <c r="L140" s="2"/>
      <c r="M140" s="2"/>
      <c r="N140" s="2"/>
      <c r="O140" s="51"/>
      <c r="P140" s="51"/>
      <c r="Q140" s="51"/>
      <c r="R140" s="51"/>
      <c r="S140" s="51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3"/>
      <c r="B141" s="43"/>
      <c r="C141" s="43"/>
      <c r="D141" s="43"/>
      <c r="E141" s="43"/>
      <c r="F141" s="43"/>
      <c r="G141" s="43"/>
      <c r="L141" s="2"/>
      <c r="M141" s="2"/>
      <c r="N141" s="2"/>
      <c r="O141" s="51"/>
      <c r="P141" s="51"/>
      <c r="Q141" s="51"/>
      <c r="R141" s="51"/>
      <c r="S141" s="51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3"/>
      <c r="B142" s="43"/>
      <c r="C142" s="43"/>
      <c r="D142" s="43"/>
      <c r="E142" s="43"/>
      <c r="F142" s="43"/>
      <c r="G142" s="43"/>
      <c r="L142" s="2"/>
      <c r="M142" s="2"/>
      <c r="N142" s="2"/>
      <c r="O142" s="51"/>
      <c r="P142" s="51"/>
      <c r="Q142" s="51"/>
      <c r="R142" s="51"/>
      <c r="S142" s="51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3"/>
      <c r="B143" s="43"/>
      <c r="C143" s="43"/>
      <c r="D143" s="43"/>
      <c r="E143" s="43"/>
      <c r="F143" s="43"/>
      <c r="G143" s="43"/>
      <c r="L143" s="2"/>
      <c r="M143" s="2"/>
      <c r="N143" s="2"/>
      <c r="O143" s="51"/>
      <c r="P143" s="51"/>
      <c r="Q143" s="51"/>
      <c r="R143" s="51"/>
      <c r="S143" s="51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3"/>
      <c r="B144" s="43"/>
      <c r="C144" s="43"/>
      <c r="D144" s="43"/>
      <c r="E144" s="43"/>
      <c r="F144" s="43"/>
      <c r="G144" s="43"/>
      <c r="L144" s="2"/>
      <c r="M144" s="2"/>
      <c r="N144" s="2"/>
      <c r="O144" s="51"/>
      <c r="P144" s="51"/>
      <c r="Q144" s="51"/>
      <c r="R144" s="51"/>
      <c r="S144" s="51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3"/>
      <c r="B145" s="43"/>
      <c r="C145" s="43"/>
      <c r="D145" s="43"/>
      <c r="E145" s="43"/>
      <c r="F145" s="43"/>
      <c r="G145" s="43"/>
      <c r="L145" s="2"/>
      <c r="M145" s="2"/>
      <c r="N145" s="2"/>
      <c r="O145" s="51"/>
      <c r="P145" s="51"/>
      <c r="Q145" s="51"/>
      <c r="R145" s="51"/>
      <c r="S145" s="51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3"/>
      <c r="B146" s="43"/>
      <c r="C146" s="43"/>
      <c r="D146" s="43"/>
      <c r="E146" s="43"/>
      <c r="F146" s="43"/>
      <c r="G146" s="43"/>
      <c r="L146" s="2"/>
      <c r="M146" s="2"/>
      <c r="N146" s="2"/>
      <c r="O146" s="51"/>
      <c r="P146" s="51"/>
      <c r="Q146" s="51"/>
      <c r="R146" s="51"/>
      <c r="S146" s="51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3"/>
      <c r="B147" s="43"/>
      <c r="C147" s="43"/>
      <c r="D147" s="43"/>
      <c r="E147" s="43"/>
      <c r="F147" s="43"/>
      <c r="G147" s="43"/>
      <c r="L147" s="2"/>
      <c r="M147" s="2"/>
      <c r="N147" s="2"/>
      <c r="O147" s="51"/>
      <c r="P147" s="51"/>
      <c r="Q147" s="51"/>
      <c r="R147" s="51"/>
      <c r="S147" s="51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3"/>
      <c r="B148" s="43"/>
      <c r="C148" s="43"/>
      <c r="D148" s="43"/>
      <c r="E148" s="43"/>
      <c r="F148" s="43"/>
      <c r="G148" s="43"/>
      <c r="L148" s="2"/>
      <c r="M148" s="2"/>
      <c r="N148" s="2"/>
      <c r="O148" s="51"/>
      <c r="P148" s="51"/>
      <c r="Q148" s="51"/>
      <c r="R148" s="51"/>
      <c r="S148" s="51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3"/>
      <c r="B149" s="43"/>
      <c r="C149" s="43"/>
      <c r="D149" s="43"/>
      <c r="E149" s="43"/>
      <c r="F149" s="43"/>
      <c r="G149" s="43"/>
      <c r="L149" s="2"/>
      <c r="M149" s="2"/>
      <c r="N149" s="2"/>
      <c r="O149" s="51"/>
      <c r="P149" s="51"/>
      <c r="Q149" s="51"/>
      <c r="R149" s="51"/>
      <c r="S149" s="51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3"/>
      <c r="B150" s="43"/>
      <c r="C150" s="43"/>
      <c r="D150" s="43"/>
      <c r="E150" s="43"/>
      <c r="F150" s="43"/>
      <c r="G150" s="43"/>
      <c r="L150" s="2"/>
      <c r="M150" s="2"/>
      <c r="N150" s="2"/>
      <c r="O150" s="51"/>
      <c r="P150" s="51"/>
      <c r="Q150" s="51"/>
      <c r="R150" s="51"/>
      <c r="S150" s="51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3"/>
      <c r="B151" s="43"/>
      <c r="C151" s="43"/>
      <c r="D151" s="43"/>
      <c r="E151" s="43"/>
      <c r="F151" s="43"/>
      <c r="G151" s="43"/>
      <c r="L151" s="2"/>
      <c r="M151" s="2"/>
      <c r="N151" s="2"/>
      <c r="O151" s="51"/>
      <c r="P151" s="51"/>
      <c r="Q151" s="51"/>
      <c r="R151" s="51"/>
      <c r="S151" s="51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3"/>
      <c r="B152" s="43"/>
      <c r="C152" s="43"/>
      <c r="D152" s="43"/>
      <c r="E152" s="43"/>
      <c r="F152" s="43"/>
      <c r="G152" s="43"/>
      <c r="L152" s="2"/>
      <c r="M152" s="2"/>
      <c r="N152" s="2"/>
      <c r="O152" s="51"/>
      <c r="P152" s="51"/>
      <c r="Q152" s="51"/>
      <c r="R152" s="51"/>
      <c r="S152" s="51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3"/>
      <c r="B153" s="43"/>
      <c r="C153" s="43"/>
      <c r="D153" s="43"/>
      <c r="E153" s="43"/>
      <c r="F153" s="43"/>
      <c r="G153" s="43"/>
      <c r="L153" s="2"/>
      <c r="M153" s="2"/>
      <c r="N153" s="2"/>
      <c r="O153" s="51"/>
      <c r="P153" s="51"/>
      <c r="Q153" s="51"/>
      <c r="R153" s="51"/>
      <c r="S153" s="51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3"/>
      <c r="B154" s="43"/>
      <c r="C154" s="43"/>
      <c r="D154" s="43"/>
      <c r="E154" s="43"/>
      <c r="F154" s="43"/>
      <c r="G154" s="43"/>
      <c r="L154" s="2"/>
      <c r="M154" s="2"/>
      <c r="N154" s="2"/>
      <c r="O154" s="51"/>
      <c r="P154" s="51"/>
      <c r="Q154" s="51"/>
      <c r="R154" s="51"/>
      <c r="S154" s="51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3"/>
      <c r="B155" s="43"/>
      <c r="C155" s="43"/>
      <c r="D155" s="43"/>
      <c r="E155" s="43"/>
      <c r="F155" s="43"/>
      <c r="G155" s="43"/>
      <c r="L155" s="2"/>
      <c r="M155" s="2"/>
      <c r="N155" s="2"/>
      <c r="O155" s="51"/>
      <c r="P155" s="51"/>
      <c r="Q155" s="51"/>
      <c r="R155" s="51"/>
      <c r="S155" s="51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3"/>
      <c r="B156" s="43"/>
      <c r="C156" s="43"/>
      <c r="D156" s="43"/>
      <c r="E156" s="43"/>
      <c r="F156" s="43"/>
      <c r="G156" s="43"/>
      <c r="L156" s="2"/>
      <c r="M156" s="2"/>
      <c r="N156" s="2"/>
      <c r="O156" s="51"/>
      <c r="P156" s="51"/>
      <c r="Q156" s="51"/>
      <c r="R156" s="51"/>
      <c r="S156" s="51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3"/>
      <c r="B157" s="43"/>
      <c r="C157" s="43"/>
      <c r="D157" s="43"/>
      <c r="E157" s="43"/>
      <c r="F157" s="43"/>
      <c r="G157" s="43"/>
      <c r="L157" s="2"/>
      <c r="M157" s="2"/>
      <c r="N157" s="2"/>
      <c r="O157" s="51"/>
      <c r="P157" s="51"/>
      <c r="Q157" s="51"/>
      <c r="R157" s="51"/>
      <c r="S157" s="51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3"/>
      <c r="B158" s="43"/>
      <c r="C158" s="43"/>
      <c r="D158" s="43"/>
      <c r="E158" s="43"/>
      <c r="F158" s="43"/>
      <c r="G158" s="43"/>
      <c r="L158" s="2"/>
      <c r="M158" s="2"/>
      <c r="N158" s="2"/>
      <c r="O158" s="51"/>
      <c r="P158" s="51"/>
      <c r="Q158" s="51"/>
      <c r="R158" s="51"/>
      <c r="S158" s="51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3"/>
      <c r="B159" s="43"/>
      <c r="C159" s="43"/>
      <c r="D159" s="43"/>
      <c r="E159" s="43"/>
      <c r="F159" s="43"/>
      <c r="G159" s="43"/>
      <c r="L159" s="2"/>
      <c r="M159" s="2"/>
      <c r="N159" s="2"/>
      <c r="O159" s="51"/>
      <c r="P159" s="51"/>
      <c r="Q159" s="51"/>
      <c r="R159" s="51"/>
      <c r="S159" s="51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3"/>
      <c r="B160" s="43"/>
      <c r="C160" s="43"/>
      <c r="D160" s="43"/>
      <c r="E160" s="43"/>
      <c r="F160" s="43"/>
      <c r="G160" s="43"/>
      <c r="L160" s="2"/>
      <c r="M160" s="2"/>
      <c r="N160" s="2"/>
      <c r="O160" s="51"/>
      <c r="P160" s="51"/>
      <c r="Q160" s="51"/>
      <c r="R160" s="51"/>
      <c r="S160" s="51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3"/>
      <c r="B161" s="43"/>
      <c r="C161" s="43"/>
      <c r="D161" s="43"/>
      <c r="E161" s="43"/>
      <c r="F161" s="43"/>
      <c r="G161" s="43"/>
      <c r="L161" s="2"/>
      <c r="M161" s="2"/>
      <c r="N161" s="2"/>
      <c r="O161" s="51"/>
      <c r="P161" s="51"/>
      <c r="Q161" s="51"/>
      <c r="R161" s="51"/>
      <c r="S161" s="51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3"/>
      <c r="B162" s="43"/>
      <c r="C162" s="43"/>
      <c r="D162" s="43"/>
      <c r="E162" s="43"/>
      <c r="F162" s="43"/>
      <c r="G162" s="43"/>
      <c r="L162" s="2"/>
      <c r="M162" s="2"/>
      <c r="N162" s="2"/>
      <c r="O162" s="51"/>
      <c r="P162" s="51"/>
      <c r="Q162" s="51"/>
      <c r="R162" s="51"/>
      <c r="S162" s="51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3"/>
      <c r="B163" s="43"/>
      <c r="C163" s="43"/>
      <c r="D163" s="43"/>
      <c r="E163" s="43"/>
      <c r="F163" s="43"/>
      <c r="G163" s="43"/>
      <c r="L163" s="2"/>
      <c r="M163" s="2"/>
      <c r="N163" s="2"/>
      <c r="O163" s="51"/>
      <c r="P163" s="51"/>
      <c r="Q163" s="51"/>
      <c r="R163" s="51"/>
      <c r="S163" s="51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3"/>
      <c r="B164" s="43"/>
      <c r="C164" s="43"/>
      <c r="D164" s="43"/>
      <c r="E164" s="43"/>
      <c r="F164" s="43"/>
      <c r="G164" s="43"/>
      <c r="L164" s="2"/>
      <c r="M164" s="2"/>
      <c r="N164" s="2"/>
      <c r="O164" s="51"/>
      <c r="P164" s="51"/>
      <c r="Q164" s="51"/>
      <c r="R164" s="51"/>
      <c r="S164" s="51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3"/>
      <c r="B165" s="43"/>
      <c r="C165" s="43"/>
      <c r="D165" s="43"/>
      <c r="E165" s="43"/>
      <c r="F165" s="43"/>
      <c r="G165" s="43"/>
      <c r="L165" s="2"/>
      <c r="M165" s="2"/>
      <c r="N165" s="2"/>
      <c r="O165" s="51"/>
      <c r="P165" s="51"/>
      <c r="Q165" s="51"/>
      <c r="R165" s="51"/>
      <c r="S165" s="51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3"/>
      <c r="B166" s="43"/>
      <c r="C166" s="43"/>
      <c r="D166" s="43"/>
      <c r="E166" s="43"/>
      <c r="F166" s="43"/>
      <c r="G166" s="43"/>
      <c r="L166" s="2"/>
      <c r="M166" s="2"/>
      <c r="N166" s="2"/>
      <c r="O166" s="51"/>
      <c r="P166" s="51"/>
      <c r="Q166" s="51"/>
      <c r="R166" s="51"/>
      <c r="S166" s="51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3"/>
      <c r="B167" s="43"/>
      <c r="C167" s="43"/>
      <c r="D167" s="43"/>
      <c r="E167" s="43"/>
      <c r="F167" s="43"/>
      <c r="G167" s="43"/>
      <c r="L167" s="2"/>
      <c r="M167" s="2"/>
      <c r="N167" s="2"/>
      <c r="O167" s="51"/>
      <c r="P167" s="51"/>
      <c r="Q167" s="51"/>
      <c r="R167" s="51"/>
      <c r="S167" s="51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3"/>
      <c r="B168" s="43"/>
      <c r="C168" s="43"/>
      <c r="D168" s="43"/>
      <c r="E168" s="43"/>
      <c r="F168" s="43"/>
      <c r="G168" s="43"/>
      <c r="L168" s="2"/>
      <c r="M168" s="2"/>
      <c r="N168" s="2"/>
      <c r="O168" s="51"/>
      <c r="P168" s="51"/>
      <c r="Q168" s="51"/>
      <c r="R168" s="51"/>
      <c r="S168" s="51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3"/>
      <c r="B169" s="43"/>
      <c r="C169" s="43"/>
      <c r="D169" s="43"/>
      <c r="E169" s="43"/>
      <c r="F169" s="43"/>
      <c r="G169" s="43"/>
      <c r="L169" s="2"/>
      <c r="M169" s="2"/>
      <c r="N169" s="2"/>
      <c r="O169" s="51"/>
      <c r="P169" s="51"/>
      <c r="Q169" s="51"/>
      <c r="R169" s="51"/>
      <c r="S169" s="51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3"/>
      <c r="B170" s="43"/>
      <c r="C170" s="43"/>
      <c r="D170" s="43"/>
      <c r="E170" s="43"/>
      <c r="F170" s="43"/>
      <c r="G170" s="43"/>
      <c r="L170" s="2"/>
      <c r="M170" s="2"/>
      <c r="N170" s="2"/>
      <c r="O170" s="51"/>
      <c r="P170" s="51"/>
      <c r="Q170" s="51"/>
      <c r="R170" s="51"/>
      <c r="S170" s="51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3"/>
      <c r="B171" s="43"/>
      <c r="C171" s="43"/>
      <c r="D171" s="43"/>
      <c r="E171" s="43"/>
      <c r="F171" s="43"/>
      <c r="G171" s="43"/>
      <c r="L171" s="2"/>
      <c r="M171" s="2"/>
      <c r="N171" s="2"/>
      <c r="O171" s="51"/>
      <c r="P171" s="51"/>
      <c r="Q171" s="51"/>
      <c r="R171" s="51"/>
      <c r="S171" s="51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3"/>
      <c r="B172" s="43"/>
      <c r="C172" s="43"/>
      <c r="D172" s="43"/>
      <c r="E172" s="43"/>
      <c r="F172" s="43"/>
      <c r="G172" s="43"/>
      <c r="L172" s="2"/>
      <c r="M172" s="2"/>
      <c r="N172" s="2"/>
      <c r="O172" s="51"/>
      <c r="P172" s="51"/>
      <c r="Q172" s="51"/>
      <c r="R172" s="51"/>
      <c r="S172" s="51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3"/>
      <c r="B173" s="43"/>
      <c r="C173" s="43"/>
      <c r="D173" s="43"/>
      <c r="E173" s="43"/>
      <c r="F173" s="43"/>
      <c r="G173" s="43"/>
      <c r="L173" s="2"/>
      <c r="M173" s="2"/>
      <c r="N173" s="2"/>
      <c r="O173" s="51"/>
      <c r="P173" s="51"/>
      <c r="Q173" s="51"/>
      <c r="R173" s="51"/>
      <c r="S173" s="51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3"/>
      <c r="B174" s="43"/>
      <c r="C174" s="43"/>
      <c r="D174" s="43"/>
      <c r="E174" s="43"/>
      <c r="F174" s="43"/>
      <c r="G174" s="43"/>
      <c r="L174" s="2"/>
      <c r="M174" s="2"/>
      <c r="N174" s="2"/>
      <c r="O174" s="51"/>
      <c r="P174" s="51"/>
      <c r="Q174" s="51"/>
      <c r="R174" s="51"/>
      <c r="S174" s="51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3"/>
      <c r="B175" s="43"/>
      <c r="C175" s="43"/>
      <c r="D175" s="43"/>
      <c r="E175" s="43"/>
      <c r="F175" s="43"/>
      <c r="G175" s="43"/>
      <c r="L175" s="2"/>
      <c r="M175" s="2"/>
      <c r="N175" s="2"/>
      <c r="O175" s="51"/>
      <c r="P175" s="51"/>
      <c r="Q175" s="51"/>
      <c r="R175" s="51"/>
      <c r="S175" s="51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3"/>
      <c r="B176" s="43"/>
      <c r="C176" s="43"/>
      <c r="D176" s="43"/>
      <c r="E176" s="43"/>
      <c r="F176" s="43"/>
      <c r="G176" s="43"/>
      <c r="L176" s="2"/>
      <c r="M176" s="2"/>
      <c r="N176" s="2"/>
      <c r="O176" s="51"/>
      <c r="P176" s="51"/>
      <c r="Q176" s="51"/>
      <c r="R176" s="51"/>
      <c r="S176" s="51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3"/>
      <c r="B177" s="43"/>
      <c r="C177" s="43"/>
      <c r="D177" s="43"/>
      <c r="E177" s="43"/>
      <c r="F177" s="43"/>
      <c r="G177" s="43"/>
      <c r="L177" s="2"/>
      <c r="M177" s="2"/>
      <c r="N177" s="2"/>
      <c r="O177" s="51"/>
      <c r="P177" s="51"/>
      <c r="Q177" s="51"/>
      <c r="R177" s="51"/>
      <c r="S177" s="51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3"/>
      <c r="B178" s="43"/>
      <c r="C178" s="43"/>
      <c r="D178" s="43"/>
      <c r="E178" s="43"/>
      <c r="F178" s="43"/>
      <c r="G178" s="43"/>
      <c r="L178" s="2"/>
      <c r="M178" s="2"/>
      <c r="N178" s="2"/>
      <c r="O178" s="51"/>
      <c r="P178" s="51"/>
      <c r="Q178" s="51"/>
      <c r="R178" s="51"/>
      <c r="S178" s="51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3"/>
      <c r="B179" s="43"/>
      <c r="C179" s="43"/>
      <c r="D179" s="43"/>
      <c r="E179" s="43"/>
      <c r="F179" s="43"/>
      <c r="G179" s="43"/>
      <c r="L179" s="2"/>
      <c r="M179" s="2"/>
      <c r="N179" s="2"/>
      <c r="O179" s="51"/>
      <c r="P179" s="51"/>
      <c r="Q179" s="51"/>
      <c r="R179" s="51"/>
      <c r="S179" s="51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3"/>
      <c r="B180" s="43"/>
      <c r="C180" s="43"/>
      <c r="D180" s="43"/>
      <c r="E180" s="43"/>
      <c r="F180" s="43"/>
      <c r="G180" s="43"/>
      <c r="L180" s="2"/>
      <c r="M180" s="2"/>
      <c r="N180" s="2"/>
      <c r="O180" s="51"/>
      <c r="P180" s="51"/>
      <c r="Q180" s="51"/>
      <c r="R180" s="51"/>
      <c r="S180" s="51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3"/>
      <c r="B181" s="43"/>
      <c r="C181" s="43"/>
      <c r="D181" s="43"/>
      <c r="E181" s="43"/>
      <c r="F181" s="43"/>
      <c r="G181" s="43"/>
      <c r="L181" s="2"/>
      <c r="M181" s="2"/>
      <c r="N181" s="2"/>
      <c r="O181" s="51"/>
      <c r="P181" s="51"/>
      <c r="Q181" s="51"/>
      <c r="R181" s="51"/>
      <c r="S181" s="51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3"/>
      <c r="B182" s="43"/>
      <c r="C182" s="43"/>
      <c r="D182" s="43"/>
      <c r="E182" s="43"/>
      <c r="F182" s="43"/>
      <c r="G182" s="43"/>
      <c r="L182" s="2"/>
      <c r="M182" s="2"/>
      <c r="N182" s="2"/>
      <c r="O182" s="51"/>
      <c r="P182" s="51"/>
      <c r="Q182" s="51"/>
      <c r="R182" s="51"/>
      <c r="S182" s="51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3"/>
      <c r="B183" s="43"/>
      <c r="C183" s="43"/>
      <c r="D183" s="43"/>
      <c r="E183" s="43"/>
      <c r="F183" s="43"/>
      <c r="G183" s="43"/>
      <c r="L183" s="2"/>
      <c r="M183" s="2"/>
      <c r="N183" s="2"/>
      <c r="O183" s="51"/>
      <c r="P183" s="51"/>
      <c r="Q183" s="51"/>
      <c r="R183" s="51"/>
      <c r="S183" s="51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3"/>
      <c r="B184" s="43"/>
      <c r="C184" s="43"/>
      <c r="D184" s="43"/>
      <c r="E184" s="43"/>
      <c r="F184" s="43"/>
      <c r="G184" s="43"/>
      <c r="L184" s="2"/>
      <c r="M184" s="2"/>
      <c r="N184" s="2"/>
      <c r="O184" s="51"/>
      <c r="P184" s="51"/>
      <c r="Q184" s="51"/>
      <c r="R184" s="51"/>
      <c r="S184" s="51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3"/>
      <c r="B185" s="43"/>
      <c r="C185" s="43"/>
      <c r="D185" s="43"/>
      <c r="E185" s="43"/>
      <c r="F185" s="43"/>
      <c r="G185" s="43"/>
      <c r="L185" s="2"/>
      <c r="M185" s="2"/>
      <c r="N185" s="2"/>
      <c r="O185" s="51"/>
      <c r="P185" s="51"/>
      <c r="Q185" s="51"/>
      <c r="R185" s="51"/>
      <c r="S185" s="51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3"/>
      <c r="B186" s="43"/>
      <c r="C186" s="43"/>
      <c r="D186" s="43"/>
      <c r="E186" s="43"/>
      <c r="F186" s="43"/>
      <c r="G186" s="43"/>
      <c r="L186" s="2"/>
      <c r="M186" s="2"/>
      <c r="N186" s="2"/>
      <c r="O186" s="51"/>
      <c r="P186" s="51"/>
      <c r="Q186" s="51"/>
      <c r="R186" s="51"/>
      <c r="S186" s="51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3"/>
      <c r="B187" s="43"/>
      <c r="C187" s="43"/>
      <c r="D187" s="43"/>
      <c r="E187" s="43"/>
      <c r="F187" s="43"/>
      <c r="G187" s="43"/>
      <c r="L187" s="2"/>
      <c r="M187" s="2"/>
      <c r="N187" s="2"/>
      <c r="O187" s="51"/>
      <c r="P187" s="51"/>
      <c r="Q187" s="51"/>
      <c r="R187" s="51"/>
      <c r="S187" s="51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3"/>
      <c r="B188" s="43"/>
      <c r="C188" s="43"/>
      <c r="D188" s="43"/>
      <c r="E188" s="43"/>
      <c r="F188" s="43"/>
      <c r="G188" s="43"/>
      <c r="L188" s="2"/>
      <c r="M188" s="2"/>
      <c r="N188" s="2"/>
      <c r="O188" s="51"/>
      <c r="P188" s="51"/>
      <c r="Q188" s="51"/>
      <c r="R188" s="51"/>
      <c r="S188" s="51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3"/>
      <c r="B189" s="43"/>
      <c r="C189" s="43"/>
      <c r="D189" s="43"/>
      <c r="E189" s="43"/>
      <c r="F189" s="43"/>
      <c r="G189" s="43"/>
      <c r="L189" s="2"/>
      <c r="M189" s="2"/>
      <c r="N189" s="2"/>
      <c r="O189" s="51"/>
      <c r="P189" s="51"/>
      <c r="Q189" s="51"/>
      <c r="R189" s="51"/>
      <c r="S189" s="51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3"/>
      <c r="B190" s="43"/>
      <c r="C190" s="43"/>
      <c r="D190" s="43"/>
      <c r="E190" s="43"/>
      <c r="F190" s="43"/>
      <c r="G190" s="43"/>
      <c r="L190" s="2"/>
      <c r="M190" s="2"/>
      <c r="N190" s="2"/>
      <c r="O190" s="51"/>
      <c r="P190" s="51"/>
      <c r="Q190" s="51"/>
      <c r="R190" s="51"/>
      <c r="S190" s="51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3"/>
      <c r="B191" s="43"/>
      <c r="C191" s="43"/>
      <c r="D191" s="43"/>
      <c r="E191" s="43"/>
      <c r="F191" s="43"/>
      <c r="G191" s="43"/>
      <c r="L191" s="2"/>
      <c r="M191" s="2"/>
      <c r="N191" s="2"/>
      <c r="O191" s="51"/>
      <c r="P191" s="51"/>
      <c r="Q191" s="51"/>
      <c r="R191" s="51"/>
      <c r="S191" s="51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3"/>
      <c r="B192" s="43"/>
      <c r="C192" s="43"/>
      <c r="D192" s="43"/>
      <c r="E192" s="43"/>
      <c r="F192" s="43"/>
      <c r="G192" s="43"/>
      <c r="L192" s="2"/>
      <c r="M192" s="2"/>
      <c r="N192" s="2"/>
      <c r="O192" s="51"/>
      <c r="P192" s="51"/>
      <c r="Q192" s="51"/>
      <c r="R192" s="51"/>
      <c r="S192" s="51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3"/>
      <c r="B193" s="43"/>
      <c r="C193" s="43"/>
      <c r="D193" s="43"/>
      <c r="E193" s="43"/>
      <c r="F193" s="43"/>
      <c r="G193" s="43"/>
      <c r="L193" s="2"/>
      <c r="M193" s="2"/>
      <c r="N193" s="2"/>
      <c r="O193" s="51"/>
      <c r="P193" s="51"/>
      <c r="Q193" s="51"/>
      <c r="R193" s="51"/>
      <c r="S193" s="51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3"/>
      <c r="B194" s="43"/>
      <c r="C194" s="43"/>
      <c r="D194" s="43"/>
      <c r="E194" s="43"/>
      <c r="F194" s="43"/>
      <c r="G194" s="43"/>
      <c r="L194" s="2"/>
      <c r="M194" s="2"/>
      <c r="N194" s="2"/>
      <c r="O194" s="51"/>
      <c r="P194" s="51"/>
      <c r="Q194" s="51"/>
      <c r="R194" s="51"/>
      <c r="S194" s="51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3"/>
      <c r="B195" s="43"/>
      <c r="C195" s="43"/>
      <c r="D195" s="43"/>
      <c r="E195" s="43"/>
      <c r="F195" s="43"/>
      <c r="G195" s="43"/>
      <c r="L195" s="2"/>
      <c r="M195" s="2"/>
      <c r="N195" s="2"/>
      <c r="O195" s="51"/>
      <c r="P195" s="51"/>
      <c r="Q195" s="51"/>
      <c r="R195" s="51"/>
      <c r="S195" s="51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3"/>
      <c r="B196" s="43"/>
      <c r="C196" s="43"/>
      <c r="D196" s="43"/>
      <c r="E196" s="43"/>
      <c r="F196" s="43"/>
      <c r="G196" s="43"/>
      <c r="L196" s="2"/>
      <c r="M196" s="2"/>
      <c r="N196" s="2"/>
      <c r="O196" s="51"/>
      <c r="P196" s="51"/>
      <c r="Q196" s="51"/>
      <c r="R196" s="51"/>
      <c r="S196" s="51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3"/>
      <c r="B197" s="43"/>
      <c r="C197" s="43"/>
      <c r="D197" s="43"/>
      <c r="E197" s="43"/>
      <c r="F197" s="43"/>
      <c r="G197" s="43"/>
      <c r="L197" s="2"/>
      <c r="M197" s="2"/>
      <c r="N197" s="2"/>
      <c r="O197" s="51"/>
      <c r="P197" s="51"/>
      <c r="Q197" s="51"/>
      <c r="R197" s="51"/>
      <c r="S197" s="51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3"/>
      <c r="B198" s="43"/>
      <c r="C198" s="43"/>
      <c r="D198" s="43"/>
      <c r="E198" s="43"/>
      <c r="F198" s="43"/>
      <c r="G198" s="43"/>
      <c r="L198" s="2"/>
      <c r="M198" s="2"/>
      <c r="N198" s="2"/>
      <c r="O198" s="51"/>
      <c r="P198" s="51"/>
      <c r="Q198" s="51"/>
      <c r="R198" s="51"/>
      <c r="S198" s="51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3"/>
      <c r="B199" s="43"/>
      <c r="C199" s="43"/>
      <c r="D199" s="43"/>
      <c r="E199" s="43"/>
      <c r="F199" s="43"/>
      <c r="G199" s="43"/>
      <c r="L199" s="2"/>
      <c r="M199" s="2"/>
      <c r="N199" s="2"/>
      <c r="O199" s="51"/>
      <c r="P199" s="51"/>
      <c r="Q199" s="51"/>
      <c r="R199" s="51"/>
      <c r="S199" s="51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3"/>
      <c r="B200" s="43"/>
      <c r="C200" s="43"/>
      <c r="D200" s="43"/>
      <c r="E200" s="43"/>
      <c r="F200" s="43"/>
      <c r="G200" s="43"/>
      <c r="L200" s="2"/>
      <c r="M200" s="2"/>
      <c r="N200" s="2"/>
      <c r="O200" s="51"/>
      <c r="P200" s="51"/>
      <c r="Q200" s="51"/>
      <c r="R200" s="51"/>
      <c r="S200" s="51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3"/>
      <c r="B201" s="43"/>
      <c r="C201" s="43"/>
      <c r="D201" s="43"/>
      <c r="E201" s="43"/>
      <c r="F201" s="43"/>
      <c r="G201" s="43"/>
      <c r="L201" s="2"/>
      <c r="M201" s="2"/>
      <c r="N201" s="2"/>
      <c r="O201" s="51"/>
      <c r="P201" s="51"/>
      <c r="Q201" s="51"/>
      <c r="R201" s="51"/>
      <c r="S201" s="51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3"/>
      <c r="B202" s="43"/>
      <c r="C202" s="43"/>
      <c r="D202" s="43"/>
      <c r="E202" s="43"/>
      <c r="F202" s="43"/>
      <c r="G202" s="43"/>
      <c r="L202" s="2"/>
      <c r="M202" s="2"/>
      <c r="N202" s="2"/>
      <c r="O202" s="51"/>
      <c r="P202" s="51"/>
      <c r="Q202" s="51"/>
      <c r="R202" s="51"/>
      <c r="S202" s="51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3"/>
      <c r="B203" s="43"/>
      <c r="C203" s="43"/>
      <c r="D203" s="43"/>
      <c r="E203" s="43"/>
      <c r="F203" s="43"/>
      <c r="G203" s="43"/>
      <c r="L203" s="2"/>
      <c r="M203" s="2"/>
      <c r="N203" s="2"/>
      <c r="O203" s="51"/>
      <c r="P203" s="51"/>
      <c r="Q203" s="51"/>
      <c r="R203" s="51"/>
      <c r="S203" s="51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3"/>
      <c r="B204" s="43"/>
      <c r="C204" s="43"/>
      <c r="D204" s="43"/>
      <c r="E204" s="43"/>
      <c r="F204" s="43"/>
      <c r="G204" s="43"/>
      <c r="L204" s="2"/>
      <c r="M204" s="2"/>
      <c r="N204" s="2"/>
      <c r="O204" s="51"/>
      <c r="P204" s="51"/>
      <c r="Q204" s="51"/>
      <c r="R204" s="51"/>
      <c r="S204" s="51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3"/>
      <c r="B205" s="43"/>
      <c r="C205" s="43"/>
      <c r="D205" s="43"/>
      <c r="E205" s="43"/>
      <c r="F205" s="43"/>
      <c r="G205" s="43"/>
      <c r="L205" s="2"/>
      <c r="M205" s="2"/>
      <c r="N205" s="2"/>
      <c r="O205" s="51"/>
      <c r="P205" s="51"/>
      <c r="Q205" s="51"/>
      <c r="R205" s="51"/>
      <c r="S205" s="51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3"/>
      <c r="B206" s="43"/>
      <c r="C206" s="43"/>
      <c r="D206" s="43"/>
      <c r="E206" s="43"/>
      <c r="F206" s="43"/>
      <c r="G206" s="43"/>
      <c r="L206" s="2"/>
      <c r="M206" s="2"/>
      <c r="N206" s="2"/>
      <c r="O206" s="51"/>
      <c r="P206" s="51"/>
      <c r="Q206" s="51"/>
      <c r="R206" s="51"/>
      <c r="S206" s="51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3"/>
      <c r="B207" s="43"/>
      <c r="C207" s="43"/>
      <c r="D207" s="43"/>
      <c r="E207" s="43"/>
      <c r="F207" s="43"/>
      <c r="G207" s="43"/>
      <c r="L207" s="2"/>
      <c r="M207" s="2"/>
      <c r="N207" s="2"/>
      <c r="O207" s="51"/>
      <c r="P207" s="51"/>
      <c r="Q207" s="51"/>
      <c r="R207" s="51"/>
      <c r="S207" s="51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3"/>
      <c r="B208" s="43"/>
      <c r="C208" s="43"/>
      <c r="D208" s="43"/>
      <c r="E208" s="43"/>
      <c r="F208" s="43"/>
      <c r="G208" s="43"/>
      <c r="L208" s="2"/>
      <c r="M208" s="2"/>
      <c r="N208" s="2"/>
      <c r="O208" s="51"/>
      <c r="P208" s="51"/>
      <c r="Q208" s="51"/>
      <c r="R208" s="51"/>
      <c r="S208" s="51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3"/>
      <c r="B209" s="43"/>
      <c r="C209" s="43"/>
      <c r="D209" s="43"/>
      <c r="E209" s="43"/>
      <c r="F209" s="43"/>
      <c r="G209" s="43"/>
      <c r="L209" s="2"/>
      <c r="M209" s="2"/>
      <c r="N209" s="2"/>
      <c r="O209" s="51"/>
      <c r="P209" s="51"/>
      <c r="Q209" s="51"/>
      <c r="R209" s="51"/>
      <c r="S209" s="51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3"/>
      <c r="B210" s="43"/>
      <c r="C210" s="43"/>
      <c r="D210" s="43"/>
      <c r="E210" s="43"/>
      <c r="F210" s="43"/>
      <c r="G210" s="43"/>
      <c r="L210" s="2"/>
      <c r="M210" s="2"/>
      <c r="N210" s="2"/>
      <c r="O210" s="51"/>
      <c r="P210" s="51"/>
      <c r="Q210" s="51"/>
      <c r="R210" s="51"/>
      <c r="S210" s="51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3"/>
      <c r="B211" s="43"/>
      <c r="C211" s="43"/>
      <c r="D211" s="43"/>
      <c r="E211" s="43"/>
      <c r="F211" s="43"/>
      <c r="G211" s="43"/>
      <c r="L211" s="2"/>
      <c r="M211" s="2"/>
      <c r="N211" s="2"/>
      <c r="O211" s="51"/>
      <c r="P211" s="51"/>
      <c r="Q211" s="51"/>
      <c r="R211" s="51"/>
      <c r="S211" s="51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3"/>
      <c r="B212" s="43"/>
      <c r="C212" s="43"/>
      <c r="D212" s="43"/>
      <c r="E212" s="43"/>
      <c r="F212" s="43"/>
      <c r="G212" s="43"/>
      <c r="L212" s="2"/>
      <c r="M212" s="2"/>
      <c r="N212" s="2"/>
      <c r="O212" s="51"/>
      <c r="P212" s="51"/>
      <c r="Q212" s="51"/>
      <c r="R212" s="51"/>
      <c r="S212" s="51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3"/>
      <c r="B213" s="43"/>
      <c r="C213" s="43"/>
      <c r="D213" s="43"/>
      <c r="E213" s="43"/>
      <c r="F213" s="43"/>
      <c r="G213" s="43"/>
      <c r="L213" s="2"/>
      <c r="M213" s="2"/>
      <c r="N213" s="2"/>
      <c r="O213" s="51"/>
      <c r="P213" s="51"/>
      <c r="Q213" s="51"/>
      <c r="R213" s="51"/>
      <c r="S213" s="51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3"/>
      <c r="B214" s="43"/>
      <c r="C214" s="43"/>
      <c r="D214" s="43"/>
      <c r="E214" s="43"/>
      <c r="F214" s="43"/>
      <c r="G214" s="43"/>
      <c r="L214" s="2"/>
      <c r="M214" s="2"/>
      <c r="N214" s="2"/>
      <c r="O214" s="51"/>
      <c r="P214" s="51"/>
      <c r="Q214" s="51"/>
      <c r="R214" s="51"/>
      <c r="S214" s="51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3"/>
      <c r="B215" s="43"/>
      <c r="C215" s="43"/>
      <c r="D215" s="43"/>
      <c r="E215" s="43"/>
      <c r="F215" s="43"/>
      <c r="G215" s="43"/>
      <c r="L215" s="2"/>
      <c r="M215" s="2"/>
      <c r="N215" s="2"/>
      <c r="O215" s="51"/>
      <c r="P215" s="51"/>
      <c r="Q215" s="51"/>
      <c r="R215" s="51"/>
      <c r="S215" s="51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3"/>
      <c r="B216" s="43"/>
      <c r="C216" s="43"/>
      <c r="D216" s="43"/>
      <c r="E216" s="43"/>
      <c r="F216" s="43"/>
      <c r="G216" s="43"/>
      <c r="L216" s="2"/>
      <c r="M216" s="2"/>
      <c r="N216" s="2"/>
      <c r="O216" s="51"/>
      <c r="P216" s="51"/>
      <c r="Q216" s="51"/>
      <c r="R216" s="51"/>
      <c r="S216" s="51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3"/>
      <c r="B217" s="43"/>
      <c r="C217" s="43"/>
      <c r="D217" s="43"/>
      <c r="E217" s="43"/>
      <c r="F217" s="43"/>
      <c r="G217" s="43"/>
      <c r="L217" s="2"/>
      <c r="M217" s="2"/>
      <c r="N217" s="2"/>
      <c r="O217" s="51"/>
      <c r="P217" s="51"/>
      <c r="Q217" s="51"/>
      <c r="R217" s="51"/>
      <c r="S217" s="51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3"/>
      <c r="B218" s="43"/>
      <c r="C218" s="43"/>
      <c r="D218" s="43"/>
      <c r="E218" s="43"/>
      <c r="F218" s="43"/>
      <c r="G218" s="43"/>
      <c r="L218" s="2"/>
      <c r="M218" s="2"/>
      <c r="N218" s="2"/>
      <c r="O218" s="51"/>
      <c r="P218" s="51"/>
      <c r="Q218" s="51"/>
      <c r="R218" s="51"/>
      <c r="S218" s="51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3"/>
      <c r="B219" s="43"/>
      <c r="C219" s="43"/>
      <c r="D219" s="43"/>
      <c r="E219" s="43"/>
      <c r="F219" s="43"/>
      <c r="G219" s="43"/>
      <c r="L219" s="2"/>
      <c r="M219" s="2"/>
      <c r="N219" s="2"/>
      <c r="O219" s="51"/>
      <c r="P219" s="51"/>
      <c r="Q219" s="51"/>
      <c r="R219" s="51"/>
      <c r="S219" s="51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3"/>
      <c r="B220" s="43"/>
      <c r="C220" s="43"/>
      <c r="D220" s="43"/>
      <c r="E220" s="43"/>
      <c r="F220" s="43"/>
      <c r="G220" s="43"/>
      <c r="L220" s="2"/>
      <c r="M220" s="2"/>
      <c r="N220" s="2"/>
      <c r="O220" s="51"/>
      <c r="P220" s="51"/>
      <c r="Q220" s="51"/>
      <c r="R220" s="51"/>
      <c r="S220" s="51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3"/>
      <c r="B221" s="43"/>
      <c r="C221" s="43"/>
      <c r="D221" s="43"/>
      <c r="E221" s="43"/>
      <c r="F221" s="43"/>
      <c r="G221" s="43"/>
      <c r="L221" s="2"/>
      <c r="M221" s="2"/>
      <c r="N221" s="2"/>
      <c r="O221" s="51"/>
      <c r="P221" s="51"/>
      <c r="Q221" s="51"/>
      <c r="R221" s="51"/>
      <c r="S221" s="51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3"/>
      <c r="B222" s="43"/>
      <c r="C222" s="43"/>
      <c r="D222" s="43"/>
      <c r="E222" s="43"/>
      <c r="F222" s="43"/>
      <c r="G222" s="43"/>
      <c r="L222" s="2"/>
      <c r="M222" s="2"/>
      <c r="N222" s="2"/>
      <c r="O222" s="51"/>
      <c r="P222" s="51"/>
      <c r="Q222" s="51"/>
      <c r="R222" s="51"/>
      <c r="S222" s="51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3"/>
      <c r="B223" s="43"/>
      <c r="C223" s="43"/>
      <c r="D223" s="43"/>
      <c r="E223" s="43"/>
      <c r="F223" s="43"/>
      <c r="G223" s="43"/>
      <c r="L223" s="2"/>
      <c r="M223" s="2"/>
      <c r="N223" s="2"/>
      <c r="O223" s="51"/>
      <c r="P223" s="51"/>
      <c r="Q223" s="51"/>
      <c r="R223" s="51"/>
      <c r="S223" s="51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3"/>
      <c r="B224" s="43"/>
      <c r="C224" s="43"/>
      <c r="D224" s="43"/>
      <c r="E224" s="43"/>
      <c r="F224" s="43"/>
      <c r="G224" s="43"/>
      <c r="L224" s="2"/>
      <c r="M224" s="2"/>
      <c r="N224" s="2"/>
      <c r="O224" s="51"/>
      <c r="P224" s="51"/>
      <c r="Q224" s="51"/>
      <c r="R224" s="51"/>
      <c r="S224" s="51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3"/>
      <c r="B225" s="43"/>
      <c r="C225" s="43"/>
      <c r="D225" s="43"/>
      <c r="E225" s="43"/>
      <c r="F225" s="43"/>
      <c r="G225" s="43"/>
      <c r="L225" s="2"/>
      <c r="M225" s="2"/>
      <c r="N225" s="2"/>
      <c r="O225" s="51"/>
      <c r="P225" s="51"/>
      <c r="Q225" s="51"/>
      <c r="R225" s="51"/>
      <c r="S225" s="51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51"/>
      <c r="P226" s="51"/>
      <c r="Q226" s="51"/>
      <c r="R226" s="51"/>
      <c r="S226" s="51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51"/>
      <c r="P227" s="51"/>
      <c r="Q227" s="51"/>
      <c r="R227" s="51"/>
      <c r="S227" s="51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51"/>
      <c r="P228" s="51"/>
      <c r="Q228" s="51"/>
      <c r="R228" s="51"/>
      <c r="S228" s="51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51"/>
      <c r="P229" s="51"/>
      <c r="Q229" s="51"/>
      <c r="R229" s="51"/>
      <c r="S229" s="51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51"/>
      <c r="P230" s="51"/>
      <c r="Q230" s="51"/>
      <c r="R230" s="51"/>
      <c r="S230" s="51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51"/>
      <c r="P231" s="51"/>
      <c r="Q231" s="51"/>
      <c r="R231" s="51"/>
      <c r="S231" s="51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51"/>
      <c r="P232" s="51"/>
      <c r="Q232" s="51"/>
      <c r="R232" s="51"/>
      <c r="S232" s="51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51"/>
      <c r="P233" s="51"/>
      <c r="Q233" s="51"/>
      <c r="R233" s="51"/>
      <c r="S233" s="51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51"/>
      <c r="P234" s="51"/>
      <c r="Q234" s="51"/>
      <c r="R234" s="51"/>
      <c r="S234" s="51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51"/>
      <c r="P235" s="51"/>
      <c r="Q235" s="51"/>
      <c r="R235" s="51"/>
      <c r="S235" s="51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51"/>
      <c r="P236" s="51"/>
      <c r="Q236" s="51"/>
      <c r="R236" s="51"/>
      <c r="S236" s="51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51"/>
      <c r="P237" s="51"/>
      <c r="Q237" s="51"/>
      <c r="R237" s="51"/>
      <c r="S237" s="51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51"/>
      <c r="P238" s="51"/>
      <c r="Q238" s="51"/>
      <c r="R238" s="51"/>
      <c r="S238" s="51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51"/>
      <c r="P239" s="51"/>
      <c r="Q239" s="51"/>
      <c r="R239" s="51"/>
      <c r="S239" s="51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51"/>
      <c r="P240" s="51"/>
      <c r="Q240" s="51"/>
      <c r="R240" s="51"/>
      <c r="S240" s="51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51"/>
      <c r="P241" s="51"/>
      <c r="Q241" s="51"/>
      <c r="R241" s="51"/>
      <c r="S241" s="51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51"/>
      <c r="P242" s="51"/>
      <c r="Q242" s="51"/>
      <c r="R242" s="51"/>
      <c r="S242" s="51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51"/>
      <c r="P243" s="51"/>
      <c r="Q243" s="51"/>
      <c r="R243" s="51"/>
      <c r="S243" s="51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2" width="12.29"/>
    <col customWidth="1" min="3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8" t="s">
        <v>46</v>
      </c>
      <c r="B1" s="9" t="s">
        <v>78</v>
      </c>
      <c r="C1" s="10"/>
      <c r="D1" s="10"/>
      <c r="E1" s="10"/>
      <c r="F1" s="10"/>
      <c r="G1" s="10"/>
      <c r="H1" s="10"/>
      <c r="I1" s="10"/>
      <c r="J1" s="10"/>
      <c r="K1" s="11"/>
      <c r="L1" s="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2"/>
      <c r="AA1" s="12"/>
      <c r="AB1" s="12"/>
      <c r="AC1" s="12"/>
      <c r="AD1" s="12"/>
      <c r="AE1" s="12"/>
      <c r="AF1" s="12"/>
      <c r="AG1" s="12"/>
    </row>
    <row r="2">
      <c r="A2" s="14"/>
      <c r="B2" s="15"/>
      <c r="C2" s="16"/>
      <c r="D2" s="16"/>
      <c r="E2" s="16"/>
      <c r="F2" s="16"/>
      <c r="G2" s="16"/>
      <c r="H2" s="16"/>
      <c r="I2" s="16"/>
      <c r="J2" s="16"/>
      <c r="K2" s="17"/>
      <c r="L2" s="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2"/>
      <c r="AA2" s="12"/>
      <c r="AB2" s="12"/>
      <c r="AC2" s="12"/>
      <c r="AD2" s="12"/>
      <c r="AE2" s="12"/>
      <c r="AF2" s="12"/>
      <c r="AG2" s="12"/>
    </row>
    <row r="3">
      <c r="A3" s="19"/>
      <c r="B3" s="20" t="s">
        <v>49</v>
      </c>
      <c r="C3" s="20" t="s">
        <v>50</v>
      </c>
      <c r="D3" s="20" t="s">
        <v>51</v>
      </c>
      <c r="E3" s="20" t="s">
        <v>52</v>
      </c>
      <c r="F3" s="21" t="s">
        <v>53</v>
      </c>
      <c r="G3" s="21" t="s">
        <v>54</v>
      </c>
      <c r="H3" s="21" t="s">
        <v>55</v>
      </c>
      <c r="I3" s="21" t="s">
        <v>56</v>
      </c>
      <c r="J3" s="20" t="s">
        <v>57</v>
      </c>
      <c r="K3" s="20" t="s">
        <v>58</v>
      </c>
      <c r="L3" s="2"/>
      <c r="M3" s="18" t="s">
        <v>48</v>
      </c>
      <c r="N3" s="12"/>
      <c r="O3" s="12"/>
      <c r="P3" s="12"/>
      <c r="Q3" s="12"/>
      <c r="R3" s="12"/>
      <c r="S3" s="12"/>
      <c r="T3" s="12"/>
      <c r="U3" s="12"/>
      <c r="V3" s="12"/>
      <c r="W3" s="12"/>
      <c r="X3" s="2"/>
      <c r="Y3" s="12"/>
      <c r="Z3" s="12"/>
      <c r="AA3" s="12"/>
      <c r="AB3" s="12"/>
      <c r="AC3" s="12"/>
      <c r="AD3" s="12"/>
      <c r="AE3" s="12"/>
      <c r="AF3" s="12"/>
      <c r="AG3" s="12"/>
    </row>
    <row r="4">
      <c r="A4" s="23" t="str">
        <f>ALNS!A4</f>
        <v>Alex Ranyê Guilherme Cristino</v>
      </c>
      <c r="B4" s="45">
        <v>7.7</v>
      </c>
      <c r="C4" s="24"/>
      <c r="D4" s="24"/>
      <c r="E4" s="24"/>
      <c r="F4" s="25">
        <f t="shared" ref="F4:F47" si="1">IF(A4&lt;&gt;"",SUM(B4:E4),)</f>
        <v>7.7</v>
      </c>
      <c r="G4" s="26">
        <f t="shared" ref="G4:G47" si="2">IFERROR(IF(F4&gt;=0,AVERAGE(B4:E4),""),"")</f>
        <v>7.7</v>
      </c>
      <c r="H4" s="25" t="str">
        <f t="shared" ref="H4:H47" si="3">IF(AND(F4&gt;=10,F4&lt;28,G4&lt;7),ROUND((50-G4*6)/4,1),"")</f>
        <v/>
      </c>
      <c r="I4" s="27"/>
      <c r="J4" s="28" t="str">
        <f t="shared" ref="J4:J47" si="4">IF(AND(B4&lt;&gt;"",C4&lt;&gt;"",D4&lt;&gt;"",E4&lt;&gt;""),IF(OR(F4&gt;=28,F4&lt;10),G4,IF(I4=H4,5,((G4*6)+(I4*4))/10)),)</f>
        <v/>
      </c>
      <c r="K4" s="29" t="str">
        <f t="shared" ref="K4:K47" si="5">IF(AND(B4&lt;&gt;"",C4&lt;&gt;"",D4&lt;&gt;"",E4&lt;&gt;""),IF(J4&gt;=5,"A","R"),)</f>
        <v/>
      </c>
      <c r="L4" s="2"/>
      <c r="M4" s="22" t="s">
        <v>59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</row>
    <row r="5">
      <c r="A5" s="30" t="str">
        <f>ALNS!A5</f>
        <v>Ana beatriz Araújo Salvino</v>
      </c>
      <c r="B5" s="46">
        <v>9.0</v>
      </c>
      <c r="C5" s="31"/>
      <c r="D5" s="31"/>
      <c r="E5" s="31"/>
      <c r="F5" s="32">
        <f t="shared" si="1"/>
        <v>9</v>
      </c>
      <c r="G5" s="33">
        <f t="shared" si="2"/>
        <v>9</v>
      </c>
      <c r="H5" s="32" t="str">
        <f t="shared" si="3"/>
        <v/>
      </c>
      <c r="I5" s="34"/>
      <c r="J5" s="35" t="str">
        <f t="shared" si="4"/>
        <v/>
      </c>
      <c r="K5" s="36" t="str">
        <f t="shared" si="5"/>
        <v/>
      </c>
      <c r="L5" s="2"/>
      <c r="M5" s="18" t="s">
        <v>60</v>
      </c>
      <c r="N5" s="12"/>
      <c r="O5" s="12"/>
      <c r="P5" s="12"/>
      <c r="Q5" s="12"/>
      <c r="R5" s="12"/>
      <c r="S5" s="12"/>
      <c r="T5" s="12"/>
      <c r="U5" s="12"/>
      <c r="V5" s="12"/>
      <c r="W5" s="12"/>
      <c r="X5" s="2"/>
      <c r="Y5" s="12"/>
      <c r="Z5" s="2"/>
      <c r="AA5" s="12"/>
      <c r="AB5" s="12"/>
      <c r="AC5" s="12"/>
      <c r="AD5" s="12"/>
      <c r="AE5" s="12"/>
      <c r="AF5" s="12"/>
      <c r="AG5" s="12"/>
    </row>
    <row r="6">
      <c r="A6" s="23" t="str">
        <f>ALNS!A6</f>
        <v>Ana Beatriz Farias Brito</v>
      </c>
      <c r="B6" s="45">
        <v>6.8</v>
      </c>
      <c r="C6" s="24"/>
      <c r="D6" s="24"/>
      <c r="E6" s="24"/>
      <c r="F6" s="25">
        <f t="shared" si="1"/>
        <v>6.8</v>
      </c>
      <c r="G6" s="26">
        <f t="shared" si="2"/>
        <v>6.8</v>
      </c>
      <c r="H6" s="25" t="str">
        <f t="shared" si="3"/>
        <v/>
      </c>
      <c r="I6" s="27"/>
      <c r="J6" s="28" t="str">
        <f t="shared" si="4"/>
        <v/>
      </c>
      <c r="K6" s="29" t="str">
        <f t="shared" si="5"/>
        <v/>
      </c>
      <c r="L6" s="2"/>
      <c r="M6" s="37" t="s">
        <v>61</v>
      </c>
      <c r="N6" s="12"/>
      <c r="O6" s="12"/>
      <c r="P6" s="12"/>
      <c r="Q6" s="12"/>
      <c r="R6" s="12"/>
      <c r="S6" s="12"/>
      <c r="T6" s="12"/>
      <c r="U6" s="12"/>
      <c r="V6" s="12"/>
      <c r="W6" s="12"/>
      <c r="X6" s="2"/>
      <c r="Y6" s="12"/>
      <c r="Z6" s="2"/>
      <c r="AA6" s="12"/>
      <c r="AB6" s="12"/>
      <c r="AC6" s="12"/>
      <c r="AD6" s="12"/>
      <c r="AE6" s="12"/>
      <c r="AF6" s="12"/>
      <c r="AG6" s="12"/>
    </row>
    <row r="7">
      <c r="A7" s="30" t="str">
        <f>ALNS!A7</f>
        <v>Ana Clara Oliveira das Chagas</v>
      </c>
      <c r="B7" s="46">
        <v>10.0</v>
      </c>
      <c r="C7" s="31"/>
      <c r="D7" s="31"/>
      <c r="E7" s="31"/>
      <c r="F7" s="32">
        <f t="shared" si="1"/>
        <v>10</v>
      </c>
      <c r="G7" s="33">
        <f t="shared" si="2"/>
        <v>10</v>
      </c>
      <c r="H7" s="32" t="str">
        <f t="shared" si="3"/>
        <v/>
      </c>
      <c r="I7" s="34"/>
      <c r="J7" s="35" t="str">
        <f t="shared" si="4"/>
        <v/>
      </c>
      <c r="K7" s="36" t="str">
        <f t="shared" si="5"/>
        <v/>
      </c>
      <c r="L7" s="2"/>
      <c r="M7" s="22" t="s">
        <v>62</v>
      </c>
      <c r="N7" s="12"/>
      <c r="O7" s="12"/>
      <c r="P7" s="12"/>
      <c r="Q7" s="12"/>
      <c r="R7" s="12"/>
      <c r="S7" s="12"/>
      <c r="T7" s="12"/>
      <c r="U7" s="12"/>
      <c r="V7" s="12"/>
      <c r="W7" s="12"/>
      <c r="X7" s="2"/>
      <c r="Y7" s="12"/>
      <c r="Z7" s="2"/>
      <c r="AA7" s="12"/>
      <c r="AB7" s="12"/>
      <c r="AC7" s="12"/>
      <c r="AD7" s="12"/>
      <c r="AE7" s="12"/>
      <c r="AF7" s="12"/>
      <c r="AG7" s="12"/>
    </row>
    <row r="8">
      <c r="A8" s="23" t="str">
        <f>ALNS!A8</f>
        <v>Ana Flávia Ribeiro Gomes Nascimento</v>
      </c>
      <c r="B8" s="24"/>
      <c r="C8" s="24"/>
      <c r="D8" s="24"/>
      <c r="E8" s="24"/>
      <c r="F8" s="25">
        <f t="shared" si="1"/>
        <v>0</v>
      </c>
      <c r="G8" s="26" t="str">
        <f t="shared" si="2"/>
        <v/>
      </c>
      <c r="H8" s="25" t="str">
        <f t="shared" si="3"/>
        <v/>
      </c>
      <c r="I8" s="27"/>
      <c r="J8" s="28" t="str">
        <f t="shared" si="4"/>
        <v/>
      </c>
      <c r="K8" s="29" t="str">
        <f t="shared" si="5"/>
        <v/>
      </c>
      <c r="L8" s="2"/>
      <c r="M8" s="22" t="s">
        <v>63</v>
      </c>
      <c r="N8" s="12"/>
      <c r="O8" s="12"/>
      <c r="P8" s="12"/>
      <c r="Q8" s="12"/>
      <c r="R8" s="12"/>
      <c r="S8" s="12"/>
      <c r="T8" s="12"/>
      <c r="U8" s="12"/>
      <c r="V8" s="12"/>
      <c r="W8" s="12"/>
      <c r="X8" s="2"/>
      <c r="Y8" s="12"/>
      <c r="Z8" s="2"/>
      <c r="AA8" s="12"/>
      <c r="AB8" s="12"/>
      <c r="AC8" s="12"/>
      <c r="AD8" s="12"/>
      <c r="AE8" s="12"/>
      <c r="AF8" s="12"/>
      <c r="AG8" s="12"/>
    </row>
    <row r="9">
      <c r="A9" s="30" t="str">
        <f>ALNS!A9</f>
        <v>Ana Luiza Almeida Maia</v>
      </c>
      <c r="B9" s="31"/>
      <c r="C9" s="31"/>
      <c r="D9" s="31"/>
      <c r="E9" s="31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5" t="str">
        <f t="shared" si="4"/>
        <v/>
      </c>
      <c r="K9" s="36" t="str">
        <f t="shared" si="5"/>
        <v/>
      </c>
      <c r="L9" s="2"/>
      <c r="M9" s="22" t="s">
        <v>64</v>
      </c>
      <c r="N9" s="12"/>
      <c r="O9" s="12"/>
      <c r="P9" s="12"/>
      <c r="Q9" s="12"/>
      <c r="R9" s="12"/>
      <c r="S9" s="12"/>
      <c r="T9" s="12"/>
      <c r="U9" s="12"/>
      <c r="V9" s="12"/>
      <c r="W9" s="12"/>
      <c r="X9" s="2"/>
      <c r="Y9" s="12"/>
      <c r="Z9" s="2"/>
      <c r="AA9" s="12"/>
      <c r="AB9" s="12"/>
      <c r="AC9" s="12"/>
      <c r="AD9" s="12"/>
      <c r="AE9" s="12"/>
      <c r="AF9" s="12"/>
      <c r="AG9" s="12"/>
    </row>
    <row r="10">
      <c r="A10" s="23" t="str">
        <f>ALNS!A10</f>
        <v>Andrei Bernado Nascimento da Silva</v>
      </c>
      <c r="B10" s="45">
        <v>7.7</v>
      </c>
      <c r="C10" s="24"/>
      <c r="D10" s="24"/>
      <c r="E10" s="24"/>
      <c r="F10" s="25">
        <f t="shared" si="1"/>
        <v>7.7</v>
      </c>
      <c r="G10" s="26">
        <f t="shared" si="2"/>
        <v>7.7</v>
      </c>
      <c r="H10" s="25" t="str">
        <f t="shared" si="3"/>
        <v/>
      </c>
      <c r="I10" s="27"/>
      <c r="J10" s="28" t="str">
        <f t="shared" si="4"/>
        <v/>
      </c>
      <c r="K10" s="29" t="str">
        <f t="shared" si="5"/>
        <v/>
      </c>
      <c r="L10" s="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2"/>
      <c r="Y10" s="12"/>
      <c r="Z10" s="2"/>
      <c r="AA10" s="12"/>
      <c r="AB10" s="12"/>
      <c r="AC10" s="12"/>
      <c r="AD10" s="12"/>
      <c r="AE10" s="12"/>
      <c r="AF10" s="12"/>
      <c r="AG10" s="12"/>
    </row>
    <row r="11">
      <c r="A11" s="30" t="str">
        <f>ALNS!A11</f>
        <v>Arthur Juan Costa Araújo</v>
      </c>
      <c r="B11" s="31"/>
      <c r="C11" s="31"/>
      <c r="D11" s="31"/>
      <c r="E11" s="31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5" t="str">
        <f t="shared" si="4"/>
        <v/>
      </c>
      <c r="K11" s="36" t="str">
        <f t="shared" si="5"/>
        <v/>
      </c>
      <c r="L11" s="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2"/>
      <c r="Y11" s="12"/>
      <c r="Z11" s="2"/>
      <c r="AA11" s="12"/>
      <c r="AB11" s="12"/>
      <c r="AC11" s="12"/>
      <c r="AD11" s="12"/>
      <c r="AE11" s="12"/>
      <c r="AF11" s="12"/>
      <c r="AG11" s="12"/>
    </row>
    <row r="12">
      <c r="A12" s="23" t="str">
        <f>ALNS!A12</f>
        <v>Brenda Angel Sousa de Medeiros</v>
      </c>
      <c r="B12" s="24"/>
      <c r="C12" s="24"/>
      <c r="D12" s="24"/>
      <c r="E12" s="24"/>
      <c r="F12" s="25">
        <f t="shared" si="1"/>
        <v>0</v>
      </c>
      <c r="G12" s="26" t="str">
        <f t="shared" si="2"/>
        <v/>
      </c>
      <c r="H12" s="25" t="str">
        <f t="shared" si="3"/>
        <v/>
      </c>
      <c r="I12" s="27"/>
      <c r="J12" s="28" t="str">
        <f t="shared" si="4"/>
        <v/>
      </c>
      <c r="K12" s="29" t="str">
        <f t="shared" si="5"/>
        <v/>
      </c>
      <c r="L12" s="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2"/>
      <c r="Y12" s="12"/>
      <c r="Z12" s="2"/>
      <c r="AA12" s="12"/>
      <c r="AB12" s="12"/>
      <c r="AC12" s="12"/>
      <c r="AD12" s="12"/>
      <c r="AE12" s="12"/>
      <c r="AF12" s="12"/>
      <c r="AG12" s="12"/>
    </row>
    <row r="13">
      <c r="A13" s="30" t="str">
        <f>ALNS!A13</f>
        <v>Bruna Ellen Andrade Abrantes</v>
      </c>
      <c r="B13" s="46">
        <v>6.7</v>
      </c>
      <c r="C13" s="31"/>
      <c r="D13" s="31"/>
      <c r="E13" s="31"/>
      <c r="F13" s="32">
        <f t="shared" si="1"/>
        <v>6.7</v>
      </c>
      <c r="G13" s="33">
        <f t="shared" si="2"/>
        <v>6.7</v>
      </c>
      <c r="H13" s="32" t="str">
        <f t="shared" si="3"/>
        <v/>
      </c>
      <c r="I13" s="34"/>
      <c r="J13" s="35" t="str">
        <f t="shared" si="4"/>
        <v/>
      </c>
      <c r="K13" s="36" t="str">
        <f t="shared" si="5"/>
        <v/>
      </c>
      <c r="L13" s="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2"/>
      <c r="Y13" s="12"/>
      <c r="Z13" s="2"/>
      <c r="AA13" s="12"/>
      <c r="AB13" s="12"/>
      <c r="AC13" s="12"/>
      <c r="AD13" s="12"/>
      <c r="AE13" s="12"/>
      <c r="AF13" s="12"/>
      <c r="AG13" s="12"/>
    </row>
    <row r="14">
      <c r="A14" s="23" t="str">
        <f>ALNS!A14</f>
        <v>Daniel Dantas da Silva</v>
      </c>
      <c r="B14" s="45">
        <v>6.2</v>
      </c>
      <c r="C14" s="24"/>
      <c r="D14" s="24"/>
      <c r="E14" s="24"/>
      <c r="F14" s="25">
        <f t="shared" si="1"/>
        <v>6.2</v>
      </c>
      <c r="G14" s="26">
        <f t="shared" si="2"/>
        <v>6.2</v>
      </c>
      <c r="H14" s="25" t="str">
        <f t="shared" si="3"/>
        <v/>
      </c>
      <c r="I14" s="27"/>
      <c r="J14" s="28" t="str">
        <f t="shared" si="4"/>
        <v/>
      </c>
      <c r="K14" s="29" t="str">
        <f t="shared" si="5"/>
        <v/>
      </c>
      <c r="L14" s="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2"/>
      <c r="Y14" s="12"/>
      <c r="Z14" s="2"/>
      <c r="AA14" s="12"/>
      <c r="AB14" s="12"/>
      <c r="AC14" s="12"/>
      <c r="AD14" s="12"/>
      <c r="AE14" s="12"/>
      <c r="AF14" s="12"/>
      <c r="AG14" s="12"/>
    </row>
    <row r="15">
      <c r="A15" s="30" t="str">
        <f>ALNS!A15</f>
        <v>Erick Gabriel Araújo Leandro</v>
      </c>
      <c r="B15" s="46">
        <v>7.5</v>
      </c>
      <c r="C15" s="31"/>
      <c r="D15" s="31"/>
      <c r="E15" s="31"/>
      <c r="F15" s="32">
        <f t="shared" si="1"/>
        <v>7.5</v>
      </c>
      <c r="G15" s="33">
        <f t="shared" si="2"/>
        <v>7.5</v>
      </c>
      <c r="H15" s="32" t="str">
        <f t="shared" si="3"/>
        <v/>
      </c>
      <c r="I15" s="34"/>
      <c r="J15" s="35" t="str">
        <f t="shared" si="4"/>
        <v/>
      </c>
      <c r="K15" s="36" t="str">
        <f t="shared" si="5"/>
        <v/>
      </c>
      <c r="L15" s="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2"/>
      <c r="Y15" s="12"/>
      <c r="Z15" s="2"/>
      <c r="AA15" s="12"/>
      <c r="AB15" s="12"/>
      <c r="AC15" s="12"/>
      <c r="AD15" s="12"/>
      <c r="AE15" s="12"/>
      <c r="AF15" s="12"/>
      <c r="AG15" s="12"/>
    </row>
    <row r="16">
      <c r="A16" s="23" t="str">
        <f>ALNS!A16</f>
        <v>Eugênio Genuíno Mota</v>
      </c>
      <c r="B16" s="45">
        <v>8.2</v>
      </c>
      <c r="C16" s="24"/>
      <c r="D16" s="24"/>
      <c r="E16" s="24"/>
      <c r="F16" s="25">
        <f t="shared" si="1"/>
        <v>8.2</v>
      </c>
      <c r="G16" s="33">
        <f t="shared" si="2"/>
        <v>8.2</v>
      </c>
      <c r="H16" s="25" t="str">
        <f t="shared" si="3"/>
        <v/>
      </c>
      <c r="I16" s="27"/>
      <c r="J16" s="28" t="str">
        <f t="shared" si="4"/>
        <v/>
      </c>
      <c r="K16" s="29" t="str">
        <f t="shared" si="5"/>
        <v/>
      </c>
      <c r="L16" s="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2"/>
      <c r="Y16" s="12"/>
      <c r="Z16" s="2"/>
      <c r="AA16" s="12"/>
      <c r="AB16" s="12"/>
      <c r="AC16" s="12"/>
      <c r="AD16" s="12"/>
      <c r="AE16" s="12"/>
      <c r="AF16" s="12"/>
      <c r="AG16" s="12"/>
    </row>
    <row r="17">
      <c r="A17" s="30" t="str">
        <f>ALNS!A17</f>
        <v>Evellyn Fernandes de Almeida</v>
      </c>
      <c r="B17" s="31"/>
      <c r="C17" s="31"/>
      <c r="D17" s="31"/>
      <c r="E17" s="31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5" t="str">
        <f t="shared" si="4"/>
        <v/>
      </c>
      <c r="K17" s="36" t="str">
        <f t="shared" si="5"/>
        <v/>
      </c>
      <c r="L17" s="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2"/>
      <c r="Y17" s="12"/>
      <c r="Z17" s="2"/>
      <c r="AA17" s="12"/>
      <c r="AB17" s="12"/>
      <c r="AC17" s="12"/>
      <c r="AD17" s="12"/>
      <c r="AE17" s="12"/>
      <c r="AF17" s="12"/>
      <c r="AG17" s="12"/>
    </row>
    <row r="18">
      <c r="A18" s="23" t="str">
        <f>ALNS!A18</f>
        <v>Gabriel de Sousa Gonzaga</v>
      </c>
      <c r="B18" s="45">
        <v>6.3</v>
      </c>
      <c r="C18" s="24"/>
      <c r="D18" s="24"/>
      <c r="E18" s="24"/>
      <c r="F18" s="25">
        <f t="shared" si="1"/>
        <v>6.3</v>
      </c>
      <c r="G18" s="26">
        <f t="shared" si="2"/>
        <v>6.3</v>
      </c>
      <c r="H18" s="25" t="str">
        <f t="shared" si="3"/>
        <v/>
      </c>
      <c r="I18" s="27"/>
      <c r="J18" s="28" t="str">
        <f t="shared" si="4"/>
        <v/>
      </c>
      <c r="K18" s="29" t="str">
        <f t="shared" si="5"/>
        <v/>
      </c>
      <c r="L18" s="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2"/>
      <c r="Y18" s="12"/>
      <c r="Z18" s="2"/>
      <c r="AA18" s="12"/>
      <c r="AB18" s="12"/>
      <c r="AC18" s="12"/>
      <c r="AD18" s="12"/>
      <c r="AE18" s="12"/>
      <c r="AF18" s="12"/>
      <c r="AG18" s="12"/>
    </row>
    <row r="19">
      <c r="A19" s="30" t="str">
        <f>ALNS!A19</f>
        <v>Giullia Barros Pietoso Camara</v>
      </c>
      <c r="B19" s="31"/>
      <c r="C19" s="31"/>
      <c r="D19" s="31"/>
      <c r="E19" s="31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5" t="str">
        <f t="shared" si="4"/>
        <v/>
      </c>
      <c r="K19" s="36" t="str">
        <f t="shared" si="5"/>
        <v/>
      </c>
      <c r="L19" s="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2"/>
      <c r="Y19" s="12"/>
      <c r="Z19" s="2"/>
      <c r="AA19" s="12"/>
      <c r="AB19" s="12"/>
      <c r="AC19" s="12"/>
      <c r="AD19" s="12"/>
      <c r="AE19" s="12"/>
      <c r="AF19" s="12"/>
      <c r="AG19" s="12"/>
    </row>
    <row r="20" ht="15.75" customHeight="1">
      <c r="A20" s="38" t="str">
        <f>ALNS!A20</f>
        <v>Gleiciane Almeida de Lima</v>
      </c>
      <c r="B20" s="45">
        <v>8.0</v>
      </c>
      <c r="C20" s="24"/>
      <c r="D20" s="24"/>
      <c r="E20" s="24"/>
      <c r="F20" s="25">
        <f t="shared" si="1"/>
        <v>8</v>
      </c>
      <c r="G20" s="26">
        <f t="shared" si="2"/>
        <v>8</v>
      </c>
      <c r="H20" s="25" t="str">
        <f t="shared" si="3"/>
        <v/>
      </c>
      <c r="I20" s="27"/>
      <c r="J20" s="28" t="str">
        <f t="shared" si="4"/>
        <v/>
      </c>
      <c r="K20" s="29" t="str">
        <f t="shared" si="5"/>
        <v/>
      </c>
      <c r="L20" s="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2"/>
      <c r="Y20" s="12"/>
      <c r="Z20" s="2"/>
      <c r="AA20" s="12"/>
      <c r="AB20" s="12"/>
      <c r="AC20" s="12"/>
      <c r="AD20" s="12"/>
      <c r="AE20" s="12"/>
      <c r="AF20" s="12"/>
      <c r="AG20" s="12"/>
    </row>
    <row r="21" ht="15.75" customHeight="1">
      <c r="A21" s="30" t="str">
        <f>ALNS!A21</f>
        <v>Gustavo Oliviera de Menezes</v>
      </c>
      <c r="B21" s="46">
        <v>6.5</v>
      </c>
      <c r="C21" s="31"/>
      <c r="D21" s="31"/>
      <c r="E21" s="31"/>
      <c r="F21" s="32">
        <f t="shared" si="1"/>
        <v>6.5</v>
      </c>
      <c r="G21" s="33">
        <f t="shared" si="2"/>
        <v>6.5</v>
      </c>
      <c r="H21" s="32" t="str">
        <f t="shared" si="3"/>
        <v/>
      </c>
      <c r="I21" s="34"/>
      <c r="J21" s="35" t="str">
        <f t="shared" si="4"/>
        <v/>
      </c>
      <c r="K21" s="36" t="str">
        <f t="shared" si="5"/>
        <v/>
      </c>
      <c r="L21" s="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2"/>
      <c r="Y21" s="12"/>
      <c r="Z21" s="2"/>
      <c r="AA21" s="12"/>
      <c r="AB21" s="12"/>
      <c r="AC21" s="12"/>
      <c r="AD21" s="12"/>
      <c r="AE21" s="12"/>
      <c r="AF21" s="12"/>
      <c r="AG21" s="12"/>
    </row>
    <row r="22" ht="15.75" customHeight="1">
      <c r="A22" s="23" t="str">
        <f>ALNS!A22</f>
        <v>Heitor Gênuíno Mota</v>
      </c>
      <c r="B22" s="45">
        <v>8.0</v>
      </c>
      <c r="C22" s="24"/>
      <c r="D22" s="24"/>
      <c r="E22" s="24"/>
      <c r="F22" s="25">
        <f t="shared" si="1"/>
        <v>8</v>
      </c>
      <c r="G22" s="26">
        <f t="shared" si="2"/>
        <v>8</v>
      </c>
      <c r="H22" s="25" t="str">
        <f t="shared" si="3"/>
        <v/>
      </c>
      <c r="I22" s="27"/>
      <c r="J22" s="28" t="str">
        <f t="shared" si="4"/>
        <v/>
      </c>
      <c r="K22" s="29" t="str">
        <f t="shared" si="5"/>
        <v/>
      </c>
      <c r="L22" s="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2"/>
      <c r="Y22" s="12"/>
      <c r="Z22" s="2"/>
      <c r="AA22" s="12"/>
      <c r="AB22" s="12"/>
      <c r="AC22" s="12"/>
      <c r="AD22" s="12"/>
      <c r="AE22" s="12"/>
      <c r="AF22" s="12"/>
      <c r="AG22" s="12"/>
    </row>
    <row r="23" ht="15.75" customHeight="1">
      <c r="A23" s="30" t="str">
        <f>ALNS!A23</f>
        <v>Heloisa dos Reis Nascimento</v>
      </c>
      <c r="B23" s="31"/>
      <c r="C23" s="31"/>
      <c r="D23" s="31"/>
      <c r="E23" s="31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5" t="str">
        <f t="shared" si="4"/>
        <v/>
      </c>
      <c r="K23" s="36" t="str">
        <f t="shared" si="5"/>
        <v/>
      </c>
      <c r="L23" s="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2"/>
      <c r="Y23" s="12"/>
      <c r="Z23" s="2"/>
      <c r="AA23" s="12"/>
      <c r="AB23" s="12"/>
      <c r="AC23" s="12"/>
      <c r="AD23" s="12"/>
      <c r="AE23" s="12"/>
      <c r="AF23" s="12"/>
      <c r="AG23" s="12"/>
    </row>
    <row r="24" ht="15.75" customHeight="1">
      <c r="A24" s="23" t="str">
        <f>ALNS!A24</f>
        <v>José Júlio César de Lima Silva Soares</v>
      </c>
      <c r="B24" s="24"/>
      <c r="C24" s="24"/>
      <c r="D24" s="24"/>
      <c r="E24" s="24"/>
      <c r="F24" s="25">
        <f t="shared" si="1"/>
        <v>0</v>
      </c>
      <c r="G24" s="26" t="str">
        <f t="shared" si="2"/>
        <v/>
      </c>
      <c r="H24" s="25" t="str">
        <f t="shared" si="3"/>
        <v/>
      </c>
      <c r="I24" s="27"/>
      <c r="J24" s="28" t="str">
        <f t="shared" si="4"/>
        <v/>
      </c>
      <c r="K24" s="29" t="str">
        <f t="shared" si="5"/>
        <v/>
      </c>
      <c r="L24" s="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2"/>
      <c r="Y24" s="12"/>
      <c r="Z24" s="2"/>
      <c r="AA24" s="12"/>
      <c r="AB24" s="12"/>
      <c r="AC24" s="12"/>
      <c r="AD24" s="12"/>
      <c r="AE24" s="12"/>
      <c r="AF24" s="12"/>
      <c r="AG24" s="12"/>
    </row>
    <row r="25" ht="15.75" customHeight="1">
      <c r="A25" s="30" t="str">
        <f>ALNS!A25</f>
        <v>Júlia da Costa Silva Cruz</v>
      </c>
      <c r="B25" s="46">
        <v>6.8</v>
      </c>
      <c r="C25" s="31"/>
      <c r="D25" s="31"/>
      <c r="E25" s="31"/>
      <c r="F25" s="32">
        <f t="shared" si="1"/>
        <v>6.8</v>
      </c>
      <c r="G25" s="33">
        <f t="shared" si="2"/>
        <v>6.8</v>
      </c>
      <c r="H25" s="32" t="str">
        <f t="shared" si="3"/>
        <v/>
      </c>
      <c r="I25" s="34"/>
      <c r="J25" s="35" t="str">
        <f t="shared" si="4"/>
        <v/>
      </c>
      <c r="K25" s="36" t="str">
        <f t="shared" si="5"/>
        <v/>
      </c>
      <c r="L25" s="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2"/>
      <c r="Y25" s="12"/>
      <c r="Z25" s="2"/>
      <c r="AA25" s="12"/>
      <c r="AB25" s="12"/>
      <c r="AC25" s="12"/>
      <c r="AD25" s="12"/>
      <c r="AE25" s="12"/>
      <c r="AF25" s="12"/>
      <c r="AG25" s="12"/>
    </row>
    <row r="26" ht="15.75" customHeight="1">
      <c r="A26" s="39" t="str">
        <f>ALNS!A26</f>
        <v>Kelven Fernando Basilio de Farias</v>
      </c>
      <c r="B26" s="24"/>
      <c r="C26" s="24"/>
      <c r="D26" s="24"/>
      <c r="E26" s="24"/>
      <c r="F26" s="25">
        <f t="shared" si="1"/>
        <v>0</v>
      </c>
      <c r="G26" s="26" t="str">
        <f t="shared" si="2"/>
        <v/>
      </c>
      <c r="H26" s="25" t="str">
        <f t="shared" si="3"/>
        <v/>
      </c>
      <c r="I26" s="38"/>
      <c r="J26" s="28" t="str">
        <f t="shared" si="4"/>
        <v/>
      </c>
      <c r="K26" s="29" t="str">
        <f t="shared" si="5"/>
        <v/>
      </c>
      <c r="L26" s="2"/>
      <c r="M26" s="12"/>
      <c r="N26" s="12"/>
      <c r="O26" s="12"/>
      <c r="P26" s="12"/>
      <c r="Q26" s="12"/>
      <c r="R26" s="12"/>
      <c r="S26" s="12"/>
      <c r="T26" s="12"/>
      <c r="U26" s="2"/>
      <c r="V26" s="2"/>
      <c r="W26" s="2"/>
      <c r="X26" s="2"/>
      <c r="Y26" s="12"/>
      <c r="Z26" s="2"/>
      <c r="AA26" s="12"/>
      <c r="AB26" s="12"/>
      <c r="AC26" s="12"/>
      <c r="AD26" s="12"/>
      <c r="AE26" s="12"/>
      <c r="AF26" s="12"/>
      <c r="AG26" s="12"/>
    </row>
    <row r="27" ht="15.75" customHeight="1">
      <c r="A27" s="40" t="str">
        <f>ALNS!A27</f>
        <v>Laura Lima Pires</v>
      </c>
      <c r="B27" s="31"/>
      <c r="C27" s="31"/>
      <c r="D27" s="31"/>
      <c r="E27" s="31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41"/>
      <c r="J27" s="35" t="str">
        <f t="shared" si="4"/>
        <v/>
      </c>
      <c r="K27" s="36" t="str">
        <f t="shared" si="5"/>
        <v/>
      </c>
      <c r="L27" s="2"/>
      <c r="M27" s="12"/>
      <c r="N27" s="12"/>
      <c r="O27" s="12"/>
      <c r="P27" s="12"/>
      <c r="Q27" s="12"/>
      <c r="R27" s="12"/>
      <c r="S27" s="12"/>
      <c r="T27" s="2"/>
      <c r="U27" s="2"/>
      <c r="V27" s="2"/>
      <c r="W27" s="2"/>
      <c r="X27" s="2"/>
      <c r="Y27" s="12"/>
      <c r="Z27" s="2"/>
      <c r="AA27" s="12"/>
      <c r="AB27" s="12"/>
      <c r="AC27" s="12"/>
      <c r="AD27" s="12"/>
      <c r="AE27" s="12"/>
      <c r="AF27" s="12"/>
      <c r="AG27" s="12"/>
    </row>
    <row r="28" ht="15.75" customHeight="1">
      <c r="A28" s="42" t="str">
        <f>ALNS!A28</f>
        <v>Lucas Abrante Rêgo</v>
      </c>
      <c r="B28" s="45">
        <v>7.2</v>
      </c>
      <c r="C28" s="24"/>
      <c r="D28" s="24"/>
      <c r="E28" s="24"/>
      <c r="F28" s="25">
        <f t="shared" si="1"/>
        <v>7.2</v>
      </c>
      <c r="G28" s="26">
        <f t="shared" si="2"/>
        <v>7.2</v>
      </c>
      <c r="H28" s="25" t="str">
        <f t="shared" si="3"/>
        <v/>
      </c>
      <c r="I28" s="38"/>
      <c r="J28" s="28" t="str">
        <f t="shared" si="4"/>
        <v/>
      </c>
      <c r="K28" s="29" t="str">
        <f t="shared" si="5"/>
        <v/>
      </c>
      <c r="L28" s="2"/>
      <c r="M28" s="12"/>
      <c r="N28" s="12"/>
      <c r="O28" s="12"/>
      <c r="P28" s="12"/>
      <c r="Q28" s="12"/>
      <c r="R28" s="12"/>
      <c r="S28" s="12"/>
      <c r="T28" s="2"/>
      <c r="U28" s="2"/>
      <c r="V28" s="2"/>
      <c r="W28" s="2"/>
      <c r="X28" s="2"/>
      <c r="Y28" s="2"/>
      <c r="Z28" s="2"/>
      <c r="AA28" s="12"/>
      <c r="AB28" s="12"/>
      <c r="AC28" s="12"/>
      <c r="AD28" s="12"/>
      <c r="AE28" s="12"/>
      <c r="AF28" s="12"/>
      <c r="AG28" s="12"/>
    </row>
    <row r="29" ht="15.75" customHeight="1">
      <c r="A29" s="41" t="str">
        <f>ALNS!A29</f>
        <v>Luiz Alberto Medeiros Soares</v>
      </c>
      <c r="B29" s="46">
        <v>5.8</v>
      </c>
      <c r="C29" s="31"/>
      <c r="D29" s="31"/>
      <c r="E29" s="31"/>
      <c r="F29" s="32">
        <f t="shared" si="1"/>
        <v>5.8</v>
      </c>
      <c r="G29" s="33">
        <f t="shared" si="2"/>
        <v>5.8</v>
      </c>
      <c r="H29" s="32" t="str">
        <f t="shared" si="3"/>
        <v/>
      </c>
      <c r="I29" s="41"/>
      <c r="J29" s="35" t="str">
        <f t="shared" si="4"/>
        <v/>
      </c>
      <c r="K29" s="36" t="str">
        <f t="shared" si="5"/>
        <v/>
      </c>
      <c r="L29" s="2"/>
      <c r="M29" s="12"/>
      <c r="N29" s="12"/>
      <c r="O29" s="12"/>
      <c r="P29" s="12"/>
      <c r="Q29" s="12"/>
      <c r="R29" s="12"/>
      <c r="S29" s="12"/>
      <c r="T29" s="2"/>
      <c r="U29" s="2"/>
      <c r="V29" s="2"/>
      <c r="W29" s="2"/>
      <c r="X29" s="2"/>
      <c r="Y29" s="2"/>
      <c r="Z29" s="2"/>
      <c r="AA29" s="12"/>
      <c r="AB29" s="12"/>
      <c r="AC29" s="12"/>
      <c r="AD29" s="12"/>
      <c r="AE29" s="12"/>
      <c r="AF29" s="12"/>
      <c r="AG29" s="12"/>
    </row>
    <row r="30" ht="15.75" customHeight="1">
      <c r="A30" s="38" t="str">
        <f>ALNS!A30</f>
        <v>Maria Alice Borba Agra</v>
      </c>
      <c r="B30" s="45">
        <v>8.3</v>
      </c>
      <c r="C30" s="24"/>
      <c r="D30" s="24"/>
      <c r="E30" s="24"/>
      <c r="F30" s="25">
        <f t="shared" si="1"/>
        <v>8.3</v>
      </c>
      <c r="G30" s="26">
        <f t="shared" si="2"/>
        <v>8.3</v>
      </c>
      <c r="H30" s="25" t="str">
        <f t="shared" si="3"/>
        <v/>
      </c>
      <c r="I30" s="38"/>
      <c r="J30" s="28" t="str">
        <f t="shared" si="4"/>
        <v/>
      </c>
      <c r="K30" s="29" t="str">
        <f t="shared" si="5"/>
        <v/>
      </c>
      <c r="L30" s="2"/>
      <c r="M30" s="12"/>
      <c r="N30" s="12"/>
      <c r="O30" s="12"/>
      <c r="P30" s="12"/>
      <c r="Q30" s="12"/>
      <c r="R30" s="12"/>
      <c r="S30" s="12"/>
      <c r="T30" s="2"/>
      <c r="U30" s="2"/>
      <c r="V30" s="2"/>
      <c r="W30" s="2"/>
      <c r="X30" s="2"/>
      <c r="Y30" s="2"/>
      <c r="Z30" s="2"/>
      <c r="AA30" s="12"/>
      <c r="AB30" s="12"/>
      <c r="AC30" s="12"/>
      <c r="AD30" s="12"/>
      <c r="AE30" s="12"/>
      <c r="AF30" s="12"/>
      <c r="AG30" s="12"/>
    </row>
    <row r="31" ht="15.75" customHeight="1">
      <c r="A31" s="41" t="str">
        <f>ALNS!A31</f>
        <v>Maria Clara Alves de Lima</v>
      </c>
      <c r="B31" s="46">
        <v>6.0</v>
      </c>
      <c r="C31" s="31"/>
      <c r="D31" s="31"/>
      <c r="E31" s="31"/>
      <c r="F31" s="32">
        <f t="shared" si="1"/>
        <v>6</v>
      </c>
      <c r="G31" s="33">
        <f t="shared" si="2"/>
        <v>6</v>
      </c>
      <c r="H31" s="32" t="str">
        <f t="shared" si="3"/>
        <v/>
      </c>
      <c r="I31" s="41"/>
      <c r="J31" s="35" t="str">
        <f t="shared" si="4"/>
        <v/>
      </c>
      <c r="K31" s="36" t="str">
        <f t="shared" si="5"/>
        <v/>
      </c>
      <c r="L31" s="2"/>
      <c r="M31" s="12"/>
      <c r="N31" s="12"/>
      <c r="O31" s="12"/>
      <c r="P31" s="12"/>
      <c r="Q31" s="12"/>
      <c r="R31" s="12"/>
      <c r="S31" s="12"/>
      <c r="T31" s="2"/>
      <c r="U31" s="2"/>
      <c r="V31" s="2"/>
      <c r="W31" s="2"/>
      <c r="X31" s="2"/>
      <c r="Y31" s="2"/>
      <c r="Z31" s="2"/>
      <c r="AA31" s="12"/>
      <c r="AB31" s="12"/>
      <c r="AC31" s="12"/>
      <c r="AD31" s="12"/>
      <c r="AE31" s="12"/>
      <c r="AF31" s="12"/>
      <c r="AG31" s="12"/>
    </row>
    <row r="32" ht="15.75" customHeight="1">
      <c r="A32" s="38" t="str">
        <f>ALNS!A32</f>
        <v>Maria Clara dos  Reis Silva</v>
      </c>
      <c r="B32" s="24"/>
      <c r="C32" s="24"/>
      <c r="D32" s="24"/>
      <c r="E32" s="24"/>
      <c r="F32" s="25">
        <f t="shared" si="1"/>
        <v>0</v>
      </c>
      <c r="G32" s="26" t="str">
        <f t="shared" si="2"/>
        <v/>
      </c>
      <c r="H32" s="25" t="str">
        <f t="shared" si="3"/>
        <v/>
      </c>
      <c r="I32" s="38"/>
      <c r="J32" s="28" t="str">
        <f t="shared" si="4"/>
        <v/>
      </c>
      <c r="K32" s="29" t="str">
        <f t="shared" si="5"/>
        <v/>
      </c>
      <c r="L32" s="2"/>
      <c r="M32" s="12"/>
      <c r="N32" s="12"/>
      <c r="O32" s="12"/>
      <c r="P32" s="12"/>
      <c r="Q32" s="12"/>
      <c r="R32" s="12"/>
      <c r="S32" s="12"/>
      <c r="T32" s="12"/>
      <c r="U32" s="2"/>
      <c r="V32" s="2"/>
      <c r="W32" s="2"/>
      <c r="X32" s="2"/>
      <c r="Y32" s="2"/>
      <c r="Z32" s="2"/>
      <c r="AA32" s="12"/>
      <c r="AB32" s="12"/>
      <c r="AC32" s="12"/>
      <c r="AD32" s="12"/>
      <c r="AE32" s="12"/>
      <c r="AF32" s="12"/>
      <c r="AG32" s="12"/>
    </row>
    <row r="33" ht="15.75" customHeight="1">
      <c r="A33" s="41" t="str">
        <f>ALNS!A33</f>
        <v>Maria Evelyn da Silva Almeida</v>
      </c>
      <c r="B33" s="31"/>
      <c r="C33" s="31"/>
      <c r="D33" s="31"/>
      <c r="E33" s="31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41"/>
      <c r="J33" s="35" t="str">
        <f t="shared" si="4"/>
        <v/>
      </c>
      <c r="K33" s="36" t="str">
        <f t="shared" si="5"/>
        <v/>
      </c>
      <c r="L33" s="2"/>
      <c r="M33" s="1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12"/>
      <c r="AB33" s="12"/>
      <c r="AC33" s="12"/>
      <c r="AD33" s="12"/>
      <c r="AE33" s="12"/>
      <c r="AF33" s="12"/>
      <c r="AG33" s="12"/>
    </row>
    <row r="34" ht="15.75" customHeight="1">
      <c r="A34" s="38" t="str">
        <f>ALNS!A34</f>
        <v>Marina Venâncio Oliveira</v>
      </c>
      <c r="B34" s="45">
        <v>8.5</v>
      </c>
      <c r="C34" s="24"/>
      <c r="D34" s="24"/>
      <c r="E34" s="24"/>
      <c r="F34" s="25">
        <f t="shared" si="1"/>
        <v>8.5</v>
      </c>
      <c r="G34" s="26">
        <f t="shared" si="2"/>
        <v>8.5</v>
      </c>
      <c r="H34" s="25" t="str">
        <f t="shared" si="3"/>
        <v/>
      </c>
      <c r="I34" s="38"/>
      <c r="J34" s="28" t="str">
        <f t="shared" si="4"/>
        <v/>
      </c>
      <c r="K34" s="29" t="str">
        <f t="shared" si="5"/>
        <v/>
      </c>
      <c r="L34" s="2"/>
      <c r="M34" s="1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2"/>
      <c r="AB34" s="12"/>
      <c r="AC34" s="12"/>
      <c r="AD34" s="12"/>
      <c r="AE34" s="12"/>
      <c r="AF34" s="12"/>
      <c r="AG34" s="12"/>
    </row>
    <row r="35" ht="15.75" customHeight="1">
      <c r="A35" s="41" t="str">
        <f>ALNS!A35</f>
        <v>Mário Samuel Oliveira Conceição</v>
      </c>
      <c r="B35" s="46">
        <v>5.7</v>
      </c>
      <c r="C35" s="31"/>
      <c r="D35" s="31"/>
      <c r="E35" s="31"/>
      <c r="F35" s="32">
        <f t="shared" si="1"/>
        <v>5.7</v>
      </c>
      <c r="G35" s="33">
        <f t="shared" si="2"/>
        <v>5.7</v>
      </c>
      <c r="H35" s="32" t="str">
        <f t="shared" si="3"/>
        <v/>
      </c>
      <c r="I35" s="41"/>
      <c r="J35" s="35" t="str">
        <f t="shared" si="4"/>
        <v/>
      </c>
      <c r="K35" s="36" t="str">
        <f t="shared" si="5"/>
        <v/>
      </c>
      <c r="L35" s="2"/>
      <c r="M35" s="1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2"/>
      <c r="AB35" s="12"/>
      <c r="AC35" s="12"/>
      <c r="AD35" s="12"/>
      <c r="AE35" s="12"/>
      <c r="AF35" s="12"/>
      <c r="AG35" s="12"/>
    </row>
    <row r="36" ht="15.75" customHeight="1">
      <c r="A36" s="42" t="str">
        <f>ALNS!A36</f>
        <v>Pedro Elias barbosa de Sousa</v>
      </c>
      <c r="B36" s="45">
        <v>6.2</v>
      </c>
      <c r="C36" s="24"/>
      <c r="D36" s="24"/>
      <c r="E36" s="24"/>
      <c r="F36" s="25">
        <f t="shared" si="1"/>
        <v>6.2</v>
      </c>
      <c r="G36" s="26">
        <f t="shared" si="2"/>
        <v>6.2</v>
      </c>
      <c r="H36" s="25" t="str">
        <f t="shared" si="3"/>
        <v/>
      </c>
      <c r="I36" s="38"/>
      <c r="J36" s="28" t="str">
        <f t="shared" si="4"/>
        <v/>
      </c>
      <c r="K36" s="29" t="str">
        <f t="shared" si="5"/>
        <v/>
      </c>
      <c r="L36" s="2"/>
      <c r="M36" s="1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2"/>
      <c r="AB36" s="12"/>
      <c r="AC36" s="12"/>
      <c r="AD36" s="12"/>
      <c r="AE36" s="12"/>
      <c r="AF36" s="12"/>
      <c r="AG36" s="2"/>
    </row>
    <row r="37" ht="15.75" customHeight="1">
      <c r="A37" s="40" t="str">
        <f>ALNS!A37</f>
        <v>Pedro Henrique dos Santos Sousa</v>
      </c>
      <c r="B37" s="46">
        <v>9.3</v>
      </c>
      <c r="C37" s="31"/>
      <c r="D37" s="31"/>
      <c r="E37" s="31"/>
      <c r="F37" s="32">
        <f t="shared" si="1"/>
        <v>9.3</v>
      </c>
      <c r="G37" s="33">
        <f t="shared" si="2"/>
        <v>9.3</v>
      </c>
      <c r="H37" s="32" t="str">
        <f t="shared" si="3"/>
        <v/>
      </c>
      <c r="I37" s="41"/>
      <c r="J37" s="35" t="str">
        <f t="shared" si="4"/>
        <v/>
      </c>
      <c r="K37" s="36" t="str">
        <f t="shared" si="5"/>
        <v/>
      </c>
      <c r="L37" s="2"/>
      <c r="M37" s="1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2"/>
      <c r="AB37" s="12"/>
      <c r="AC37" s="12"/>
      <c r="AD37" s="12"/>
      <c r="AE37" s="2"/>
      <c r="AF37" s="2"/>
      <c r="AG37" s="2"/>
    </row>
    <row r="38" ht="15.75" customHeight="1">
      <c r="A38" s="42" t="str">
        <f>ALNS!A38</f>
        <v>Pedro Víctor de Farias Almeida</v>
      </c>
      <c r="B38" s="45">
        <v>9.0</v>
      </c>
      <c r="C38" s="24"/>
      <c r="D38" s="24"/>
      <c r="E38" s="24"/>
      <c r="F38" s="25">
        <f t="shared" si="1"/>
        <v>9</v>
      </c>
      <c r="G38" s="26">
        <f t="shared" si="2"/>
        <v>9</v>
      </c>
      <c r="H38" s="25" t="str">
        <f t="shared" si="3"/>
        <v/>
      </c>
      <c r="I38" s="38"/>
      <c r="J38" s="28" t="str">
        <f t="shared" si="4"/>
        <v/>
      </c>
      <c r="K38" s="29" t="str">
        <f t="shared" si="5"/>
        <v/>
      </c>
      <c r="L38" s="2"/>
      <c r="M38" s="1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2"/>
      <c r="AB38" s="12"/>
      <c r="AC38" s="12"/>
      <c r="AD38" s="12"/>
      <c r="AE38" s="2"/>
      <c r="AF38" s="2"/>
      <c r="AG38" s="2"/>
    </row>
    <row r="39" ht="15.75" customHeight="1">
      <c r="A39" s="40" t="str">
        <f>ALNS!A39</f>
        <v>Pedro Welisson de Lima Araújo</v>
      </c>
      <c r="B39" s="46">
        <v>6.8</v>
      </c>
      <c r="C39" s="31"/>
      <c r="D39" s="31"/>
      <c r="E39" s="31"/>
      <c r="F39" s="32">
        <f t="shared" si="1"/>
        <v>6.8</v>
      </c>
      <c r="G39" s="33">
        <f t="shared" si="2"/>
        <v>6.8</v>
      </c>
      <c r="H39" s="32" t="str">
        <f t="shared" si="3"/>
        <v/>
      </c>
      <c r="I39" s="41"/>
      <c r="J39" s="35" t="str">
        <f t="shared" si="4"/>
        <v/>
      </c>
      <c r="K39" s="36" t="str">
        <f t="shared" si="5"/>
        <v/>
      </c>
      <c r="L39" s="2"/>
      <c r="M39" s="1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2"/>
      <c r="AB39" s="12"/>
      <c r="AC39" s="12"/>
      <c r="AD39" s="2"/>
      <c r="AE39" s="2"/>
      <c r="AF39" s="2"/>
      <c r="AG39" s="2"/>
    </row>
    <row r="40" ht="15.75" customHeight="1">
      <c r="A40" s="42" t="str">
        <f>ALNS!A40</f>
        <v>Rebeca Kemylly Vasquez Mendes</v>
      </c>
      <c r="B40" s="45">
        <v>5.7</v>
      </c>
      <c r="C40" s="24"/>
      <c r="D40" s="24"/>
      <c r="E40" s="24"/>
      <c r="F40" s="25">
        <f t="shared" si="1"/>
        <v>5.7</v>
      </c>
      <c r="G40" s="26">
        <f t="shared" si="2"/>
        <v>5.7</v>
      </c>
      <c r="H40" s="25" t="str">
        <f t="shared" si="3"/>
        <v/>
      </c>
      <c r="I40" s="38"/>
      <c r="J40" s="28" t="str">
        <f t="shared" si="4"/>
        <v/>
      </c>
      <c r="K40" s="29" t="str">
        <f t="shared" si="5"/>
        <v/>
      </c>
      <c r="L40" s="2"/>
      <c r="M40" s="1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2"/>
      <c r="AB40" s="2"/>
      <c r="AC40" s="2"/>
      <c r="AD40" s="2"/>
      <c r="AE40" s="2"/>
      <c r="AF40" s="2"/>
      <c r="AG40" s="2"/>
    </row>
    <row r="41" ht="15.75" customHeight="1">
      <c r="A41" s="40" t="str">
        <f>ALNS!A41</f>
        <v>Renan Victor Rocha Pessoa</v>
      </c>
      <c r="B41" s="31"/>
      <c r="C41" s="31"/>
      <c r="D41" s="31"/>
      <c r="E41" s="31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41"/>
      <c r="J41" s="35" t="str">
        <f t="shared" si="4"/>
        <v/>
      </c>
      <c r="K41" s="36" t="str">
        <f t="shared" si="5"/>
        <v/>
      </c>
      <c r="L41" s="2"/>
      <c r="M41" s="1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2"/>
      <c r="AB41" s="2"/>
      <c r="AC41" s="2"/>
      <c r="AD41" s="2"/>
      <c r="AE41" s="2"/>
      <c r="AF41" s="2"/>
      <c r="AG41" s="2"/>
    </row>
    <row r="42" ht="15.75" customHeight="1">
      <c r="A42" s="42" t="str">
        <f>ALNS!A42</f>
        <v>Reuel Rodrigues Ferreira</v>
      </c>
      <c r="B42" s="24"/>
      <c r="C42" s="24"/>
      <c r="D42" s="24"/>
      <c r="E42" s="24"/>
      <c r="F42" s="25">
        <f t="shared" si="1"/>
        <v>0</v>
      </c>
      <c r="G42" s="26" t="str">
        <f t="shared" si="2"/>
        <v/>
      </c>
      <c r="H42" s="25" t="str">
        <f t="shared" si="3"/>
        <v/>
      </c>
      <c r="I42" s="38"/>
      <c r="J42" s="28" t="str">
        <f t="shared" si="4"/>
        <v/>
      </c>
      <c r="K42" s="29" t="str">
        <f t="shared" si="5"/>
        <v/>
      </c>
      <c r="L42" s="2"/>
      <c r="M42" s="1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2"/>
      <c r="AB42" s="2"/>
      <c r="AC42" s="2"/>
      <c r="AD42" s="2"/>
      <c r="AE42" s="2"/>
      <c r="AF42" s="2"/>
      <c r="AG42" s="2"/>
    </row>
    <row r="43" ht="15.75" customHeight="1">
      <c r="A43" s="40" t="str">
        <f>ALNS!A43</f>
        <v>Samara Rafaelly Brandão Rocha</v>
      </c>
      <c r="B43" s="31"/>
      <c r="C43" s="31"/>
      <c r="D43" s="31"/>
      <c r="E43" s="31"/>
      <c r="F43" s="32">
        <f t="shared" si="1"/>
        <v>0</v>
      </c>
      <c r="G43" s="33" t="str">
        <f t="shared" si="2"/>
        <v/>
      </c>
      <c r="H43" s="32" t="str">
        <f t="shared" si="3"/>
        <v/>
      </c>
      <c r="I43" s="41"/>
      <c r="J43" s="35" t="str">
        <f t="shared" si="4"/>
        <v/>
      </c>
      <c r="K43" s="36" t="str">
        <f t="shared" si="5"/>
        <v/>
      </c>
      <c r="L43" s="12"/>
      <c r="M43" s="1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2"/>
      <c r="AB43" s="2"/>
      <c r="AC43" s="2"/>
      <c r="AD43" s="2"/>
      <c r="AE43" s="2"/>
      <c r="AF43" s="2"/>
      <c r="AG43" s="2"/>
    </row>
    <row r="44" ht="15.75" customHeight="1">
      <c r="A44" s="42" t="str">
        <f>ALNS!A44</f>
        <v>Samuel Fontes Lima</v>
      </c>
      <c r="B44" s="24"/>
      <c r="C44" s="24"/>
      <c r="D44" s="24"/>
      <c r="E44" s="24"/>
      <c r="F44" s="25">
        <f t="shared" si="1"/>
        <v>0</v>
      </c>
      <c r="G44" s="26" t="str">
        <f t="shared" si="2"/>
        <v/>
      </c>
      <c r="H44" s="25" t="str">
        <f t="shared" si="3"/>
        <v/>
      </c>
      <c r="I44" s="38"/>
      <c r="J44" s="28" t="str">
        <f t="shared" si="4"/>
        <v/>
      </c>
      <c r="K44" s="29" t="str">
        <f t="shared" si="5"/>
        <v/>
      </c>
      <c r="L44" s="12"/>
      <c r="M44" s="12"/>
      <c r="N44" s="1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</row>
    <row r="45" ht="15.75" customHeight="1">
      <c r="A45" s="40" t="str">
        <f>ALNS!A45</f>
        <v>Thifany Tayane Pereira Galdino</v>
      </c>
      <c r="B45" s="46">
        <v>8.7</v>
      </c>
      <c r="C45" s="31"/>
      <c r="D45" s="31"/>
      <c r="E45" s="31"/>
      <c r="F45" s="32">
        <f t="shared" si="1"/>
        <v>8.7</v>
      </c>
      <c r="G45" s="33">
        <f t="shared" si="2"/>
        <v>8.7</v>
      </c>
      <c r="H45" s="32" t="str">
        <f t="shared" si="3"/>
        <v/>
      </c>
      <c r="I45" s="41"/>
      <c r="J45" s="35" t="str">
        <f t="shared" si="4"/>
        <v/>
      </c>
      <c r="K45" s="36" t="str">
        <f t="shared" si="5"/>
        <v/>
      </c>
      <c r="L45" s="12"/>
      <c r="M45" s="12"/>
      <c r="N45" s="1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2" t="str">
        <f>ALNS!A46</f>
        <v>Victor Gabriel Clementino Lima</v>
      </c>
      <c r="B46" s="45">
        <v>6.8</v>
      </c>
      <c r="C46" s="24"/>
      <c r="D46" s="24"/>
      <c r="E46" s="24"/>
      <c r="F46" s="25">
        <f t="shared" si="1"/>
        <v>6.8</v>
      </c>
      <c r="G46" s="26">
        <f t="shared" si="2"/>
        <v>6.8</v>
      </c>
      <c r="H46" s="25" t="str">
        <f t="shared" si="3"/>
        <v/>
      </c>
      <c r="I46" s="38"/>
      <c r="J46" s="28" t="str">
        <f t="shared" si="4"/>
        <v/>
      </c>
      <c r="K46" s="29" t="str">
        <f t="shared" si="5"/>
        <v/>
      </c>
      <c r="L46" s="12"/>
      <c r="M46" s="12"/>
      <c r="N46" s="1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0" t="str">
        <f>ALNS!A47</f>
        <v>Vitória Cristina Rodrigues Amancio Vieira</v>
      </c>
      <c r="B47" s="31"/>
      <c r="C47" s="31"/>
      <c r="D47" s="31"/>
      <c r="E47" s="31"/>
      <c r="F47" s="32">
        <f t="shared" si="1"/>
        <v>0</v>
      </c>
      <c r="G47" s="33" t="str">
        <f t="shared" si="2"/>
        <v/>
      </c>
      <c r="H47" s="32" t="str">
        <f t="shared" si="3"/>
        <v/>
      </c>
      <c r="I47" s="41"/>
      <c r="J47" s="35" t="str">
        <f t="shared" si="4"/>
        <v/>
      </c>
      <c r="K47" s="36" t="str">
        <f t="shared" si="5"/>
        <v/>
      </c>
      <c r="L47" s="12"/>
      <c r="M47" s="12"/>
      <c r="N47" s="1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2"/>
      <c r="M48" s="12"/>
      <c r="N48" s="1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2"/>
      <c r="M49" s="12"/>
      <c r="N49" s="1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B50" s="43"/>
      <c r="C50" s="43"/>
      <c r="D50" s="43"/>
      <c r="E50" s="43"/>
      <c r="F50" s="43"/>
      <c r="G50" s="43"/>
      <c r="L50" s="2"/>
      <c r="M50" s="12"/>
      <c r="N50" s="1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3"/>
      <c r="B51" s="43"/>
      <c r="C51" s="43"/>
      <c r="D51" s="43"/>
      <c r="E51" s="43"/>
      <c r="F51" s="43"/>
      <c r="G51" s="43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3"/>
      <c r="B52" s="43"/>
      <c r="C52" s="43"/>
      <c r="D52" s="43"/>
      <c r="E52" s="43"/>
      <c r="F52" s="43"/>
      <c r="G52" s="43"/>
      <c r="L52" s="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2"/>
      <c r="AA52" s="12"/>
      <c r="AB52" s="12"/>
      <c r="AC52" s="12"/>
      <c r="AD52" s="12"/>
      <c r="AE52" s="12"/>
      <c r="AF52" s="12"/>
      <c r="AG52" s="12"/>
    </row>
    <row r="53" ht="15.75" hidden="1" customHeight="1">
      <c r="A53" s="43"/>
      <c r="B53" s="43"/>
      <c r="C53" s="43"/>
      <c r="D53" s="43"/>
      <c r="E53" s="43"/>
      <c r="F53" s="43"/>
      <c r="G53" s="43"/>
      <c r="L53" s="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2"/>
      <c r="AA53" s="12"/>
      <c r="AB53" s="12"/>
      <c r="AC53" s="12"/>
      <c r="AD53" s="12"/>
      <c r="AE53" s="12"/>
      <c r="AF53" s="12"/>
      <c r="AG53" s="12"/>
    </row>
    <row r="54" ht="15.75" hidden="1" customHeight="1">
      <c r="A54" s="43"/>
      <c r="B54" s="43"/>
      <c r="C54" s="43"/>
      <c r="D54" s="43"/>
      <c r="E54" s="43"/>
      <c r="F54" s="43"/>
      <c r="G54" s="43"/>
      <c r="L54" s="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2"/>
      <c r="Y54" s="12"/>
      <c r="Z54" s="2"/>
      <c r="AA54" s="12"/>
      <c r="AB54" s="12"/>
      <c r="AC54" s="12"/>
      <c r="AD54" s="12"/>
      <c r="AE54" s="12"/>
      <c r="AF54" s="12"/>
      <c r="AG54" s="12"/>
    </row>
    <row r="55" ht="15.75" hidden="1" customHeight="1">
      <c r="A55" s="43"/>
      <c r="B55" s="43"/>
      <c r="C55" s="43"/>
      <c r="D55" s="43"/>
      <c r="E55" s="43"/>
      <c r="F55" s="43"/>
      <c r="G55" s="43"/>
      <c r="L55" s="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2"/>
      <c r="AA55" s="12"/>
      <c r="AB55" s="12"/>
      <c r="AC55" s="12"/>
      <c r="AD55" s="12"/>
      <c r="AE55" s="12"/>
      <c r="AF55" s="12"/>
      <c r="AG55" s="12"/>
    </row>
    <row r="56" ht="15.75" hidden="1" customHeight="1">
      <c r="A56" s="43"/>
      <c r="B56" s="43"/>
      <c r="C56" s="43"/>
      <c r="D56" s="43"/>
      <c r="E56" s="43"/>
      <c r="F56" s="43"/>
      <c r="G56" s="43"/>
      <c r="L56" s="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2"/>
      <c r="Y56" s="12"/>
      <c r="Z56" s="2"/>
      <c r="AA56" s="12"/>
      <c r="AB56" s="12"/>
      <c r="AC56" s="12"/>
      <c r="AD56" s="12"/>
      <c r="AE56" s="12"/>
      <c r="AF56" s="12"/>
      <c r="AG56" s="12"/>
    </row>
    <row r="57" ht="15.75" hidden="1" customHeight="1">
      <c r="A57" s="43"/>
      <c r="B57" s="43"/>
      <c r="C57" s="43"/>
      <c r="D57" s="43"/>
      <c r="E57" s="43"/>
      <c r="F57" s="43"/>
      <c r="G57" s="43"/>
      <c r="L57" s="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2"/>
      <c r="Y57" s="12"/>
      <c r="Z57" s="2"/>
      <c r="AA57" s="12"/>
      <c r="AB57" s="12"/>
      <c r="AC57" s="12"/>
      <c r="AD57" s="12"/>
      <c r="AE57" s="12"/>
      <c r="AF57" s="12"/>
      <c r="AG57" s="12"/>
    </row>
    <row r="58" ht="15.75" hidden="1" customHeight="1">
      <c r="A58" s="43"/>
      <c r="B58" s="43"/>
      <c r="C58" s="43"/>
      <c r="D58" s="43"/>
      <c r="E58" s="43"/>
      <c r="F58" s="43"/>
      <c r="G58" s="43"/>
      <c r="L58" s="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2"/>
      <c r="Y58" s="12"/>
      <c r="Z58" s="2"/>
      <c r="AA58" s="12"/>
      <c r="AB58" s="12"/>
      <c r="AC58" s="12"/>
      <c r="AD58" s="12"/>
      <c r="AE58" s="12"/>
      <c r="AF58" s="12"/>
      <c r="AG58" s="12"/>
    </row>
    <row r="59" ht="15.75" hidden="1" customHeight="1">
      <c r="A59" s="43"/>
      <c r="B59" s="43"/>
      <c r="C59" s="43"/>
      <c r="D59" s="43"/>
      <c r="E59" s="43"/>
      <c r="F59" s="43"/>
      <c r="G59" s="43"/>
      <c r="L59" s="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2"/>
      <c r="Y59" s="12"/>
      <c r="Z59" s="2"/>
      <c r="AA59" s="12"/>
      <c r="AB59" s="12"/>
      <c r="AC59" s="12"/>
      <c r="AD59" s="12"/>
      <c r="AE59" s="12"/>
      <c r="AF59" s="12"/>
      <c r="AG59" s="12"/>
    </row>
    <row r="60" ht="15.75" hidden="1" customHeight="1">
      <c r="A60" s="43"/>
      <c r="B60" s="43"/>
      <c r="C60" s="43"/>
      <c r="D60" s="43"/>
      <c r="E60" s="43"/>
      <c r="F60" s="43"/>
      <c r="G60" s="43"/>
      <c r="L60" s="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2"/>
      <c r="Y60" s="12"/>
      <c r="Z60" s="2"/>
      <c r="AA60" s="12"/>
      <c r="AB60" s="12"/>
      <c r="AC60" s="12"/>
      <c r="AD60" s="12"/>
      <c r="AE60" s="12"/>
      <c r="AF60" s="12"/>
      <c r="AG60" s="12"/>
    </row>
    <row r="61" ht="15.75" hidden="1" customHeight="1">
      <c r="A61" s="43"/>
      <c r="B61" s="43"/>
      <c r="C61" s="43"/>
      <c r="D61" s="43"/>
      <c r="E61" s="43"/>
      <c r="F61" s="43"/>
      <c r="G61" s="43"/>
      <c r="L61" s="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2"/>
      <c r="Y61" s="12"/>
      <c r="Z61" s="2"/>
      <c r="AA61" s="12"/>
      <c r="AB61" s="12"/>
      <c r="AC61" s="12"/>
      <c r="AD61" s="12"/>
      <c r="AE61" s="12"/>
      <c r="AF61" s="12"/>
      <c r="AG61" s="12"/>
    </row>
    <row r="62" ht="15.75" hidden="1" customHeight="1">
      <c r="A62" s="43"/>
      <c r="B62" s="43"/>
      <c r="C62" s="43"/>
      <c r="D62" s="43"/>
      <c r="E62" s="43"/>
      <c r="F62" s="43"/>
      <c r="G62" s="43"/>
      <c r="L62" s="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2"/>
      <c r="Y62" s="12"/>
      <c r="Z62" s="2"/>
      <c r="AA62" s="12"/>
      <c r="AB62" s="12"/>
      <c r="AC62" s="12"/>
      <c r="AD62" s="12"/>
      <c r="AE62" s="12"/>
      <c r="AF62" s="12"/>
      <c r="AG62" s="12"/>
    </row>
    <row r="63" ht="15.75" hidden="1" customHeight="1">
      <c r="A63" s="43"/>
      <c r="B63" s="43"/>
      <c r="C63" s="43"/>
      <c r="D63" s="43"/>
      <c r="E63" s="43"/>
      <c r="F63" s="43"/>
      <c r="G63" s="43"/>
      <c r="L63" s="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2"/>
      <c r="Y63" s="12"/>
      <c r="Z63" s="2"/>
      <c r="AA63" s="12"/>
      <c r="AB63" s="12"/>
      <c r="AC63" s="12"/>
      <c r="AD63" s="12"/>
      <c r="AE63" s="12"/>
      <c r="AF63" s="12"/>
      <c r="AG63" s="12"/>
    </row>
    <row r="64" ht="15.75" hidden="1" customHeight="1">
      <c r="A64" s="43"/>
      <c r="B64" s="43"/>
      <c r="C64" s="43"/>
      <c r="D64" s="43"/>
      <c r="E64" s="43"/>
      <c r="F64" s="43"/>
      <c r="G64" s="43"/>
      <c r="L64" s="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2"/>
      <c r="Y64" s="12"/>
      <c r="Z64" s="2"/>
      <c r="AA64" s="12"/>
      <c r="AB64" s="12"/>
      <c r="AC64" s="12"/>
      <c r="AD64" s="12"/>
      <c r="AE64" s="12"/>
      <c r="AF64" s="12"/>
      <c r="AG64" s="12"/>
    </row>
    <row r="65" ht="15.75" hidden="1" customHeight="1">
      <c r="A65" s="43"/>
      <c r="B65" s="43"/>
      <c r="C65" s="43"/>
      <c r="D65" s="43"/>
      <c r="E65" s="43"/>
      <c r="F65" s="43"/>
      <c r="G65" s="43"/>
      <c r="L65" s="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2"/>
      <c r="Y65" s="12"/>
      <c r="Z65" s="2"/>
      <c r="AA65" s="12"/>
      <c r="AB65" s="12"/>
      <c r="AC65" s="12"/>
      <c r="AD65" s="12"/>
      <c r="AE65" s="12"/>
      <c r="AF65" s="12"/>
      <c r="AG65" s="12"/>
    </row>
    <row r="66" ht="15.75" hidden="1" customHeight="1">
      <c r="A66" s="43"/>
      <c r="B66" s="43"/>
      <c r="C66" s="43"/>
      <c r="D66" s="43"/>
      <c r="E66" s="43"/>
      <c r="F66" s="43"/>
      <c r="G66" s="43"/>
      <c r="L66" s="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2"/>
      <c r="Y66" s="12"/>
      <c r="Z66" s="2"/>
      <c r="AA66" s="12"/>
      <c r="AB66" s="12"/>
      <c r="AC66" s="12"/>
      <c r="AD66" s="12"/>
      <c r="AE66" s="12"/>
      <c r="AF66" s="12"/>
      <c r="AG66" s="12"/>
    </row>
    <row r="67" ht="15.75" hidden="1" customHeight="1">
      <c r="A67" s="43"/>
      <c r="B67" s="43"/>
      <c r="C67" s="43"/>
      <c r="D67" s="43"/>
      <c r="E67" s="43"/>
      <c r="F67" s="43"/>
      <c r="G67" s="43"/>
      <c r="L67" s="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2"/>
      <c r="Y67" s="12"/>
      <c r="Z67" s="2"/>
      <c r="AA67" s="12"/>
      <c r="AB67" s="12"/>
      <c r="AC67" s="12"/>
      <c r="AD67" s="12"/>
      <c r="AE67" s="12"/>
      <c r="AF67" s="12"/>
      <c r="AG67" s="12"/>
    </row>
    <row r="68" ht="15.75" hidden="1" customHeight="1">
      <c r="A68" s="43"/>
      <c r="B68" s="43"/>
      <c r="C68" s="43"/>
      <c r="D68" s="43"/>
      <c r="E68" s="43"/>
      <c r="F68" s="43"/>
      <c r="G68" s="43"/>
      <c r="L68" s="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2"/>
      <c r="Y68" s="12"/>
      <c r="Z68" s="2"/>
      <c r="AA68" s="12"/>
      <c r="AB68" s="12"/>
      <c r="AC68" s="12"/>
      <c r="AD68" s="12"/>
      <c r="AE68" s="12"/>
      <c r="AF68" s="12"/>
      <c r="AG68" s="12"/>
    </row>
    <row r="69" ht="15.75" hidden="1" customHeight="1">
      <c r="A69" s="43"/>
      <c r="B69" s="43"/>
      <c r="C69" s="43"/>
      <c r="D69" s="43"/>
      <c r="E69" s="43"/>
      <c r="F69" s="43"/>
      <c r="G69" s="43"/>
      <c r="L69" s="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2"/>
      <c r="Y69" s="12"/>
      <c r="Z69" s="2"/>
      <c r="AA69" s="12"/>
      <c r="AB69" s="12"/>
      <c r="AC69" s="12"/>
      <c r="AD69" s="12"/>
      <c r="AE69" s="12"/>
      <c r="AF69" s="12"/>
      <c r="AG69" s="12"/>
    </row>
    <row r="70" ht="15.75" hidden="1" customHeight="1">
      <c r="A70" s="43"/>
      <c r="B70" s="43"/>
      <c r="C70" s="43"/>
      <c r="D70" s="43"/>
      <c r="E70" s="43"/>
      <c r="F70" s="43"/>
      <c r="G70" s="43"/>
      <c r="L70" s="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2"/>
      <c r="Y70" s="12"/>
      <c r="Z70" s="2"/>
      <c r="AA70" s="12"/>
      <c r="AB70" s="12"/>
      <c r="AC70" s="12"/>
      <c r="AD70" s="12"/>
      <c r="AE70" s="12"/>
      <c r="AF70" s="12"/>
      <c r="AG70" s="12"/>
    </row>
    <row r="71" ht="15.75" hidden="1" customHeight="1">
      <c r="A71" s="43"/>
      <c r="B71" s="43"/>
      <c r="C71" s="43"/>
      <c r="D71" s="43"/>
      <c r="E71" s="43"/>
      <c r="F71" s="43"/>
      <c r="G71" s="43"/>
      <c r="L71" s="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2"/>
      <c r="Y71" s="12"/>
      <c r="Z71" s="2"/>
      <c r="AA71" s="12"/>
      <c r="AB71" s="12"/>
      <c r="AC71" s="12"/>
      <c r="AD71" s="12"/>
      <c r="AE71" s="12"/>
      <c r="AF71" s="12"/>
      <c r="AG71" s="12"/>
    </row>
    <row r="72" ht="15.75" hidden="1" customHeight="1">
      <c r="A72" s="43"/>
      <c r="B72" s="43"/>
      <c r="C72" s="43"/>
      <c r="D72" s="43"/>
      <c r="E72" s="43"/>
      <c r="F72" s="43"/>
      <c r="G72" s="43"/>
      <c r="L72" s="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2"/>
      <c r="Y72" s="12"/>
      <c r="Z72" s="2"/>
      <c r="AA72" s="12"/>
      <c r="AB72" s="12"/>
      <c r="AC72" s="12"/>
      <c r="AD72" s="12"/>
      <c r="AE72" s="12"/>
      <c r="AF72" s="12"/>
      <c r="AG72" s="12"/>
    </row>
    <row r="73" ht="15.75" hidden="1" customHeight="1">
      <c r="A73" s="43"/>
      <c r="B73" s="43"/>
      <c r="C73" s="43"/>
      <c r="D73" s="43"/>
      <c r="E73" s="43"/>
      <c r="F73" s="43"/>
      <c r="G73" s="43"/>
      <c r="L73" s="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2"/>
      <c r="Y73" s="12"/>
      <c r="Z73" s="2"/>
      <c r="AA73" s="12"/>
      <c r="AB73" s="12"/>
      <c r="AC73" s="12"/>
      <c r="AD73" s="12"/>
      <c r="AE73" s="12"/>
      <c r="AF73" s="12"/>
      <c r="AG73" s="12"/>
    </row>
    <row r="74" ht="15.75" hidden="1" customHeight="1">
      <c r="A74" s="43"/>
      <c r="B74" s="43"/>
      <c r="C74" s="43"/>
      <c r="D74" s="43"/>
      <c r="E74" s="43"/>
      <c r="F74" s="43"/>
      <c r="G74" s="43"/>
      <c r="L74" s="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2"/>
      <c r="Y74" s="12"/>
      <c r="Z74" s="2"/>
      <c r="AA74" s="12"/>
      <c r="AB74" s="12"/>
      <c r="AC74" s="12"/>
      <c r="AD74" s="12"/>
      <c r="AE74" s="12"/>
      <c r="AF74" s="12"/>
      <c r="AG74" s="12"/>
    </row>
    <row r="75" ht="15.75" hidden="1" customHeight="1">
      <c r="A75" s="43"/>
      <c r="B75" s="43"/>
      <c r="C75" s="43"/>
      <c r="D75" s="43"/>
      <c r="E75" s="43"/>
      <c r="F75" s="43"/>
      <c r="G75" s="43"/>
      <c r="L75" s="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2"/>
      <c r="Y75" s="12"/>
      <c r="Z75" s="2"/>
      <c r="AA75" s="12"/>
      <c r="AB75" s="12"/>
      <c r="AC75" s="12"/>
      <c r="AD75" s="12"/>
      <c r="AE75" s="12"/>
      <c r="AF75" s="12"/>
      <c r="AG75" s="12"/>
    </row>
    <row r="76" ht="15.75" hidden="1" customHeight="1">
      <c r="A76" s="43"/>
      <c r="B76" s="43"/>
      <c r="C76" s="43"/>
      <c r="D76" s="43"/>
      <c r="E76" s="43"/>
      <c r="F76" s="43"/>
      <c r="G76" s="43"/>
      <c r="L76" s="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2"/>
      <c r="Y76" s="12"/>
      <c r="Z76" s="2"/>
      <c r="AA76" s="12"/>
      <c r="AB76" s="12"/>
      <c r="AC76" s="12"/>
      <c r="AD76" s="12"/>
      <c r="AE76" s="12"/>
      <c r="AF76" s="12"/>
      <c r="AG76" s="12"/>
    </row>
    <row r="77" ht="15.75" hidden="1" customHeight="1">
      <c r="A77" s="43"/>
      <c r="B77" s="43"/>
      <c r="C77" s="43"/>
      <c r="D77" s="43"/>
      <c r="E77" s="43"/>
      <c r="F77" s="43"/>
      <c r="G77" s="43"/>
      <c r="L77" s="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2"/>
      <c r="Y77" s="12"/>
      <c r="Z77" s="2"/>
      <c r="AA77" s="12"/>
      <c r="AB77" s="12"/>
      <c r="AC77" s="12"/>
      <c r="AD77" s="12"/>
      <c r="AE77" s="12"/>
      <c r="AF77" s="12"/>
      <c r="AG77" s="12"/>
    </row>
    <row r="78" ht="15.75" hidden="1" customHeight="1">
      <c r="A78" s="43"/>
      <c r="B78" s="43"/>
      <c r="C78" s="43"/>
      <c r="D78" s="43"/>
      <c r="E78" s="43"/>
      <c r="F78" s="43"/>
      <c r="G78" s="43"/>
      <c r="L78" s="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2"/>
      <c r="Y78" s="12"/>
      <c r="Z78" s="2"/>
      <c r="AA78" s="12"/>
      <c r="AB78" s="12"/>
      <c r="AC78" s="12"/>
      <c r="AD78" s="12"/>
      <c r="AE78" s="12"/>
      <c r="AF78" s="12"/>
      <c r="AG78" s="12"/>
    </row>
    <row r="79" ht="15.75" hidden="1" customHeight="1">
      <c r="A79" s="43"/>
      <c r="B79" s="43"/>
      <c r="C79" s="43"/>
      <c r="D79" s="43"/>
      <c r="E79" s="43"/>
      <c r="F79" s="43"/>
      <c r="G79" s="43"/>
      <c r="L79" s="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2"/>
      <c r="Y79" s="2"/>
      <c r="Z79" s="2"/>
      <c r="AA79" s="12"/>
      <c r="AB79" s="12"/>
      <c r="AC79" s="12"/>
      <c r="AD79" s="12"/>
      <c r="AE79" s="12"/>
      <c r="AF79" s="12"/>
      <c r="AG79" s="12"/>
    </row>
    <row r="80" ht="15.75" hidden="1" customHeight="1">
      <c r="A80" s="43"/>
      <c r="B80" s="43"/>
      <c r="C80" s="43"/>
      <c r="D80" s="43"/>
      <c r="E80" s="43"/>
      <c r="F80" s="43"/>
      <c r="G80" s="43"/>
      <c r="L80" s="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2"/>
      <c r="Y80" s="2"/>
      <c r="Z80" s="2"/>
      <c r="AA80" s="12"/>
      <c r="AB80" s="12"/>
      <c r="AC80" s="12"/>
      <c r="AD80" s="12"/>
      <c r="AE80" s="12"/>
      <c r="AF80" s="12"/>
      <c r="AG80" s="12"/>
    </row>
    <row r="81" ht="15.75" hidden="1" customHeight="1">
      <c r="A81" s="43"/>
      <c r="B81" s="43"/>
      <c r="C81" s="43"/>
      <c r="D81" s="43"/>
      <c r="E81" s="43"/>
      <c r="F81" s="43"/>
      <c r="G81" s="43"/>
      <c r="L81" s="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2"/>
      <c r="Y81" s="2"/>
      <c r="Z81" s="2"/>
      <c r="AA81" s="12"/>
      <c r="AB81" s="12"/>
      <c r="AC81" s="12"/>
      <c r="AD81" s="12"/>
      <c r="AE81" s="12"/>
      <c r="AF81" s="12"/>
      <c r="AG81" s="12"/>
    </row>
    <row r="82" ht="15.75" hidden="1" customHeight="1">
      <c r="A82" s="43"/>
      <c r="B82" s="43"/>
      <c r="C82" s="43"/>
      <c r="D82" s="43"/>
      <c r="E82" s="43"/>
      <c r="F82" s="43"/>
      <c r="G82" s="43"/>
      <c r="L82" s="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2"/>
      <c r="Y82" s="2"/>
      <c r="Z82" s="2"/>
      <c r="AA82" s="12"/>
      <c r="AB82" s="12"/>
      <c r="AC82" s="12"/>
      <c r="AD82" s="12"/>
      <c r="AE82" s="12"/>
      <c r="AF82" s="12"/>
      <c r="AG82" s="12"/>
    </row>
    <row r="83" ht="15.75" hidden="1" customHeight="1">
      <c r="A83" s="43"/>
      <c r="B83" s="43"/>
      <c r="C83" s="43"/>
      <c r="D83" s="43"/>
      <c r="E83" s="43"/>
      <c r="F83" s="43"/>
      <c r="G83" s="43"/>
      <c r="L83" s="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2"/>
      <c r="Y83" s="2"/>
      <c r="Z83" s="2"/>
      <c r="AA83" s="12"/>
      <c r="AB83" s="12"/>
      <c r="AC83" s="12"/>
      <c r="AD83" s="12"/>
      <c r="AE83" s="12"/>
      <c r="AF83" s="12"/>
      <c r="AG83" s="12"/>
    </row>
    <row r="84" ht="15.75" hidden="1" customHeight="1">
      <c r="A84" s="43"/>
      <c r="B84" s="43"/>
      <c r="C84" s="43"/>
      <c r="D84" s="43"/>
      <c r="E84" s="43"/>
      <c r="F84" s="43"/>
      <c r="G84" s="43"/>
      <c r="L84" s="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2"/>
      <c r="Y84" s="2"/>
      <c r="Z84" s="2"/>
      <c r="AA84" s="12"/>
      <c r="AB84" s="12"/>
      <c r="AC84" s="12"/>
      <c r="AD84" s="12"/>
      <c r="AE84" s="12"/>
      <c r="AF84" s="12"/>
      <c r="AG84" s="12"/>
    </row>
    <row r="85" ht="15.75" hidden="1" customHeight="1">
      <c r="A85" s="43"/>
      <c r="B85" s="43"/>
      <c r="C85" s="43"/>
      <c r="D85" s="43"/>
      <c r="E85" s="43"/>
      <c r="F85" s="43"/>
      <c r="G85" s="43"/>
      <c r="L85" s="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2"/>
      <c r="Y85" s="2"/>
      <c r="Z85" s="2"/>
      <c r="AA85" s="12"/>
      <c r="AB85" s="12"/>
      <c r="AC85" s="12"/>
      <c r="AD85" s="12"/>
      <c r="AE85" s="12"/>
      <c r="AF85" s="12"/>
      <c r="AG85" s="12"/>
    </row>
    <row r="86" ht="15.75" hidden="1" customHeight="1">
      <c r="A86" s="43"/>
      <c r="B86" s="43"/>
      <c r="C86" s="43"/>
      <c r="D86" s="43"/>
      <c r="E86" s="43"/>
      <c r="F86" s="43"/>
      <c r="G86" s="43"/>
      <c r="L86" s="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2"/>
      <c r="Y86" s="2"/>
      <c r="Z86" s="2"/>
      <c r="AA86" s="12"/>
      <c r="AB86" s="12"/>
      <c r="AC86" s="12"/>
      <c r="AD86" s="12"/>
      <c r="AE86" s="12"/>
      <c r="AF86" s="12"/>
      <c r="AG86" s="12"/>
    </row>
    <row r="87" ht="15.75" hidden="1" customHeight="1">
      <c r="A87" s="43"/>
      <c r="B87" s="43"/>
      <c r="C87" s="43"/>
      <c r="D87" s="43"/>
      <c r="E87" s="43"/>
      <c r="F87" s="43"/>
      <c r="G87" s="43"/>
      <c r="L87" s="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2"/>
      <c r="Y87" s="2"/>
      <c r="Z87" s="2"/>
      <c r="AA87" s="12"/>
      <c r="AB87" s="12"/>
      <c r="AC87" s="12"/>
      <c r="AD87" s="12"/>
      <c r="AE87" s="12"/>
      <c r="AF87" s="12"/>
      <c r="AG87" s="12"/>
    </row>
    <row r="88" ht="15.75" hidden="1" customHeight="1">
      <c r="A88" s="43"/>
      <c r="B88" s="43"/>
      <c r="C88" s="43"/>
      <c r="D88" s="43"/>
      <c r="E88" s="43"/>
      <c r="F88" s="43"/>
      <c r="G88" s="43"/>
      <c r="L88" s="2"/>
      <c r="M88" s="12"/>
      <c r="N88" s="12"/>
      <c r="O88" s="12"/>
      <c r="P88" s="12"/>
      <c r="Q88" s="2"/>
      <c r="R88" s="2"/>
      <c r="S88" s="2"/>
      <c r="T88" s="2"/>
      <c r="U88" s="2"/>
      <c r="V88" s="2"/>
      <c r="W88" s="2"/>
      <c r="X88" s="2"/>
      <c r="Y88" s="2"/>
      <c r="Z88" s="2"/>
      <c r="AA88" s="12"/>
      <c r="AB88" s="12"/>
      <c r="AC88" s="12"/>
      <c r="AD88" s="12"/>
      <c r="AE88" s="2"/>
      <c r="AF88" s="2"/>
      <c r="AG88" s="2"/>
    </row>
    <row r="89" ht="15.75" hidden="1" customHeight="1">
      <c r="A89" s="43"/>
      <c r="B89" s="43"/>
      <c r="C89" s="43"/>
      <c r="D89" s="43"/>
      <c r="E89" s="43"/>
      <c r="F89" s="43"/>
      <c r="G89" s="43"/>
      <c r="L89" s="2"/>
      <c r="M89" s="12"/>
      <c r="N89" s="12"/>
      <c r="O89" s="12"/>
      <c r="P89" s="12"/>
      <c r="Q89" s="2"/>
      <c r="R89" s="2"/>
      <c r="S89" s="2"/>
      <c r="T89" s="2"/>
      <c r="U89" s="2"/>
      <c r="V89" s="2"/>
      <c r="W89" s="2"/>
      <c r="X89" s="2"/>
      <c r="Y89" s="2"/>
      <c r="Z89" s="2"/>
      <c r="AA89" s="12"/>
      <c r="AB89" s="12"/>
      <c r="AC89" s="12"/>
      <c r="AD89" s="12"/>
      <c r="AE89" s="2"/>
      <c r="AF89" s="2"/>
      <c r="AG89" s="2"/>
    </row>
    <row r="90" ht="15.75" hidden="1" customHeight="1">
      <c r="A90" s="43"/>
      <c r="B90" s="43"/>
      <c r="C90" s="43"/>
      <c r="D90" s="43"/>
      <c r="E90" s="43"/>
      <c r="F90" s="43"/>
      <c r="G90" s="43"/>
      <c r="L90" s="2"/>
      <c r="M90" s="12"/>
      <c r="N90" s="12"/>
      <c r="O90" s="1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12"/>
      <c r="AB90" s="12"/>
      <c r="AC90" s="12"/>
      <c r="AD90" s="2"/>
      <c r="AE90" s="2"/>
      <c r="AF90" s="2"/>
      <c r="AG90" s="2"/>
    </row>
    <row r="91" ht="15.75" hidden="1" customHeight="1">
      <c r="A91" s="43"/>
      <c r="B91" s="43"/>
      <c r="C91" s="43"/>
      <c r="D91" s="43"/>
      <c r="E91" s="43"/>
      <c r="F91" s="43"/>
      <c r="G91" s="43"/>
      <c r="L91" s="2"/>
      <c r="M91" s="1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12"/>
      <c r="AB91" s="2"/>
      <c r="AC91" s="2"/>
      <c r="AD91" s="2"/>
      <c r="AE91" s="2"/>
      <c r="AF91" s="2"/>
      <c r="AG91" s="2"/>
    </row>
    <row r="92" ht="15.75" hidden="1" customHeight="1">
      <c r="A92" s="43"/>
      <c r="B92" s="43"/>
      <c r="C92" s="43"/>
      <c r="D92" s="43"/>
      <c r="E92" s="43"/>
      <c r="F92" s="43"/>
      <c r="G92" s="43"/>
      <c r="L92" s="2"/>
      <c r="M92" s="1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2"/>
      <c r="AB92" s="2"/>
      <c r="AC92" s="2"/>
      <c r="AD92" s="2"/>
      <c r="AE92" s="2"/>
      <c r="AF92" s="2"/>
      <c r="AG92" s="2"/>
    </row>
    <row r="93" ht="15.75" hidden="1" customHeight="1">
      <c r="A93" s="43"/>
      <c r="B93" s="43"/>
      <c r="C93" s="43"/>
      <c r="D93" s="43"/>
      <c r="E93" s="43"/>
      <c r="F93" s="43"/>
      <c r="G93" s="43"/>
      <c r="L93" s="2"/>
      <c r="M93" s="1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2"/>
      <c r="AB93" s="2"/>
      <c r="AC93" s="2"/>
      <c r="AD93" s="2"/>
      <c r="AE93" s="2"/>
      <c r="AF93" s="2"/>
      <c r="AG93" s="2"/>
    </row>
    <row r="94" ht="15.75" hidden="1" customHeight="1">
      <c r="A94" s="43"/>
      <c r="B94" s="43"/>
      <c r="C94" s="43"/>
      <c r="D94" s="43"/>
      <c r="E94" s="43"/>
      <c r="F94" s="43"/>
      <c r="G94" s="43"/>
      <c r="L94" s="2"/>
      <c r="M94" s="1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2"/>
      <c r="AB94" s="2"/>
      <c r="AC94" s="2"/>
      <c r="AD94" s="2"/>
      <c r="AE94" s="2"/>
      <c r="AF94" s="2"/>
      <c r="AG94" s="2"/>
    </row>
    <row r="95" ht="15.75" hidden="1" customHeight="1">
      <c r="A95" s="43"/>
      <c r="B95" s="43"/>
      <c r="C95" s="43"/>
      <c r="D95" s="43"/>
      <c r="E95" s="43"/>
      <c r="F95" s="43"/>
      <c r="G95" s="43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</row>
    <row r="96" ht="15.75" hidden="1" customHeight="1">
      <c r="A96" s="43"/>
      <c r="B96" s="43"/>
      <c r="C96" s="43"/>
      <c r="D96" s="43"/>
      <c r="E96" s="43"/>
      <c r="F96" s="43"/>
      <c r="G96" s="43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</row>
    <row r="97" ht="15.75" hidden="1" customHeight="1">
      <c r="A97" s="43"/>
      <c r="B97" s="43"/>
      <c r="C97" s="43"/>
      <c r="D97" s="43"/>
      <c r="E97" s="43"/>
      <c r="F97" s="43"/>
      <c r="G97" s="43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3"/>
      <c r="B98" s="43"/>
      <c r="C98" s="43"/>
      <c r="D98" s="43"/>
      <c r="E98" s="43"/>
      <c r="F98" s="43"/>
      <c r="G98" s="43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3"/>
      <c r="B99" s="43"/>
      <c r="C99" s="43"/>
      <c r="D99" s="43"/>
      <c r="E99" s="43"/>
      <c r="F99" s="43"/>
      <c r="G99" s="43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3"/>
      <c r="B100" s="43"/>
      <c r="C100" s="43"/>
      <c r="D100" s="43"/>
      <c r="E100" s="43"/>
      <c r="F100" s="43"/>
      <c r="G100" s="43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3"/>
      <c r="B101" s="43"/>
      <c r="C101" s="43"/>
      <c r="D101" s="43"/>
      <c r="E101" s="43"/>
      <c r="F101" s="43"/>
      <c r="G101" s="43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3"/>
      <c r="B102" s="43"/>
      <c r="C102" s="43"/>
      <c r="D102" s="43"/>
      <c r="E102" s="43"/>
      <c r="F102" s="43"/>
      <c r="G102" s="43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3"/>
      <c r="B103" s="43"/>
      <c r="C103" s="43"/>
      <c r="D103" s="43"/>
      <c r="E103" s="43"/>
      <c r="F103" s="43"/>
      <c r="G103" s="43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3"/>
      <c r="B104" s="43"/>
      <c r="C104" s="43"/>
      <c r="D104" s="43"/>
      <c r="E104" s="43"/>
      <c r="F104" s="43"/>
      <c r="G104" s="43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3"/>
      <c r="B105" s="43"/>
      <c r="C105" s="43"/>
      <c r="D105" s="43"/>
      <c r="E105" s="43"/>
      <c r="F105" s="43"/>
      <c r="G105" s="43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3"/>
      <c r="B106" s="43"/>
      <c r="C106" s="43"/>
      <c r="D106" s="43"/>
      <c r="E106" s="43"/>
      <c r="F106" s="43"/>
      <c r="G106" s="43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3"/>
      <c r="B107" s="43"/>
      <c r="C107" s="43"/>
      <c r="D107" s="43"/>
      <c r="E107" s="43"/>
      <c r="F107" s="43"/>
      <c r="G107" s="43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3"/>
      <c r="B108" s="43"/>
      <c r="C108" s="43"/>
      <c r="D108" s="43"/>
      <c r="E108" s="43"/>
      <c r="F108" s="43"/>
      <c r="G108" s="43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3"/>
      <c r="B109" s="43"/>
      <c r="C109" s="43"/>
      <c r="D109" s="43"/>
      <c r="E109" s="43"/>
      <c r="F109" s="43"/>
      <c r="G109" s="43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3"/>
      <c r="B110" s="43"/>
      <c r="C110" s="43"/>
      <c r="D110" s="43"/>
      <c r="E110" s="43"/>
      <c r="F110" s="43"/>
      <c r="G110" s="43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3"/>
      <c r="B111" s="43"/>
      <c r="C111" s="43"/>
      <c r="D111" s="43"/>
      <c r="E111" s="43"/>
      <c r="F111" s="43"/>
      <c r="G111" s="43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3"/>
      <c r="B112" s="43"/>
      <c r="C112" s="43"/>
      <c r="D112" s="43"/>
      <c r="E112" s="43"/>
      <c r="F112" s="43"/>
      <c r="G112" s="43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3"/>
      <c r="B113" s="43"/>
      <c r="C113" s="43"/>
      <c r="D113" s="43"/>
      <c r="E113" s="43"/>
      <c r="F113" s="43"/>
      <c r="G113" s="43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3"/>
      <c r="B114" s="43"/>
      <c r="C114" s="43"/>
      <c r="D114" s="43"/>
      <c r="E114" s="43"/>
      <c r="F114" s="43"/>
      <c r="G114" s="43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3"/>
      <c r="B115" s="43"/>
      <c r="C115" s="43"/>
      <c r="D115" s="43"/>
      <c r="E115" s="43"/>
      <c r="F115" s="43"/>
      <c r="G115" s="43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3"/>
      <c r="B116" s="43"/>
      <c r="C116" s="43"/>
      <c r="D116" s="43"/>
      <c r="E116" s="43"/>
      <c r="F116" s="43"/>
      <c r="G116" s="43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3"/>
      <c r="B117" s="43"/>
      <c r="C117" s="43"/>
      <c r="D117" s="43"/>
      <c r="E117" s="43"/>
      <c r="F117" s="43"/>
      <c r="G117" s="43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3"/>
      <c r="B118" s="43"/>
      <c r="C118" s="43"/>
      <c r="D118" s="43"/>
      <c r="E118" s="43"/>
      <c r="F118" s="43"/>
      <c r="G118" s="43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3"/>
      <c r="B119" s="43"/>
      <c r="C119" s="43"/>
      <c r="D119" s="43"/>
      <c r="E119" s="43"/>
      <c r="F119" s="43"/>
      <c r="G119" s="43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3"/>
      <c r="B120" s="43"/>
      <c r="C120" s="43"/>
      <c r="D120" s="43"/>
      <c r="E120" s="43"/>
      <c r="F120" s="43"/>
      <c r="G120" s="43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3"/>
      <c r="B121" s="43"/>
      <c r="C121" s="43"/>
      <c r="D121" s="43"/>
      <c r="E121" s="43"/>
      <c r="F121" s="43"/>
      <c r="G121" s="43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3"/>
      <c r="B122" s="43"/>
      <c r="C122" s="43"/>
      <c r="D122" s="43"/>
      <c r="E122" s="43"/>
      <c r="F122" s="43"/>
      <c r="G122" s="43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3"/>
      <c r="B123" s="43"/>
      <c r="C123" s="43"/>
      <c r="D123" s="43"/>
      <c r="E123" s="43"/>
      <c r="F123" s="43"/>
      <c r="G123" s="43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3"/>
      <c r="B124" s="43"/>
      <c r="C124" s="43"/>
      <c r="D124" s="43"/>
      <c r="E124" s="43"/>
      <c r="F124" s="43"/>
      <c r="G124" s="43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3"/>
      <c r="B125" s="43"/>
      <c r="C125" s="43"/>
      <c r="D125" s="43"/>
      <c r="E125" s="43"/>
      <c r="F125" s="43"/>
      <c r="G125" s="43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3"/>
      <c r="B126" s="43"/>
      <c r="C126" s="43"/>
      <c r="D126" s="43"/>
      <c r="E126" s="43"/>
      <c r="F126" s="43"/>
      <c r="G126" s="43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3"/>
      <c r="B127" s="43"/>
      <c r="C127" s="43"/>
      <c r="D127" s="43"/>
      <c r="E127" s="43"/>
      <c r="F127" s="43"/>
      <c r="G127" s="43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3"/>
      <c r="B128" s="43"/>
      <c r="C128" s="43"/>
      <c r="D128" s="43"/>
      <c r="E128" s="43"/>
      <c r="F128" s="43"/>
      <c r="G128" s="43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3"/>
      <c r="B129" s="43"/>
      <c r="C129" s="43"/>
      <c r="D129" s="43"/>
      <c r="E129" s="43"/>
      <c r="F129" s="43"/>
      <c r="G129" s="43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3"/>
      <c r="B130" s="43"/>
      <c r="C130" s="43"/>
      <c r="D130" s="43"/>
      <c r="E130" s="43"/>
      <c r="F130" s="43"/>
      <c r="G130" s="43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3"/>
      <c r="B131" s="43"/>
      <c r="C131" s="43"/>
      <c r="D131" s="43"/>
      <c r="E131" s="43"/>
      <c r="F131" s="43"/>
      <c r="G131" s="43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3"/>
      <c r="B132" s="43"/>
      <c r="C132" s="43"/>
      <c r="D132" s="43"/>
      <c r="E132" s="43"/>
      <c r="F132" s="43"/>
      <c r="G132" s="43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3"/>
      <c r="B133" s="43"/>
      <c r="C133" s="43"/>
      <c r="D133" s="43"/>
      <c r="E133" s="43"/>
      <c r="F133" s="43"/>
      <c r="G133" s="43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3"/>
      <c r="B134" s="43"/>
      <c r="C134" s="43"/>
      <c r="D134" s="43"/>
      <c r="E134" s="43"/>
      <c r="F134" s="43"/>
      <c r="G134" s="43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3"/>
      <c r="B135" s="43"/>
      <c r="C135" s="43"/>
      <c r="D135" s="43"/>
      <c r="E135" s="43"/>
      <c r="F135" s="43"/>
      <c r="G135" s="43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3"/>
      <c r="B136" s="43"/>
      <c r="C136" s="43"/>
      <c r="D136" s="43"/>
      <c r="E136" s="43"/>
      <c r="F136" s="43"/>
      <c r="G136" s="43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3"/>
      <c r="B137" s="43"/>
      <c r="C137" s="43"/>
      <c r="D137" s="43"/>
      <c r="E137" s="43"/>
      <c r="F137" s="43"/>
      <c r="G137" s="43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3"/>
      <c r="B138" s="43"/>
      <c r="C138" s="43"/>
      <c r="D138" s="43"/>
      <c r="E138" s="43"/>
      <c r="F138" s="43"/>
      <c r="G138" s="43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3"/>
      <c r="B139" s="43"/>
      <c r="C139" s="43"/>
      <c r="D139" s="43"/>
      <c r="E139" s="43"/>
      <c r="F139" s="43"/>
      <c r="G139" s="43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3"/>
      <c r="B140" s="43"/>
      <c r="C140" s="43"/>
      <c r="D140" s="43"/>
      <c r="E140" s="43"/>
      <c r="F140" s="43"/>
      <c r="G140" s="43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3"/>
      <c r="B141" s="43"/>
      <c r="C141" s="43"/>
      <c r="D141" s="43"/>
      <c r="E141" s="43"/>
      <c r="F141" s="43"/>
      <c r="G141" s="43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3"/>
      <c r="B142" s="43"/>
      <c r="C142" s="43"/>
      <c r="D142" s="43"/>
      <c r="E142" s="43"/>
      <c r="F142" s="43"/>
      <c r="G142" s="43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3"/>
      <c r="B143" s="43"/>
      <c r="C143" s="43"/>
      <c r="D143" s="43"/>
      <c r="E143" s="43"/>
      <c r="F143" s="43"/>
      <c r="G143" s="43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3"/>
      <c r="B144" s="43"/>
      <c r="C144" s="43"/>
      <c r="D144" s="43"/>
      <c r="E144" s="43"/>
      <c r="F144" s="43"/>
      <c r="G144" s="43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3"/>
      <c r="B145" s="43"/>
      <c r="C145" s="43"/>
      <c r="D145" s="43"/>
      <c r="E145" s="43"/>
      <c r="F145" s="43"/>
      <c r="G145" s="43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3"/>
      <c r="B146" s="43"/>
      <c r="C146" s="43"/>
      <c r="D146" s="43"/>
      <c r="E146" s="43"/>
      <c r="F146" s="43"/>
      <c r="G146" s="43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3"/>
      <c r="B147" s="43"/>
      <c r="C147" s="43"/>
      <c r="D147" s="43"/>
      <c r="E147" s="43"/>
      <c r="F147" s="43"/>
      <c r="G147" s="43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3"/>
      <c r="B148" s="43"/>
      <c r="C148" s="43"/>
      <c r="D148" s="43"/>
      <c r="E148" s="43"/>
      <c r="F148" s="43"/>
      <c r="G148" s="43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3"/>
      <c r="B149" s="43"/>
      <c r="C149" s="43"/>
      <c r="D149" s="43"/>
      <c r="E149" s="43"/>
      <c r="F149" s="43"/>
      <c r="G149" s="43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3"/>
      <c r="B150" s="43"/>
      <c r="C150" s="43"/>
      <c r="D150" s="43"/>
      <c r="E150" s="43"/>
      <c r="F150" s="43"/>
      <c r="G150" s="43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3"/>
      <c r="B151" s="43"/>
      <c r="C151" s="43"/>
      <c r="D151" s="43"/>
      <c r="E151" s="43"/>
      <c r="F151" s="43"/>
      <c r="G151" s="43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3"/>
      <c r="B152" s="43"/>
      <c r="C152" s="43"/>
      <c r="D152" s="43"/>
      <c r="E152" s="43"/>
      <c r="F152" s="43"/>
      <c r="G152" s="43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3"/>
      <c r="B153" s="43"/>
      <c r="C153" s="43"/>
      <c r="D153" s="43"/>
      <c r="E153" s="43"/>
      <c r="F153" s="43"/>
      <c r="G153" s="43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3"/>
      <c r="B154" s="43"/>
      <c r="C154" s="43"/>
      <c r="D154" s="43"/>
      <c r="E154" s="43"/>
      <c r="F154" s="43"/>
      <c r="G154" s="43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3"/>
      <c r="B155" s="43"/>
      <c r="C155" s="43"/>
      <c r="D155" s="43"/>
      <c r="E155" s="43"/>
      <c r="F155" s="43"/>
      <c r="G155" s="43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3"/>
      <c r="B156" s="43"/>
      <c r="C156" s="43"/>
      <c r="D156" s="43"/>
      <c r="E156" s="43"/>
      <c r="F156" s="43"/>
      <c r="G156" s="43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3"/>
      <c r="B157" s="43"/>
      <c r="C157" s="43"/>
      <c r="D157" s="43"/>
      <c r="E157" s="43"/>
      <c r="F157" s="43"/>
      <c r="G157" s="43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3"/>
      <c r="B158" s="43"/>
      <c r="C158" s="43"/>
      <c r="D158" s="43"/>
      <c r="E158" s="43"/>
      <c r="F158" s="43"/>
      <c r="G158" s="43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3"/>
      <c r="B159" s="43"/>
      <c r="C159" s="43"/>
      <c r="D159" s="43"/>
      <c r="E159" s="43"/>
      <c r="F159" s="43"/>
      <c r="G159" s="43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3"/>
      <c r="B160" s="43"/>
      <c r="C160" s="43"/>
      <c r="D160" s="43"/>
      <c r="E160" s="43"/>
      <c r="F160" s="43"/>
      <c r="G160" s="43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3"/>
      <c r="B161" s="43"/>
      <c r="C161" s="43"/>
      <c r="D161" s="43"/>
      <c r="E161" s="43"/>
      <c r="F161" s="43"/>
      <c r="G161" s="43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3"/>
      <c r="B162" s="43"/>
      <c r="C162" s="43"/>
      <c r="D162" s="43"/>
      <c r="E162" s="43"/>
      <c r="F162" s="43"/>
      <c r="G162" s="43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3"/>
      <c r="B163" s="43"/>
      <c r="C163" s="43"/>
      <c r="D163" s="43"/>
      <c r="E163" s="43"/>
      <c r="F163" s="43"/>
      <c r="G163" s="43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3"/>
      <c r="B164" s="43"/>
      <c r="C164" s="43"/>
      <c r="D164" s="43"/>
      <c r="E164" s="43"/>
      <c r="F164" s="43"/>
      <c r="G164" s="43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3"/>
      <c r="B165" s="43"/>
      <c r="C165" s="43"/>
      <c r="D165" s="43"/>
      <c r="E165" s="43"/>
      <c r="F165" s="43"/>
      <c r="G165" s="43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3"/>
      <c r="B166" s="43"/>
      <c r="C166" s="43"/>
      <c r="D166" s="43"/>
      <c r="E166" s="43"/>
      <c r="F166" s="43"/>
      <c r="G166" s="43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3"/>
      <c r="B167" s="43"/>
      <c r="C167" s="43"/>
      <c r="D167" s="43"/>
      <c r="E167" s="43"/>
      <c r="F167" s="43"/>
      <c r="G167" s="43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3"/>
      <c r="B168" s="43"/>
      <c r="C168" s="43"/>
      <c r="D168" s="43"/>
      <c r="E168" s="43"/>
      <c r="F168" s="43"/>
      <c r="G168" s="43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3"/>
      <c r="B169" s="43"/>
      <c r="C169" s="43"/>
      <c r="D169" s="43"/>
      <c r="E169" s="43"/>
      <c r="F169" s="43"/>
      <c r="G169" s="43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3"/>
      <c r="B170" s="43"/>
      <c r="C170" s="43"/>
      <c r="D170" s="43"/>
      <c r="E170" s="43"/>
      <c r="F170" s="43"/>
      <c r="G170" s="43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3"/>
      <c r="B171" s="43"/>
      <c r="C171" s="43"/>
      <c r="D171" s="43"/>
      <c r="E171" s="43"/>
      <c r="F171" s="43"/>
      <c r="G171" s="43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3"/>
      <c r="B172" s="43"/>
      <c r="C172" s="43"/>
      <c r="D172" s="43"/>
      <c r="E172" s="43"/>
      <c r="F172" s="43"/>
      <c r="G172" s="43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3"/>
      <c r="B173" s="43"/>
      <c r="C173" s="43"/>
      <c r="D173" s="43"/>
      <c r="E173" s="43"/>
      <c r="F173" s="43"/>
      <c r="G173" s="43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3"/>
      <c r="B174" s="43"/>
      <c r="C174" s="43"/>
      <c r="D174" s="43"/>
      <c r="E174" s="43"/>
      <c r="F174" s="43"/>
      <c r="G174" s="43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3"/>
      <c r="B175" s="43"/>
      <c r="C175" s="43"/>
      <c r="D175" s="43"/>
      <c r="E175" s="43"/>
      <c r="F175" s="43"/>
      <c r="G175" s="43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3"/>
      <c r="B176" s="43"/>
      <c r="C176" s="43"/>
      <c r="D176" s="43"/>
      <c r="E176" s="43"/>
      <c r="F176" s="43"/>
      <c r="G176" s="43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3"/>
      <c r="B177" s="43"/>
      <c r="C177" s="43"/>
      <c r="D177" s="43"/>
      <c r="E177" s="43"/>
      <c r="F177" s="43"/>
      <c r="G177" s="43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3"/>
      <c r="B178" s="43"/>
      <c r="C178" s="43"/>
      <c r="D178" s="43"/>
      <c r="E178" s="43"/>
      <c r="F178" s="43"/>
      <c r="G178" s="43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3"/>
      <c r="B179" s="43"/>
      <c r="C179" s="43"/>
      <c r="D179" s="43"/>
      <c r="E179" s="43"/>
      <c r="F179" s="43"/>
      <c r="G179" s="43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3"/>
      <c r="B180" s="43"/>
      <c r="C180" s="43"/>
      <c r="D180" s="43"/>
      <c r="E180" s="43"/>
      <c r="F180" s="43"/>
      <c r="G180" s="43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3"/>
      <c r="B181" s="43"/>
      <c r="C181" s="43"/>
      <c r="D181" s="43"/>
      <c r="E181" s="43"/>
      <c r="F181" s="43"/>
      <c r="G181" s="43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3"/>
      <c r="B182" s="43"/>
      <c r="C182" s="43"/>
      <c r="D182" s="43"/>
      <c r="E182" s="43"/>
      <c r="F182" s="43"/>
      <c r="G182" s="43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3"/>
      <c r="B183" s="43"/>
      <c r="C183" s="43"/>
      <c r="D183" s="43"/>
      <c r="E183" s="43"/>
      <c r="F183" s="43"/>
      <c r="G183" s="43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3"/>
      <c r="B184" s="43"/>
      <c r="C184" s="43"/>
      <c r="D184" s="43"/>
      <c r="E184" s="43"/>
      <c r="F184" s="43"/>
      <c r="G184" s="43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3"/>
      <c r="B185" s="43"/>
      <c r="C185" s="43"/>
      <c r="D185" s="43"/>
      <c r="E185" s="43"/>
      <c r="F185" s="43"/>
      <c r="G185" s="43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3"/>
      <c r="B186" s="43"/>
      <c r="C186" s="43"/>
      <c r="D186" s="43"/>
      <c r="E186" s="43"/>
      <c r="F186" s="43"/>
      <c r="G186" s="43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3"/>
      <c r="B187" s="43"/>
      <c r="C187" s="43"/>
      <c r="D187" s="43"/>
      <c r="E187" s="43"/>
      <c r="F187" s="43"/>
      <c r="G187" s="43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3"/>
      <c r="B188" s="43"/>
      <c r="C188" s="43"/>
      <c r="D188" s="43"/>
      <c r="E188" s="43"/>
      <c r="F188" s="43"/>
      <c r="G188" s="43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3"/>
      <c r="B189" s="43"/>
      <c r="C189" s="43"/>
      <c r="D189" s="43"/>
      <c r="E189" s="43"/>
      <c r="F189" s="43"/>
      <c r="G189" s="43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3"/>
      <c r="B190" s="43"/>
      <c r="C190" s="43"/>
      <c r="D190" s="43"/>
      <c r="E190" s="43"/>
      <c r="F190" s="43"/>
      <c r="G190" s="43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3"/>
      <c r="B191" s="43"/>
      <c r="C191" s="43"/>
      <c r="D191" s="43"/>
      <c r="E191" s="43"/>
      <c r="F191" s="43"/>
      <c r="G191" s="43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3"/>
      <c r="B192" s="43"/>
      <c r="C192" s="43"/>
      <c r="D192" s="43"/>
      <c r="E192" s="43"/>
      <c r="F192" s="43"/>
      <c r="G192" s="43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3"/>
      <c r="B193" s="43"/>
      <c r="C193" s="43"/>
      <c r="D193" s="43"/>
      <c r="E193" s="43"/>
      <c r="F193" s="43"/>
      <c r="G193" s="43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3"/>
      <c r="B194" s="43"/>
      <c r="C194" s="43"/>
      <c r="D194" s="43"/>
      <c r="E194" s="43"/>
      <c r="F194" s="43"/>
      <c r="G194" s="43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3"/>
      <c r="B195" s="43"/>
      <c r="C195" s="43"/>
      <c r="D195" s="43"/>
      <c r="E195" s="43"/>
      <c r="F195" s="43"/>
      <c r="G195" s="43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3"/>
      <c r="B196" s="43"/>
      <c r="C196" s="43"/>
      <c r="D196" s="43"/>
      <c r="E196" s="43"/>
      <c r="F196" s="43"/>
      <c r="G196" s="43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3"/>
      <c r="B197" s="43"/>
      <c r="C197" s="43"/>
      <c r="D197" s="43"/>
      <c r="E197" s="43"/>
      <c r="F197" s="43"/>
      <c r="G197" s="43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3"/>
      <c r="B198" s="43"/>
      <c r="C198" s="43"/>
      <c r="D198" s="43"/>
      <c r="E198" s="43"/>
      <c r="F198" s="43"/>
      <c r="G198" s="43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3"/>
      <c r="B199" s="43"/>
      <c r="C199" s="43"/>
      <c r="D199" s="43"/>
      <c r="E199" s="43"/>
      <c r="F199" s="43"/>
      <c r="G199" s="43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3"/>
      <c r="B200" s="43"/>
      <c r="C200" s="43"/>
      <c r="D200" s="43"/>
      <c r="E200" s="43"/>
      <c r="F200" s="43"/>
      <c r="G200" s="43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3"/>
      <c r="B201" s="43"/>
      <c r="C201" s="43"/>
      <c r="D201" s="43"/>
      <c r="E201" s="43"/>
      <c r="F201" s="43"/>
      <c r="G201" s="43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3"/>
      <c r="B202" s="43"/>
      <c r="C202" s="43"/>
      <c r="D202" s="43"/>
      <c r="E202" s="43"/>
      <c r="F202" s="43"/>
      <c r="G202" s="43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3"/>
      <c r="B203" s="43"/>
      <c r="C203" s="43"/>
      <c r="D203" s="43"/>
      <c r="E203" s="43"/>
      <c r="F203" s="43"/>
      <c r="G203" s="43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3"/>
      <c r="B204" s="43"/>
      <c r="C204" s="43"/>
      <c r="D204" s="43"/>
      <c r="E204" s="43"/>
      <c r="F204" s="43"/>
      <c r="G204" s="43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3"/>
      <c r="B205" s="43"/>
      <c r="C205" s="43"/>
      <c r="D205" s="43"/>
      <c r="E205" s="43"/>
      <c r="F205" s="43"/>
      <c r="G205" s="43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3"/>
      <c r="B206" s="43"/>
      <c r="C206" s="43"/>
      <c r="D206" s="43"/>
      <c r="E206" s="43"/>
      <c r="F206" s="43"/>
      <c r="G206" s="43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3"/>
      <c r="B207" s="43"/>
      <c r="C207" s="43"/>
      <c r="D207" s="43"/>
      <c r="E207" s="43"/>
      <c r="F207" s="43"/>
      <c r="G207" s="43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3"/>
      <c r="B208" s="43"/>
      <c r="C208" s="43"/>
      <c r="D208" s="43"/>
      <c r="E208" s="43"/>
      <c r="F208" s="43"/>
      <c r="G208" s="43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3"/>
      <c r="B209" s="43"/>
      <c r="C209" s="43"/>
      <c r="D209" s="43"/>
      <c r="E209" s="43"/>
      <c r="F209" s="43"/>
      <c r="G209" s="43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3"/>
      <c r="B210" s="43"/>
      <c r="C210" s="43"/>
      <c r="D210" s="43"/>
      <c r="E210" s="43"/>
      <c r="F210" s="43"/>
      <c r="G210" s="43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3"/>
      <c r="B211" s="43"/>
      <c r="C211" s="43"/>
      <c r="D211" s="43"/>
      <c r="E211" s="43"/>
      <c r="F211" s="43"/>
      <c r="G211" s="43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3"/>
      <c r="B212" s="43"/>
      <c r="C212" s="43"/>
      <c r="D212" s="43"/>
      <c r="E212" s="43"/>
      <c r="F212" s="43"/>
      <c r="G212" s="43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3"/>
      <c r="B213" s="43"/>
      <c r="C213" s="43"/>
      <c r="D213" s="43"/>
      <c r="E213" s="43"/>
      <c r="F213" s="43"/>
      <c r="G213" s="43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3"/>
      <c r="B214" s="43"/>
      <c r="C214" s="43"/>
      <c r="D214" s="43"/>
      <c r="E214" s="43"/>
      <c r="F214" s="43"/>
      <c r="G214" s="43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3"/>
      <c r="B215" s="43"/>
      <c r="C215" s="43"/>
      <c r="D215" s="43"/>
      <c r="E215" s="43"/>
      <c r="F215" s="43"/>
      <c r="G215" s="43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3"/>
      <c r="B216" s="43"/>
      <c r="C216" s="43"/>
      <c r="D216" s="43"/>
      <c r="E216" s="43"/>
      <c r="F216" s="43"/>
      <c r="G216" s="43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3"/>
      <c r="B217" s="43"/>
      <c r="C217" s="43"/>
      <c r="D217" s="43"/>
      <c r="E217" s="43"/>
      <c r="F217" s="43"/>
      <c r="G217" s="43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3"/>
      <c r="B218" s="43"/>
      <c r="C218" s="43"/>
      <c r="D218" s="43"/>
      <c r="E218" s="43"/>
      <c r="F218" s="43"/>
      <c r="G218" s="43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3"/>
      <c r="B219" s="43"/>
      <c r="C219" s="43"/>
      <c r="D219" s="43"/>
      <c r="E219" s="43"/>
      <c r="F219" s="43"/>
      <c r="G219" s="43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3"/>
      <c r="B220" s="43"/>
      <c r="C220" s="43"/>
      <c r="D220" s="43"/>
      <c r="E220" s="43"/>
      <c r="F220" s="43"/>
      <c r="G220" s="43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3"/>
      <c r="B221" s="43"/>
      <c r="C221" s="43"/>
      <c r="D221" s="43"/>
      <c r="E221" s="43"/>
      <c r="F221" s="43"/>
      <c r="G221" s="43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3"/>
      <c r="B222" s="43"/>
      <c r="C222" s="43"/>
      <c r="D222" s="43"/>
      <c r="E222" s="43"/>
      <c r="F222" s="43"/>
      <c r="G222" s="43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3"/>
      <c r="B223" s="43"/>
      <c r="C223" s="43"/>
      <c r="D223" s="43"/>
      <c r="E223" s="43"/>
      <c r="F223" s="43"/>
      <c r="G223" s="43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8189A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min="26" max="26" width="8.71"/>
  </cols>
  <sheetData>
    <row r="1">
      <c r="A1" s="8" t="s">
        <v>46</v>
      </c>
      <c r="B1" s="9" t="s">
        <v>79</v>
      </c>
      <c r="C1" s="10"/>
      <c r="D1" s="10"/>
      <c r="E1" s="10"/>
      <c r="F1" s="10"/>
      <c r="G1" s="10"/>
      <c r="H1" s="10"/>
      <c r="I1" s="10"/>
      <c r="J1" s="10"/>
      <c r="K1" s="11"/>
      <c r="L1" s="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2"/>
    </row>
    <row r="2">
      <c r="A2" s="14"/>
      <c r="B2" s="15"/>
      <c r="C2" s="16"/>
      <c r="D2" s="16"/>
      <c r="E2" s="16"/>
      <c r="F2" s="16"/>
      <c r="G2" s="16"/>
      <c r="H2" s="16"/>
      <c r="I2" s="16"/>
      <c r="J2" s="16"/>
      <c r="K2" s="17"/>
      <c r="L2" s="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2"/>
    </row>
    <row r="3">
      <c r="A3" s="19"/>
      <c r="B3" s="20" t="s">
        <v>49</v>
      </c>
      <c r="C3" s="20" t="s">
        <v>50</v>
      </c>
      <c r="D3" s="20" t="s">
        <v>51</v>
      </c>
      <c r="E3" s="20" t="s">
        <v>52</v>
      </c>
      <c r="F3" s="21" t="s">
        <v>53</v>
      </c>
      <c r="G3" s="21" t="s">
        <v>54</v>
      </c>
      <c r="H3" s="21" t="s">
        <v>55</v>
      </c>
      <c r="I3" s="21" t="s">
        <v>56</v>
      </c>
      <c r="J3" s="20" t="s">
        <v>57</v>
      </c>
      <c r="K3" s="20" t="s">
        <v>58</v>
      </c>
      <c r="L3" s="2"/>
      <c r="M3" s="18" t="s">
        <v>48</v>
      </c>
      <c r="N3" s="12"/>
      <c r="O3" s="12"/>
      <c r="P3" s="12"/>
      <c r="Q3" s="12"/>
      <c r="R3" s="12"/>
      <c r="S3" s="12"/>
      <c r="T3" s="12"/>
      <c r="U3" s="12"/>
      <c r="V3" s="12"/>
      <c r="W3" s="12"/>
      <c r="X3" s="2"/>
      <c r="Y3" s="12"/>
      <c r="Z3" s="2"/>
    </row>
    <row r="4">
      <c r="A4" s="23" t="str">
        <f>ALNS!A4</f>
        <v>Alex Ranyê Guilherme Cristino</v>
      </c>
      <c r="B4" s="24"/>
      <c r="C4" s="24"/>
      <c r="D4" s="24"/>
      <c r="E4" s="24"/>
      <c r="F4" s="25">
        <f t="shared" ref="F4:F47" si="1">IF(A4&lt;&gt;"",SUM(B4:E4),)</f>
        <v>0</v>
      </c>
      <c r="G4" s="26" t="str">
        <f t="shared" ref="G4:G47" si="2">IFERROR(IF(F4&gt;=0,AVERAGE(B4:E4),""),"")</f>
        <v/>
      </c>
      <c r="H4" s="25" t="str">
        <f t="shared" ref="H4:H47" si="3">IF(AND(F4&gt;=10,F4&lt;28,G4&lt;7),ROUND((50-G4*6)/4,1),"")</f>
        <v/>
      </c>
      <c r="I4" s="27"/>
      <c r="J4" s="28" t="str">
        <f t="shared" ref="J4:J47" si="4">IF(AND(B4&lt;&gt;"",C4&lt;&gt;"",D4&lt;&gt;"",E4&lt;&gt;""),IF(OR(F4&gt;=28,F4&lt;10),G4,IF(I4=H4,5,((G4*6)+(I4*4))/10)),)</f>
        <v/>
      </c>
      <c r="K4" s="29" t="str">
        <f t="shared" ref="K4:K47" si="5">IF(AND(B4&lt;&gt;"",C4&lt;&gt;"",D4&lt;&gt;"",E4&lt;&gt;""),IF(J4&gt;=5,"A","R"),)</f>
        <v/>
      </c>
      <c r="L4" s="2"/>
      <c r="M4" s="22" t="s">
        <v>59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2"/>
    </row>
    <row r="5">
      <c r="A5" s="30" t="str">
        <f>ALNS!A5</f>
        <v>Ana beatriz Araújo Salvino</v>
      </c>
      <c r="B5" s="31"/>
      <c r="C5" s="31"/>
      <c r="D5" s="31"/>
      <c r="E5" s="31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5" t="str">
        <f t="shared" si="4"/>
        <v/>
      </c>
      <c r="K5" s="36" t="str">
        <f t="shared" si="5"/>
        <v/>
      </c>
      <c r="L5" s="2"/>
      <c r="M5" s="18" t="s">
        <v>60</v>
      </c>
      <c r="N5" s="12"/>
      <c r="O5" s="12"/>
      <c r="P5" s="12"/>
      <c r="Q5" s="12"/>
      <c r="R5" s="12"/>
      <c r="S5" s="12"/>
      <c r="T5" s="12"/>
      <c r="U5" s="12"/>
      <c r="V5" s="12"/>
      <c r="W5" s="12"/>
      <c r="X5" s="2"/>
      <c r="Y5" s="12"/>
      <c r="Z5" s="2"/>
    </row>
    <row r="6">
      <c r="A6" s="23" t="str">
        <f>ALNS!A6</f>
        <v>Ana Beatriz Farias Brito</v>
      </c>
      <c r="B6" s="24"/>
      <c r="C6" s="24"/>
      <c r="D6" s="24"/>
      <c r="E6" s="24"/>
      <c r="F6" s="25">
        <f t="shared" si="1"/>
        <v>0</v>
      </c>
      <c r="G6" s="26" t="str">
        <f t="shared" si="2"/>
        <v/>
      </c>
      <c r="H6" s="25" t="str">
        <f t="shared" si="3"/>
        <v/>
      </c>
      <c r="I6" s="27"/>
      <c r="J6" s="28" t="str">
        <f t="shared" si="4"/>
        <v/>
      </c>
      <c r="K6" s="29" t="str">
        <f t="shared" si="5"/>
        <v/>
      </c>
      <c r="L6" s="2"/>
      <c r="M6" s="37" t="s">
        <v>61</v>
      </c>
      <c r="N6" s="12"/>
      <c r="O6" s="12"/>
      <c r="P6" s="12"/>
      <c r="Q6" s="12"/>
      <c r="R6" s="12"/>
      <c r="S6" s="12"/>
      <c r="T6" s="12"/>
      <c r="U6" s="12"/>
      <c r="V6" s="12"/>
      <c r="W6" s="12"/>
      <c r="X6" s="2"/>
      <c r="Y6" s="12"/>
      <c r="Z6" s="2"/>
    </row>
    <row r="7">
      <c r="A7" s="30" t="str">
        <f>ALNS!A7</f>
        <v>Ana Clara Oliveira das Chagas</v>
      </c>
      <c r="B7" s="31"/>
      <c r="C7" s="31"/>
      <c r="D7" s="31"/>
      <c r="E7" s="31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5" t="str">
        <f t="shared" si="4"/>
        <v/>
      </c>
      <c r="K7" s="36" t="str">
        <f t="shared" si="5"/>
        <v/>
      </c>
      <c r="L7" s="2"/>
      <c r="M7" s="22" t="s">
        <v>62</v>
      </c>
      <c r="N7" s="12"/>
      <c r="O7" s="12"/>
      <c r="P7" s="12"/>
      <c r="Q7" s="12"/>
      <c r="R7" s="12"/>
      <c r="S7" s="12"/>
      <c r="T7" s="12"/>
      <c r="U7" s="12"/>
      <c r="V7" s="12"/>
      <c r="W7" s="12"/>
      <c r="X7" s="2"/>
      <c r="Y7" s="12"/>
      <c r="Z7" s="2"/>
    </row>
    <row r="8">
      <c r="A8" s="23" t="str">
        <f>ALNS!A8</f>
        <v>Ana Flávia Ribeiro Gomes Nascimento</v>
      </c>
      <c r="B8" s="24"/>
      <c r="C8" s="24"/>
      <c r="D8" s="24"/>
      <c r="E8" s="24"/>
      <c r="F8" s="25">
        <f t="shared" si="1"/>
        <v>0</v>
      </c>
      <c r="G8" s="26" t="str">
        <f t="shared" si="2"/>
        <v/>
      </c>
      <c r="H8" s="25" t="str">
        <f t="shared" si="3"/>
        <v/>
      </c>
      <c r="I8" s="27"/>
      <c r="J8" s="28" t="str">
        <f t="shared" si="4"/>
        <v/>
      </c>
      <c r="K8" s="29" t="str">
        <f t="shared" si="5"/>
        <v/>
      </c>
      <c r="L8" s="2"/>
      <c r="M8" s="22" t="s">
        <v>63</v>
      </c>
      <c r="N8" s="12"/>
      <c r="O8" s="12"/>
      <c r="P8" s="12"/>
      <c r="Q8" s="12"/>
      <c r="R8" s="12"/>
      <c r="S8" s="12"/>
      <c r="T8" s="12"/>
      <c r="U8" s="12"/>
      <c r="V8" s="12"/>
      <c r="W8" s="12"/>
      <c r="X8" s="2"/>
      <c r="Y8" s="12"/>
      <c r="Z8" s="2"/>
    </row>
    <row r="9">
      <c r="A9" s="30" t="str">
        <f>ALNS!A9</f>
        <v>Ana Luiza Almeida Maia</v>
      </c>
      <c r="B9" s="31"/>
      <c r="C9" s="31"/>
      <c r="D9" s="31"/>
      <c r="E9" s="31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5" t="str">
        <f t="shared" si="4"/>
        <v/>
      </c>
      <c r="K9" s="36" t="str">
        <f t="shared" si="5"/>
        <v/>
      </c>
      <c r="L9" s="2"/>
      <c r="M9" s="22" t="s">
        <v>64</v>
      </c>
      <c r="N9" s="12"/>
      <c r="O9" s="12"/>
      <c r="P9" s="12"/>
      <c r="Q9" s="12"/>
      <c r="R9" s="12"/>
      <c r="S9" s="12"/>
      <c r="T9" s="12"/>
      <c r="U9" s="12"/>
      <c r="V9" s="12"/>
      <c r="W9" s="12"/>
      <c r="X9" s="2"/>
      <c r="Y9" s="12"/>
      <c r="Z9" s="2"/>
    </row>
    <row r="10">
      <c r="A10" s="23" t="str">
        <f>ALNS!A10</f>
        <v>Andrei Bernado Nascimento da Silva</v>
      </c>
      <c r="B10" s="24"/>
      <c r="C10" s="24"/>
      <c r="D10" s="24"/>
      <c r="E10" s="24"/>
      <c r="F10" s="25">
        <f t="shared" si="1"/>
        <v>0</v>
      </c>
      <c r="G10" s="26" t="str">
        <f t="shared" si="2"/>
        <v/>
      </c>
      <c r="H10" s="25" t="str">
        <f t="shared" si="3"/>
        <v/>
      </c>
      <c r="I10" s="27"/>
      <c r="J10" s="28" t="str">
        <f t="shared" si="4"/>
        <v/>
      </c>
      <c r="K10" s="29" t="str">
        <f t="shared" si="5"/>
        <v/>
      </c>
      <c r="L10" s="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2"/>
      <c r="Y10" s="12"/>
      <c r="Z10" s="2"/>
    </row>
    <row r="11">
      <c r="A11" s="30" t="str">
        <f>ALNS!A11</f>
        <v>Arthur Juan Costa Araújo</v>
      </c>
      <c r="B11" s="31"/>
      <c r="C11" s="31"/>
      <c r="D11" s="31"/>
      <c r="E11" s="31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5" t="str">
        <f t="shared" si="4"/>
        <v/>
      </c>
      <c r="K11" s="36" t="str">
        <f t="shared" si="5"/>
        <v/>
      </c>
      <c r="L11" s="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2"/>
      <c r="Y11" s="12"/>
      <c r="Z11" s="2"/>
    </row>
    <row r="12">
      <c r="A12" s="23" t="str">
        <f>ALNS!A12</f>
        <v>Brenda Angel Sousa de Medeiros</v>
      </c>
      <c r="B12" s="24"/>
      <c r="C12" s="24"/>
      <c r="D12" s="24"/>
      <c r="E12" s="24"/>
      <c r="F12" s="25">
        <f t="shared" si="1"/>
        <v>0</v>
      </c>
      <c r="G12" s="26" t="str">
        <f t="shared" si="2"/>
        <v/>
      </c>
      <c r="H12" s="25" t="str">
        <f t="shared" si="3"/>
        <v/>
      </c>
      <c r="I12" s="27"/>
      <c r="J12" s="28" t="str">
        <f t="shared" si="4"/>
        <v/>
      </c>
      <c r="K12" s="29" t="str">
        <f t="shared" si="5"/>
        <v/>
      </c>
      <c r="L12" s="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2"/>
      <c r="Y12" s="12"/>
      <c r="Z12" s="2"/>
    </row>
    <row r="13">
      <c r="A13" s="30" t="str">
        <f>ALNS!A13</f>
        <v>Bruna Ellen Andrade Abrantes</v>
      </c>
      <c r="B13" s="31"/>
      <c r="C13" s="31"/>
      <c r="D13" s="31"/>
      <c r="E13" s="31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5" t="str">
        <f t="shared" si="4"/>
        <v/>
      </c>
      <c r="K13" s="36" t="str">
        <f t="shared" si="5"/>
        <v/>
      </c>
      <c r="L13" s="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2"/>
      <c r="Y13" s="12"/>
      <c r="Z13" s="2"/>
    </row>
    <row r="14">
      <c r="A14" s="23" t="str">
        <f>ALNS!A14</f>
        <v>Daniel Dantas da Silva</v>
      </c>
      <c r="B14" s="24"/>
      <c r="C14" s="24"/>
      <c r="D14" s="24"/>
      <c r="E14" s="24"/>
      <c r="F14" s="25">
        <f t="shared" si="1"/>
        <v>0</v>
      </c>
      <c r="G14" s="26" t="str">
        <f t="shared" si="2"/>
        <v/>
      </c>
      <c r="H14" s="25" t="str">
        <f t="shared" si="3"/>
        <v/>
      </c>
      <c r="I14" s="27"/>
      <c r="J14" s="28" t="str">
        <f t="shared" si="4"/>
        <v/>
      </c>
      <c r="K14" s="29" t="str">
        <f t="shared" si="5"/>
        <v/>
      </c>
      <c r="L14" s="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2"/>
      <c r="Y14" s="12"/>
      <c r="Z14" s="2"/>
    </row>
    <row r="15">
      <c r="A15" s="30" t="str">
        <f>ALNS!A15</f>
        <v>Erick Gabriel Araújo Leandro</v>
      </c>
      <c r="B15" s="31"/>
      <c r="C15" s="31"/>
      <c r="D15" s="31"/>
      <c r="E15" s="31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5" t="str">
        <f t="shared" si="4"/>
        <v/>
      </c>
      <c r="K15" s="36" t="str">
        <f t="shared" si="5"/>
        <v/>
      </c>
      <c r="L15" s="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2"/>
      <c r="Y15" s="12"/>
      <c r="Z15" s="2"/>
    </row>
    <row r="16">
      <c r="A16" s="23" t="str">
        <f>ALNS!A16</f>
        <v>Eugênio Genuíno Mota</v>
      </c>
      <c r="B16" s="24"/>
      <c r="C16" s="24"/>
      <c r="D16" s="24"/>
      <c r="E16" s="24"/>
      <c r="F16" s="25">
        <f t="shared" si="1"/>
        <v>0</v>
      </c>
      <c r="G16" s="33" t="str">
        <f t="shared" si="2"/>
        <v/>
      </c>
      <c r="H16" s="25" t="str">
        <f t="shared" si="3"/>
        <v/>
      </c>
      <c r="I16" s="27"/>
      <c r="J16" s="28" t="str">
        <f t="shared" si="4"/>
        <v/>
      </c>
      <c r="K16" s="29" t="str">
        <f t="shared" si="5"/>
        <v/>
      </c>
      <c r="L16" s="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2"/>
      <c r="Y16" s="12"/>
      <c r="Z16" s="2"/>
    </row>
    <row r="17">
      <c r="A17" s="30" t="str">
        <f>ALNS!A17</f>
        <v>Evellyn Fernandes de Almeida</v>
      </c>
      <c r="B17" s="31"/>
      <c r="C17" s="31"/>
      <c r="D17" s="31"/>
      <c r="E17" s="31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5" t="str">
        <f t="shared" si="4"/>
        <v/>
      </c>
      <c r="K17" s="36" t="str">
        <f t="shared" si="5"/>
        <v/>
      </c>
      <c r="L17" s="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2"/>
      <c r="Y17" s="12"/>
      <c r="Z17" s="2"/>
    </row>
    <row r="18">
      <c r="A18" s="23" t="str">
        <f>ALNS!A18</f>
        <v>Gabriel de Sousa Gonzaga</v>
      </c>
      <c r="B18" s="24"/>
      <c r="C18" s="24"/>
      <c r="D18" s="24"/>
      <c r="E18" s="24"/>
      <c r="F18" s="25">
        <f t="shared" si="1"/>
        <v>0</v>
      </c>
      <c r="G18" s="26" t="str">
        <f t="shared" si="2"/>
        <v/>
      </c>
      <c r="H18" s="25" t="str">
        <f t="shared" si="3"/>
        <v/>
      </c>
      <c r="I18" s="27"/>
      <c r="J18" s="28" t="str">
        <f t="shared" si="4"/>
        <v/>
      </c>
      <c r="K18" s="29" t="str">
        <f t="shared" si="5"/>
        <v/>
      </c>
      <c r="L18" s="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2"/>
      <c r="Y18" s="12"/>
      <c r="Z18" s="2"/>
    </row>
    <row r="19">
      <c r="A19" s="30" t="str">
        <f>ALNS!A19</f>
        <v>Giullia Barros Pietoso Camara</v>
      </c>
      <c r="B19" s="31"/>
      <c r="C19" s="31"/>
      <c r="D19" s="31"/>
      <c r="E19" s="31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5" t="str">
        <f t="shared" si="4"/>
        <v/>
      </c>
      <c r="K19" s="36" t="str">
        <f t="shared" si="5"/>
        <v/>
      </c>
      <c r="L19" s="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2"/>
      <c r="Y19" s="12"/>
      <c r="Z19" s="2"/>
    </row>
    <row r="20" ht="15.75" customHeight="1">
      <c r="A20" s="38" t="str">
        <f>ALNS!A20</f>
        <v>Gleiciane Almeida de Lima</v>
      </c>
      <c r="B20" s="24"/>
      <c r="C20" s="24"/>
      <c r="D20" s="24"/>
      <c r="E20" s="24"/>
      <c r="F20" s="25">
        <f t="shared" si="1"/>
        <v>0</v>
      </c>
      <c r="G20" s="26" t="str">
        <f t="shared" si="2"/>
        <v/>
      </c>
      <c r="H20" s="25" t="str">
        <f t="shared" si="3"/>
        <v/>
      </c>
      <c r="I20" s="27"/>
      <c r="J20" s="28" t="str">
        <f t="shared" si="4"/>
        <v/>
      </c>
      <c r="K20" s="29" t="str">
        <f t="shared" si="5"/>
        <v/>
      </c>
      <c r="L20" s="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2"/>
      <c r="Y20" s="12"/>
      <c r="Z20" s="2"/>
    </row>
    <row r="21" ht="15.75" customHeight="1">
      <c r="A21" s="30" t="str">
        <f>ALNS!A21</f>
        <v>Gustavo Oliviera de Menezes</v>
      </c>
      <c r="B21" s="31"/>
      <c r="C21" s="31"/>
      <c r="D21" s="31"/>
      <c r="E21" s="31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5" t="str">
        <f t="shared" si="4"/>
        <v/>
      </c>
      <c r="K21" s="36" t="str">
        <f t="shared" si="5"/>
        <v/>
      </c>
      <c r="L21" s="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2"/>
      <c r="Y21" s="12"/>
      <c r="Z21" s="2"/>
    </row>
    <row r="22" ht="15.75" customHeight="1">
      <c r="A22" s="23" t="str">
        <f>ALNS!A22</f>
        <v>Heitor Gênuíno Mota</v>
      </c>
      <c r="B22" s="24"/>
      <c r="C22" s="24"/>
      <c r="D22" s="24"/>
      <c r="E22" s="24"/>
      <c r="F22" s="25">
        <f t="shared" si="1"/>
        <v>0</v>
      </c>
      <c r="G22" s="26" t="str">
        <f t="shared" si="2"/>
        <v/>
      </c>
      <c r="H22" s="25" t="str">
        <f t="shared" si="3"/>
        <v/>
      </c>
      <c r="I22" s="27"/>
      <c r="J22" s="28" t="str">
        <f t="shared" si="4"/>
        <v/>
      </c>
      <c r="K22" s="29" t="str">
        <f t="shared" si="5"/>
        <v/>
      </c>
      <c r="L22" s="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2"/>
      <c r="Y22" s="12"/>
      <c r="Z22" s="2"/>
    </row>
    <row r="23" ht="15.75" customHeight="1">
      <c r="A23" s="30" t="str">
        <f>ALNS!A23</f>
        <v>Heloisa dos Reis Nascimento</v>
      </c>
      <c r="B23" s="31"/>
      <c r="C23" s="31"/>
      <c r="D23" s="31"/>
      <c r="E23" s="31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5" t="str">
        <f t="shared" si="4"/>
        <v/>
      </c>
      <c r="K23" s="36" t="str">
        <f t="shared" si="5"/>
        <v/>
      </c>
      <c r="L23" s="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2"/>
      <c r="Y23" s="12"/>
      <c r="Z23" s="2"/>
    </row>
    <row r="24" ht="15.75" customHeight="1">
      <c r="A24" s="23" t="str">
        <f>ALNS!A24</f>
        <v>José Júlio César de Lima Silva Soares</v>
      </c>
      <c r="B24" s="24"/>
      <c r="C24" s="24"/>
      <c r="D24" s="24"/>
      <c r="E24" s="24"/>
      <c r="F24" s="25">
        <f t="shared" si="1"/>
        <v>0</v>
      </c>
      <c r="G24" s="26" t="str">
        <f t="shared" si="2"/>
        <v/>
      </c>
      <c r="H24" s="25" t="str">
        <f t="shared" si="3"/>
        <v/>
      </c>
      <c r="I24" s="27"/>
      <c r="J24" s="28" t="str">
        <f t="shared" si="4"/>
        <v/>
      </c>
      <c r="K24" s="29" t="str">
        <f t="shared" si="5"/>
        <v/>
      </c>
      <c r="L24" s="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2"/>
      <c r="Y24" s="12"/>
      <c r="Z24" s="2"/>
    </row>
    <row r="25" ht="15.75" customHeight="1">
      <c r="A25" s="30" t="str">
        <f>ALNS!A25</f>
        <v>Júlia da Costa Silva Cruz</v>
      </c>
      <c r="B25" s="31"/>
      <c r="C25" s="31"/>
      <c r="D25" s="31"/>
      <c r="E25" s="31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5" t="str">
        <f t="shared" si="4"/>
        <v/>
      </c>
      <c r="K25" s="36" t="str">
        <f t="shared" si="5"/>
        <v/>
      </c>
      <c r="L25" s="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2"/>
      <c r="Y25" s="12"/>
      <c r="Z25" s="2"/>
    </row>
    <row r="26" ht="15.75" customHeight="1">
      <c r="A26" s="39" t="str">
        <f>ALNS!A26</f>
        <v>Kelven Fernando Basilio de Farias</v>
      </c>
      <c r="B26" s="24"/>
      <c r="C26" s="24"/>
      <c r="D26" s="24"/>
      <c r="E26" s="24"/>
      <c r="F26" s="25">
        <f t="shared" si="1"/>
        <v>0</v>
      </c>
      <c r="G26" s="26" t="str">
        <f t="shared" si="2"/>
        <v/>
      </c>
      <c r="H26" s="25" t="str">
        <f t="shared" si="3"/>
        <v/>
      </c>
      <c r="I26" s="38"/>
      <c r="J26" s="28" t="str">
        <f t="shared" si="4"/>
        <v/>
      </c>
      <c r="K26" s="29" t="str">
        <f t="shared" si="5"/>
        <v/>
      </c>
      <c r="L26" s="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2"/>
      <c r="Y26" s="12"/>
      <c r="Z26" s="2"/>
    </row>
    <row r="27" ht="15.75" customHeight="1">
      <c r="A27" s="40" t="str">
        <f>ALNS!A27</f>
        <v>Laura Lima Pires</v>
      </c>
      <c r="B27" s="31"/>
      <c r="C27" s="31"/>
      <c r="D27" s="31"/>
      <c r="E27" s="31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41"/>
      <c r="J27" s="35" t="str">
        <f t="shared" si="4"/>
        <v/>
      </c>
      <c r="K27" s="36" t="str">
        <f t="shared" si="5"/>
        <v/>
      </c>
      <c r="L27" s="2"/>
      <c r="M27" s="1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12"/>
      <c r="Z27" s="2"/>
    </row>
    <row r="28" ht="15.75" customHeight="1">
      <c r="A28" s="42" t="str">
        <f>ALNS!A28</f>
        <v>Lucas Abrante Rêgo</v>
      </c>
      <c r="B28" s="24"/>
      <c r="C28" s="24"/>
      <c r="D28" s="24"/>
      <c r="E28" s="24"/>
      <c r="F28" s="25">
        <f t="shared" si="1"/>
        <v>0</v>
      </c>
      <c r="G28" s="26" t="str">
        <f t="shared" si="2"/>
        <v/>
      </c>
      <c r="H28" s="25" t="str">
        <f t="shared" si="3"/>
        <v/>
      </c>
      <c r="I28" s="38"/>
      <c r="J28" s="28" t="str">
        <f t="shared" si="4"/>
        <v/>
      </c>
      <c r="K28" s="29" t="str">
        <f t="shared" si="5"/>
        <v/>
      </c>
      <c r="L28" s="2"/>
      <c r="M28" s="1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12"/>
      <c r="Z28" s="2"/>
    </row>
    <row r="29" ht="15.75" customHeight="1">
      <c r="A29" s="41" t="str">
        <f>ALNS!A29</f>
        <v>Luiz Alberto Medeiros Soares</v>
      </c>
      <c r="B29" s="31"/>
      <c r="C29" s="31"/>
      <c r="D29" s="31"/>
      <c r="E29" s="31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41"/>
      <c r="J29" s="35" t="str">
        <f t="shared" si="4"/>
        <v/>
      </c>
      <c r="K29" s="36" t="str">
        <f t="shared" si="5"/>
        <v/>
      </c>
      <c r="L29" s="2"/>
      <c r="M29" s="1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38" t="str">
        <f>ALNS!A30</f>
        <v>Maria Alice Borba Agra</v>
      </c>
      <c r="B30" s="24"/>
      <c r="C30" s="24"/>
      <c r="D30" s="24"/>
      <c r="E30" s="24"/>
      <c r="F30" s="25">
        <f t="shared" si="1"/>
        <v>0</v>
      </c>
      <c r="G30" s="26" t="str">
        <f t="shared" si="2"/>
        <v/>
      </c>
      <c r="H30" s="25" t="str">
        <f t="shared" si="3"/>
        <v/>
      </c>
      <c r="I30" s="38"/>
      <c r="J30" s="28" t="str">
        <f t="shared" si="4"/>
        <v/>
      </c>
      <c r="K30" s="29" t="str">
        <f t="shared" si="5"/>
        <v/>
      </c>
      <c r="L30" s="2"/>
      <c r="M30" s="1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41" t="str">
        <f>ALNS!A31</f>
        <v>Maria Clara Alves de Lima</v>
      </c>
      <c r="B31" s="31"/>
      <c r="C31" s="31"/>
      <c r="D31" s="31"/>
      <c r="E31" s="31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41"/>
      <c r="J31" s="35" t="str">
        <f t="shared" si="4"/>
        <v/>
      </c>
      <c r="K31" s="36" t="str">
        <f t="shared" si="5"/>
        <v/>
      </c>
      <c r="L31" s="2"/>
      <c r="M31" s="1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38" t="str">
        <f>ALNS!A32</f>
        <v>Maria Clara dos  Reis Silva</v>
      </c>
      <c r="B32" s="24"/>
      <c r="C32" s="24"/>
      <c r="D32" s="24"/>
      <c r="E32" s="24"/>
      <c r="F32" s="25">
        <f t="shared" si="1"/>
        <v>0</v>
      </c>
      <c r="G32" s="26" t="str">
        <f t="shared" si="2"/>
        <v/>
      </c>
      <c r="H32" s="25" t="str">
        <f t="shared" si="3"/>
        <v/>
      </c>
      <c r="I32" s="38"/>
      <c r="J32" s="28" t="str">
        <f t="shared" si="4"/>
        <v/>
      </c>
      <c r="K32" s="29" t="str">
        <f t="shared" si="5"/>
        <v/>
      </c>
      <c r="L32" s="2"/>
      <c r="M32" s="1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41" t="str">
        <f>ALNS!A33</f>
        <v>Maria Evelyn da Silva Almeida</v>
      </c>
      <c r="B33" s="31"/>
      <c r="C33" s="31"/>
      <c r="D33" s="31"/>
      <c r="E33" s="31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41"/>
      <c r="J33" s="35" t="str">
        <f t="shared" si="4"/>
        <v/>
      </c>
      <c r="K33" s="36" t="str">
        <f t="shared" si="5"/>
        <v/>
      </c>
      <c r="L33" s="2"/>
      <c r="M33" s="12"/>
      <c r="N33" s="1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38" t="str">
        <f>ALNS!A34</f>
        <v>Marina Venâncio Oliveira</v>
      </c>
      <c r="B34" s="24"/>
      <c r="C34" s="24"/>
      <c r="D34" s="24"/>
      <c r="E34" s="24"/>
      <c r="F34" s="25">
        <f t="shared" si="1"/>
        <v>0</v>
      </c>
      <c r="G34" s="26" t="str">
        <f t="shared" si="2"/>
        <v/>
      </c>
      <c r="H34" s="25" t="str">
        <f t="shared" si="3"/>
        <v/>
      </c>
      <c r="I34" s="38"/>
      <c r="J34" s="28" t="str">
        <f t="shared" si="4"/>
        <v/>
      </c>
      <c r="K34" s="29" t="str">
        <f t="shared" si="5"/>
        <v/>
      </c>
      <c r="L34" s="2"/>
      <c r="M34" s="1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41" t="str">
        <f>ALNS!A35</f>
        <v>Mário Samuel Oliveira Conceição</v>
      </c>
      <c r="B35" s="31"/>
      <c r="C35" s="31"/>
      <c r="D35" s="31"/>
      <c r="E35" s="31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41"/>
      <c r="J35" s="35" t="str">
        <f t="shared" si="4"/>
        <v/>
      </c>
      <c r="K35" s="36" t="str">
        <f t="shared" si="5"/>
        <v/>
      </c>
      <c r="L35" s="2"/>
      <c r="M35" s="1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42" t="str">
        <f>ALNS!A36</f>
        <v>Pedro Elias barbosa de Sousa</v>
      </c>
      <c r="B36" s="24"/>
      <c r="C36" s="24"/>
      <c r="D36" s="24"/>
      <c r="E36" s="24"/>
      <c r="F36" s="25">
        <f t="shared" si="1"/>
        <v>0</v>
      </c>
      <c r="G36" s="26" t="str">
        <f t="shared" si="2"/>
        <v/>
      </c>
      <c r="H36" s="25" t="str">
        <f t="shared" si="3"/>
        <v/>
      </c>
      <c r="I36" s="38"/>
      <c r="J36" s="28" t="str">
        <f t="shared" si="4"/>
        <v/>
      </c>
      <c r="K36" s="29" t="str">
        <f t="shared" si="5"/>
        <v/>
      </c>
      <c r="L36" s="2"/>
      <c r="M36" s="1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40" t="str">
        <f>ALNS!A37</f>
        <v>Pedro Henrique dos Santos Sousa</v>
      </c>
      <c r="B37" s="31"/>
      <c r="C37" s="31"/>
      <c r="D37" s="31"/>
      <c r="E37" s="31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41"/>
      <c r="J37" s="35" t="str">
        <f t="shared" si="4"/>
        <v/>
      </c>
      <c r="K37" s="36" t="str">
        <f t="shared" si="5"/>
        <v/>
      </c>
      <c r="L37" s="2"/>
      <c r="M37" s="1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42" t="str">
        <f>ALNS!A38</f>
        <v>Pedro Víctor de Farias Almeida</v>
      </c>
      <c r="B38" s="24"/>
      <c r="C38" s="24"/>
      <c r="D38" s="24"/>
      <c r="E38" s="24"/>
      <c r="F38" s="25">
        <f t="shared" si="1"/>
        <v>0</v>
      </c>
      <c r="G38" s="26" t="str">
        <f t="shared" si="2"/>
        <v/>
      </c>
      <c r="H38" s="25" t="str">
        <f t="shared" si="3"/>
        <v/>
      </c>
      <c r="I38" s="38"/>
      <c r="J38" s="28" t="str">
        <f t="shared" si="4"/>
        <v/>
      </c>
      <c r="K38" s="29" t="str">
        <f t="shared" si="5"/>
        <v/>
      </c>
      <c r="L38" s="2"/>
      <c r="M38" s="1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40" t="str">
        <f>ALNS!A39</f>
        <v>Pedro Welisson de Lima Araújo</v>
      </c>
      <c r="B39" s="31"/>
      <c r="C39" s="31"/>
      <c r="D39" s="31"/>
      <c r="E39" s="31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41"/>
      <c r="J39" s="35" t="str">
        <f t="shared" si="4"/>
        <v/>
      </c>
      <c r="K39" s="36" t="str">
        <f t="shared" si="5"/>
        <v/>
      </c>
      <c r="L39" s="2"/>
      <c r="M39" s="1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42" t="str">
        <f>ALNS!A40</f>
        <v>Rebeca Kemylly Vasquez Mendes</v>
      </c>
      <c r="B40" s="24"/>
      <c r="C40" s="24"/>
      <c r="D40" s="24"/>
      <c r="E40" s="24"/>
      <c r="F40" s="25">
        <f t="shared" si="1"/>
        <v>0</v>
      </c>
      <c r="G40" s="26" t="str">
        <f t="shared" si="2"/>
        <v/>
      </c>
      <c r="H40" s="25" t="str">
        <f t="shared" si="3"/>
        <v/>
      </c>
      <c r="I40" s="38"/>
      <c r="J40" s="28" t="str">
        <f t="shared" si="4"/>
        <v/>
      </c>
      <c r="K40" s="29" t="str">
        <f t="shared" si="5"/>
        <v/>
      </c>
      <c r="L40" s="2"/>
      <c r="M40" s="1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40" t="str">
        <f>ALNS!A41</f>
        <v>Renan Victor Rocha Pessoa</v>
      </c>
      <c r="B41" s="31"/>
      <c r="C41" s="31"/>
      <c r="D41" s="31"/>
      <c r="E41" s="31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41"/>
      <c r="J41" s="35" t="str">
        <f t="shared" si="4"/>
        <v/>
      </c>
      <c r="K41" s="36" t="str">
        <f t="shared" si="5"/>
        <v/>
      </c>
      <c r="L41" s="2"/>
      <c r="M41" s="1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42" t="str">
        <f>ALNS!A42</f>
        <v>Reuel Rodrigues Ferreira</v>
      </c>
      <c r="B42" s="24"/>
      <c r="C42" s="24"/>
      <c r="D42" s="24"/>
      <c r="E42" s="24"/>
      <c r="F42" s="25">
        <f t="shared" si="1"/>
        <v>0</v>
      </c>
      <c r="G42" s="26" t="str">
        <f t="shared" si="2"/>
        <v/>
      </c>
      <c r="H42" s="25" t="str">
        <f t="shared" si="3"/>
        <v/>
      </c>
      <c r="I42" s="38"/>
      <c r="J42" s="28" t="str">
        <f t="shared" si="4"/>
        <v/>
      </c>
      <c r="K42" s="29" t="str">
        <f t="shared" si="5"/>
        <v/>
      </c>
      <c r="L42" s="2"/>
      <c r="M42" s="1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40" t="str">
        <f>ALNS!A43</f>
        <v>Samara Rafaelly Brandão Rocha</v>
      </c>
      <c r="B43" s="31"/>
      <c r="C43" s="31"/>
      <c r="D43" s="31"/>
      <c r="E43" s="31"/>
      <c r="F43" s="32">
        <f t="shared" si="1"/>
        <v>0</v>
      </c>
      <c r="G43" s="33" t="str">
        <f t="shared" si="2"/>
        <v/>
      </c>
      <c r="H43" s="32" t="str">
        <f t="shared" si="3"/>
        <v/>
      </c>
      <c r="I43" s="41"/>
      <c r="J43" s="35" t="str">
        <f t="shared" si="4"/>
        <v/>
      </c>
      <c r="K43" s="36" t="str">
        <f t="shared" si="5"/>
        <v/>
      </c>
      <c r="L43" s="2"/>
      <c r="M43" s="1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42" t="str">
        <f>ALNS!A44</f>
        <v>Samuel Fontes Lima</v>
      </c>
      <c r="B44" s="24"/>
      <c r="C44" s="24"/>
      <c r="D44" s="24"/>
      <c r="E44" s="24"/>
      <c r="F44" s="25">
        <f t="shared" si="1"/>
        <v>0</v>
      </c>
      <c r="G44" s="26" t="str">
        <f t="shared" si="2"/>
        <v/>
      </c>
      <c r="H44" s="25" t="str">
        <f t="shared" si="3"/>
        <v/>
      </c>
      <c r="I44" s="38"/>
      <c r="J44" s="28" t="str">
        <f t="shared" si="4"/>
        <v/>
      </c>
      <c r="K44" s="29" t="str">
        <f t="shared" si="5"/>
        <v/>
      </c>
      <c r="L44" s="2"/>
      <c r="M44" s="1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40" t="str">
        <f>ALNS!A45</f>
        <v>Thifany Tayane Pereira Galdino</v>
      </c>
      <c r="B45" s="31"/>
      <c r="C45" s="31"/>
      <c r="D45" s="31"/>
      <c r="E45" s="31"/>
      <c r="F45" s="32">
        <f t="shared" si="1"/>
        <v>0</v>
      </c>
      <c r="G45" s="33" t="str">
        <f t="shared" si="2"/>
        <v/>
      </c>
      <c r="H45" s="32" t="str">
        <f t="shared" si="3"/>
        <v/>
      </c>
      <c r="I45" s="41"/>
      <c r="J45" s="35" t="str">
        <f t="shared" si="4"/>
        <v/>
      </c>
      <c r="K45" s="36" t="str">
        <f t="shared" si="5"/>
        <v/>
      </c>
      <c r="L45" s="2"/>
      <c r="M45" s="12"/>
      <c r="N45" s="1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42" t="str">
        <f>ALNS!A46</f>
        <v>Victor Gabriel Clementino Lima</v>
      </c>
      <c r="B46" s="24"/>
      <c r="C46" s="24"/>
      <c r="D46" s="24"/>
      <c r="E46" s="24"/>
      <c r="F46" s="25">
        <f t="shared" si="1"/>
        <v>0</v>
      </c>
      <c r="G46" s="26" t="str">
        <f t="shared" si="2"/>
        <v/>
      </c>
      <c r="H46" s="25" t="str">
        <f t="shared" si="3"/>
        <v/>
      </c>
      <c r="I46" s="38"/>
      <c r="J46" s="28" t="str">
        <f t="shared" si="4"/>
        <v/>
      </c>
      <c r="K46" s="29" t="str">
        <f t="shared" si="5"/>
        <v/>
      </c>
      <c r="L46" s="2"/>
      <c r="M46" s="12"/>
      <c r="N46" s="1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40" t="str">
        <f>ALNS!A47</f>
        <v>Vitória Cristina Rodrigues Amancio Vieira</v>
      </c>
      <c r="B47" s="31"/>
      <c r="C47" s="31"/>
      <c r="D47" s="31"/>
      <c r="E47" s="31"/>
      <c r="F47" s="32">
        <f t="shared" si="1"/>
        <v>0</v>
      </c>
      <c r="G47" s="33" t="str">
        <f t="shared" si="2"/>
        <v/>
      </c>
      <c r="H47" s="32" t="str">
        <f t="shared" si="3"/>
        <v/>
      </c>
      <c r="I47" s="41"/>
      <c r="J47" s="35" t="str">
        <f t="shared" si="4"/>
        <v/>
      </c>
      <c r="K47" s="36" t="str">
        <f t="shared" si="5"/>
        <v/>
      </c>
      <c r="L47" s="2"/>
      <c r="M47" s="12"/>
      <c r="N47" s="1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hidden="1" customHeight="1">
      <c r="B48" s="43"/>
      <c r="C48" s="43"/>
      <c r="D48" s="43"/>
      <c r="E48" s="43"/>
      <c r="F48" s="43"/>
      <c r="G48" s="43"/>
      <c r="L48" s="2"/>
      <c r="M48" s="12"/>
      <c r="N48" s="1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hidden="1" customHeight="1">
      <c r="B49" s="43"/>
      <c r="C49" s="43"/>
      <c r="D49" s="43"/>
      <c r="E49" s="43"/>
      <c r="F49" s="43"/>
      <c r="G49" s="43"/>
      <c r="L49" s="2"/>
      <c r="M49" s="12"/>
      <c r="N49" s="1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hidden="1" customHeight="1">
      <c r="B50" s="43"/>
      <c r="C50" s="43"/>
      <c r="D50" s="43"/>
      <c r="E50" s="43"/>
      <c r="F50" s="43"/>
      <c r="G50" s="43"/>
      <c r="L50" s="2"/>
      <c r="M50" s="12"/>
      <c r="N50" s="1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hidden="1" customHeight="1">
      <c r="A51" s="43"/>
      <c r="B51" s="43"/>
      <c r="C51" s="43"/>
      <c r="D51" s="43"/>
      <c r="E51" s="43"/>
      <c r="F51" s="43"/>
      <c r="G51" s="43"/>
      <c r="L51" s="2"/>
      <c r="M51" s="12"/>
      <c r="N51" s="1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hidden="1" customHeight="1">
      <c r="A52" s="43"/>
      <c r="B52" s="43"/>
      <c r="C52" s="43"/>
      <c r="D52" s="43"/>
      <c r="E52" s="43"/>
      <c r="F52" s="43"/>
      <c r="G52" s="43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hidden="1" customHeight="1">
      <c r="A53" s="43"/>
      <c r="B53" s="43"/>
      <c r="C53" s="43"/>
      <c r="D53" s="43"/>
      <c r="E53" s="43"/>
      <c r="F53" s="43"/>
      <c r="G53" s="43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hidden="1" customHeight="1">
      <c r="A54" s="43"/>
      <c r="B54" s="43"/>
      <c r="C54" s="43"/>
      <c r="D54" s="43"/>
      <c r="E54" s="43"/>
      <c r="F54" s="43"/>
      <c r="G54" s="43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hidden="1" customHeight="1">
      <c r="A55" s="43"/>
      <c r="B55" s="43"/>
      <c r="C55" s="43"/>
      <c r="D55" s="43"/>
      <c r="E55" s="43"/>
      <c r="F55" s="43"/>
      <c r="G55" s="43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hidden="1" customHeight="1">
      <c r="A56" s="43"/>
      <c r="B56" s="43"/>
      <c r="C56" s="43"/>
      <c r="D56" s="43"/>
      <c r="E56" s="43"/>
      <c r="F56" s="43"/>
      <c r="G56" s="43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hidden="1" customHeight="1">
      <c r="A57" s="43"/>
      <c r="B57" s="43"/>
      <c r="C57" s="43"/>
      <c r="D57" s="43"/>
      <c r="E57" s="43"/>
      <c r="F57" s="43"/>
      <c r="G57" s="43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hidden="1" customHeight="1">
      <c r="A58" s="43"/>
      <c r="B58" s="43"/>
      <c r="C58" s="43"/>
      <c r="D58" s="43"/>
      <c r="E58" s="43"/>
      <c r="F58" s="43"/>
      <c r="G58" s="43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hidden="1" customHeight="1">
      <c r="A59" s="43"/>
      <c r="B59" s="43"/>
      <c r="C59" s="43"/>
      <c r="D59" s="43"/>
      <c r="E59" s="43"/>
      <c r="F59" s="43"/>
      <c r="G59" s="43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hidden="1" customHeight="1">
      <c r="A60" s="43"/>
      <c r="B60" s="43"/>
      <c r="C60" s="43"/>
      <c r="D60" s="43"/>
      <c r="E60" s="43"/>
      <c r="F60" s="43"/>
      <c r="G60" s="43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hidden="1" customHeight="1">
      <c r="A61" s="43"/>
      <c r="B61" s="43"/>
      <c r="C61" s="43"/>
      <c r="D61" s="43"/>
      <c r="E61" s="43"/>
      <c r="F61" s="43"/>
      <c r="G61" s="43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hidden="1" customHeight="1">
      <c r="A62" s="43"/>
      <c r="B62" s="43"/>
      <c r="C62" s="43"/>
      <c r="D62" s="43"/>
      <c r="E62" s="43"/>
      <c r="F62" s="43"/>
      <c r="G62" s="43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hidden="1" customHeight="1">
      <c r="A63" s="43"/>
      <c r="B63" s="43"/>
      <c r="C63" s="43"/>
      <c r="D63" s="43"/>
      <c r="E63" s="43"/>
      <c r="F63" s="43"/>
      <c r="G63" s="43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hidden="1" customHeight="1">
      <c r="A64" s="43"/>
      <c r="B64" s="43"/>
      <c r="C64" s="43"/>
      <c r="D64" s="43"/>
      <c r="E64" s="43"/>
      <c r="F64" s="43"/>
      <c r="G64" s="43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hidden="1" customHeight="1">
      <c r="A65" s="43"/>
      <c r="B65" s="43"/>
      <c r="C65" s="43"/>
      <c r="D65" s="43"/>
      <c r="E65" s="43"/>
      <c r="F65" s="43"/>
      <c r="G65" s="43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hidden="1" customHeight="1">
      <c r="A66" s="43"/>
      <c r="B66" s="43"/>
      <c r="C66" s="43"/>
      <c r="D66" s="43"/>
      <c r="E66" s="43"/>
      <c r="F66" s="43"/>
      <c r="G66" s="43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hidden="1" customHeight="1">
      <c r="A67" s="43"/>
      <c r="B67" s="43"/>
      <c r="C67" s="43"/>
      <c r="D67" s="43"/>
      <c r="E67" s="43"/>
      <c r="F67" s="43"/>
      <c r="G67" s="43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hidden="1" customHeight="1">
      <c r="A68" s="43"/>
      <c r="B68" s="43"/>
      <c r="C68" s="43"/>
      <c r="D68" s="43"/>
      <c r="E68" s="43"/>
      <c r="F68" s="43"/>
      <c r="G68" s="43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hidden="1" customHeight="1">
      <c r="A69" s="43"/>
      <c r="B69" s="43"/>
      <c r="C69" s="43"/>
      <c r="D69" s="43"/>
      <c r="E69" s="43"/>
      <c r="F69" s="43"/>
      <c r="G69" s="43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hidden="1" customHeight="1">
      <c r="A70" s="43"/>
      <c r="B70" s="43"/>
      <c r="C70" s="43"/>
      <c r="D70" s="43"/>
      <c r="E70" s="43"/>
      <c r="F70" s="43"/>
      <c r="G70" s="43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hidden="1" customHeight="1">
      <c r="A71" s="43"/>
      <c r="B71" s="43"/>
      <c r="C71" s="43"/>
      <c r="D71" s="43"/>
      <c r="E71" s="43"/>
      <c r="F71" s="43"/>
      <c r="G71" s="43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hidden="1" customHeight="1">
      <c r="A72" s="43"/>
      <c r="B72" s="43"/>
      <c r="C72" s="43"/>
      <c r="D72" s="43"/>
      <c r="E72" s="43"/>
      <c r="F72" s="43"/>
      <c r="G72" s="43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hidden="1" customHeight="1">
      <c r="A73" s="43"/>
      <c r="B73" s="43"/>
      <c r="C73" s="43"/>
      <c r="D73" s="43"/>
      <c r="E73" s="43"/>
      <c r="F73" s="43"/>
      <c r="G73" s="43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hidden="1" customHeight="1">
      <c r="A74" s="43"/>
      <c r="B74" s="43"/>
      <c r="C74" s="43"/>
      <c r="D74" s="43"/>
      <c r="E74" s="43"/>
      <c r="F74" s="43"/>
      <c r="G74" s="43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hidden="1" customHeight="1">
      <c r="A75" s="43"/>
      <c r="B75" s="43"/>
      <c r="C75" s="43"/>
      <c r="D75" s="43"/>
      <c r="E75" s="43"/>
      <c r="F75" s="43"/>
      <c r="G75" s="43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hidden="1" customHeight="1">
      <c r="A76" s="43"/>
      <c r="B76" s="43"/>
      <c r="C76" s="43"/>
      <c r="D76" s="43"/>
      <c r="E76" s="43"/>
      <c r="F76" s="43"/>
      <c r="G76" s="43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hidden="1" customHeight="1">
      <c r="A77" s="43"/>
      <c r="B77" s="43"/>
      <c r="C77" s="43"/>
      <c r="D77" s="43"/>
      <c r="E77" s="43"/>
      <c r="F77" s="43"/>
      <c r="G77" s="43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hidden="1" customHeight="1">
      <c r="A78" s="43"/>
      <c r="B78" s="43"/>
      <c r="C78" s="43"/>
      <c r="D78" s="43"/>
      <c r="E78" s="43"/>
      <c r="F78" s="43"/>
      <c r="G78" s="43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hidden="1" customHeight="1">
      <c r="A79" s="43"/>
      <c r="B79" s="43"/>
      <c r="C79" s="43"/>
      <c r="D79" s="43"/>
      <c r="E79" s="43"/>
      <c r="F79" s="43"/>
      <c r="G79" s="43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hidden="1" customHeight="1">
      <c r="A80" s="43"/>
      <c r="B80" s="43"/>
      <c r="C80" s="43"/>
      <c r="D80" s="43"/>
      <c r="E80" s="43"/>
      <c r="F80" s="43"/>
      <c r="G80" s="43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hidden="1" customHeight="1">
      <c r="A81" s="43"/>
      <c r="B81" s="43"/>
      <c r="C81" s="43"/>
      <c r="D81" s="43"/>
      <c r="E81" s="43"/>
      <c r="F81" s="43"/>
      <c r="G81" s="43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hidden="1" customHeight="1">
      <c r="A82" s="43"/>
      <c r="B82" s="43"/>
      <c r="C82" s="43"/>
      <c r="D82" s="43"/>
      <c r="E82" s="43"/>
      <c r="F82" s="43"/>
      <c r="G82" s="43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hidden="1" customHeight="1">
      <c r="A83" s="43"/>
      <c r="B83" s="43"/>
      <c r="C83" s="43"/>
      <c r="D83" s="43"/>
      <c r="E83" s="43"/>
      <c r="F83" s="43"/>
      <c r="G83" s="43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hidden="1" customHeight="1">
      <c r="A84" s="43"/>
      <c r="B84" s="43"/>
      <c r="C84" s="43"/>
      <c r="D84" s="43"/>
      <c r="E84" s="43"/>
      <c r="F84" s="43"/>
      <c r="G84" s="43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hidden="1" customHeight="1">
      <c r="A85" s="43"/>
      <c r="B85" s="43"/>
      <c r="C85" s="43"/>
      <c r="D85" s="43"/>
      <c r="E85" s="43"/>
      <c r="F85" s="43"/>
      <c r="G85" s="43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hidden="1" customHeight="1">
      <c r="A86" s="43"/>
      <c r="B86" s="43"/>
      <c r="C86" s="43"/>
      <c r="D86" s="43"/>
      <c r="E86" s="43"/>
      <c r="F86" s="43"/>
      <c r="G86" s="43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hidden="1" customHeight="1">
      <c r="A87" s="43"/>
      <c r="B87" s="43"/>
      <c r="C87" s="43"/>
      <c r="D87" s="43"/>
      <c r="E87" s="43"/>
      <c r="F87" s="43"/>
      <c r="G87" s="43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hidden="1" customHeight="1">
      <c r="A88" s="43"/>
      <c r="B88" s="43"/>
      <c r="C88" s="43"/>
      <c r="D88" s="43"/>
      <c r="E88" s="43"/>
      <c r="F88" s="43"/>
      <c r="G88" s="43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hidden="1" customHeight="1">
      <c r="A89" s="43"/>
      <c r="B89" s="43"/>
      <c r="C89" s="43"/>
      <c r="D89" s="43"/>
      <c r="E89" s="43"/>
      <c r="F89" s="43"/>
      <c r="G89" s="43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hidden="1" customHeight="1">
      <c r="A90" s="43"/>
      <c r="B90" s="43"/>
      <c r="C90" s="43"/>
      <c r="D90" s="43"/>
      <c r="E90" s="43"/>
      <c r="F90" s="43"/>
      <c r="G90" s="43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hidden="1" customHeight="1">
      <c r="A91" s="43"/>
      <c r="B91" s="43"/>
      <c r="C91" s="43"/>
      <c r="D91" s="43"/>
      <c r="E91" s="43"/>
      <c r="F91" s="43"/>
      <c r="G91" s="43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hidden="1" customHeight="1">
      <c r="A92" s="43"/>
      <c r="B92" s="43"/>
      <c r="C92" s="43"/>
      <c r="D92" s="43"/>
      <c r="E92" s="43"/>
      <c r="F92" s="43"/>
      <c r="G92" s="43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hidden="1" customHeight="1">
      <c r="A93" s="43"/>
      <c r="B93" s="43"/>
      <c r="C93" s="43"/>
      <c r="D93" s="43"/>
      <c r="E93" s="43"/>
      <c r="F93" s="43"/>
      <c r="G93" s="43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hidden="1" customHeight="1">
      <c r="A94" s="43"/>
      <c r="B94" s="43"/>
      <c r="C94" s="43"/>
      <c r="D94" s="43"/>
      <c r="E94" s="43"/>
      <c r="F94" s="43"/>
      <c r="G94" s="43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hidden="1" customHeight="1">
      <c r="A95" s="43"/>
      <c r="B95" s="43"/>
      <c r="C95" s="43"/>
      <c r="D95" s="43"/>
      <c r="E95" s="43"/>
      <c r="F95" s="43"/>
      <c r="G95" s="43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hidden="1" customHeight="1">
      <c r="A96" s="43"/>
      <c r="B96" s="43"/>
      <c r="C96" s="43"/>
      <c r="D96" s="43"/>
      <c r="E96" s="43"/>
      <c r="F96" s="43"/>
      <c r="G96" s="43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hidden="1" customHeight="1">
      <c r="A97" s="43"/>
      <c r="B97" s="43"/>
      <c r="C97" s="43"/>
      <c r="D97" s="43"/>
      <c r="E97" s="43"/>
      <c r="F97" s="43"/>
      <c r="G97" s="43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hidden="1" customHeight="1">
      <c r="A98" s="43"/>
      <c r="B98" s="43"/>
      <c r="C98" s="43"/>
      <c r="D98" s="43"/>
      <c r="E98" s="43"/>
      <c r="F98" s="43"/>
      <c r="G98" s="43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hidden="1" customHeight="1">
      <c r="A99" s="43"/>
      <c r="B99" s="43"/>
      <c r="C99" s="43"/>
      <c r="D99" s="43"/>
      <c r="E99" s="43"/>
      <c r="F99" s="43"/>
      <c r="G99" s="43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hidden="1" customHeight="1">
      <c r="A100" s="43"/>
      <c r="B100" s="43"/>
      <c r="C100" s="43"/>
      <c r="D100" s="43"/>
      <c r="E100" s="43"/>
      <c r="F100" s="43"/>
      <c r="G100" s="43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hidden="1" customHeight="1">
      <c r="A101" s="43"/>
      <c r="B101" s="43"/>
      <c r="C101" s="43"/>
      <c r="D101" s="43"/>
      <c r="E101" s="43"/>
      <c r="F101" s="43"/>
      <c r="G101" s="43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hidden="1" customHeight="1">
      <c r="A102" s="43"/>
      <c r="B102" s="43"/>
      <c r="C102" s="43"/>
      <c r="D102" s="43"/>
      <c r="E102" s="43"/>
      <c r="F102" s="43"/>
      <c r="G102" s="43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hidden="1" customHeight="1">
      <c r="A103" s="43"/>
      <c r="B103" s="43"/>
      <c r="C103" s="43"/>
      <c r="D103" s="43"/>
      <c r="E103" s="43"/>
      <c r="F103" s="43"/>
      <c r="G103" s="43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hidden="1" customHeight="1">
      <c r="A104" s="43"/>
      <c r="B104" s="43"/>
      <c r="C104" s="43"/>
      <c r="D104" s="43"/>
      <c r="E104" s="43"/>
      <c r="F104" s="43"/>
      <c r="G104" s="43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hidden="1" customHeight="1">
      <c r="A105" s="43"/>
      <c r="B105" s="43"/>
      <c r="C105" s="43"/>
      <c r="D105" s="43"/>
      <c r="E105" s="43"/>
      <c r="F105" s="43"/>
      <c r="G105" s="43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hidden="1" customHeight="1">
      <c r="A106" s="43"/>
      <c r="B106" s="43"/>
      <c r="C106" s="43"/>
      <c r="D106" s="43"/>
      <c r="E106" s="43"/>
      <c r="F106" s="43"/>
      <c r="G106" s="43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hidden="1" customHeight="1">
      <c r="A107" s="43"/>
      <c r="B107" s="43"/>
      <c r="C107" s="43"/>
      <c r="D107" s="43"/>
      <c r="E107" s="43"/>
      <c r="F107" s="43"/>
      <c r="G107" s="43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hidden="1" customHeight="1">
      <c r="A108" s="43"/>
      <c r="B108" s="43"/>
      <c r="C108" s="43"/>
      <c r="D108" s="43"/>
      <c r="E108" s="43"/>
      <c r="F108" s="43"/>
      <c r="G108" s="43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hidden="1" customHeight="1">
      <c r="A109" s="43"/>
      <c r="B109" s="43"/>
      <c r="C109" s="43"/>
      <c r="D109" s="43"/>
      <c r="E109" s="43"/>
      <c r="F109" s="43"/>
      <c r="G109" s="43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hidden="1" customHeight="1">
      <c r="A110" s="43"/>
      <c r="B110" s="43"/>
      <c r="C110" s="43"/>
      <c r="D110" s="43"/>
      <c r="E110" s="43"/>
      <c r="F110" s="43"/>
      <c r="G110" s="43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hidden="1" customHeight="1">
      <c r="A111" s="43"/>
      <c r="B111" s="43"/>
      <c r="C111" s="43"/>
      <c r="D111" s="43"/>
      <c r="E111" s="43"/>
      <c r="F111" s="43"/>
      <c r="G111" s="43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hidden="1" customHeight="1">
      <c r="A112" s="43"/>
      <c r="B112" s="43"/>
      <c r="C112" s="43"/>
      <c r="D112" s="43"/>
      <c r="E112" s="43"/>
      <c r="F112" s="43"/>
      <c r="G112" s="43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hidden="1" customHeight="1">
      <c r="A113" s="43"/>
      <c r="B113" s="43"/>
      <c r="C113" s="43"/>
      <c r="D113" s="43"/>
      <c r="E113" s="43"/>
      <c r="F113" s="43"/>
      <c r="G113" s="43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hidden="1" customHeight="1">
      <c r="A114" s="43"/>
      <c r="B114" s="43"/>
      <c r="C114" s="43"/>
      <c r="D114" s="43"/>
      <c r="E114" s="43"/>
      <c r="F114" s="43"/>
      <c r="G114" s="43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hidden="1" customHeight="1">
      <c r="A115" s="43"/>
      <c r="B115" s="43"/>
      <c r="C115" s="43"/>
      <c r="D115" s="43"/>
      <c r="E115" s="43"/>
      <c r="F115" s="43"/>
      <c r="G115" s="43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hidden="1" customHeight="1">
      <c r="A116" s="43"/>
      <c r="B116" s="43"/>
      <c r="C116" s="43"/>
      <c r="D116" s="43"/>
      <c r="E116" s="43"/>
      <c r="F116" s="43"/>
      <c r="G116" s="43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hidden="1" customHeight="1">
      <c r="A117" s="43"/>
      <c r="B117" s="43"/>
      <c r="C117" s="43"/>
      <c r="D117" s="43"/>
      <c r="E117" s="43"/>
      <c r="F117" s="43"/>
      <c r="G117" s="43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hidden="1" customHeight="1">
      <c r="A118" s="43"/>
      <c r="B118" s="43"/>
      <c r="C118" s="43"/>
      <c r="D118" s="43"/>
      <c r="E118" s="43"/>
      <c r="F118" s="43"/>
      <c r="G118" s="43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hidden="1" customHeight="1">
      <c r="A119" s="43"/>
      <c r="B119" s="43"/>
      <c r="C119" s="43"/>
      <c r="D119" s="43"/>
      <c r="E119" s="43"/>
      <c r="F119" s="43"/>
      <c r="G119" s="43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hidden="1" customHeight="1">
      <c r="A120" s="43"/>
      <c r="B120" s="43"/>
      <c r="C120" s="43"/>
      <c r="D120" s="43"/>
      <c r="E120" s="43"/>
      <c r="F120" s="43"/>
      <c r="G120" s="43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hidden="1" customHeight="1">
      <c r="A121" s="43"/>
      <c r="B121" s="43"/>
      <c r="C121" s="43"/>
      <c r="D121" s="43"/>
      <c r="E121" s="43"/>
      <c r="F121" s="43"/>
      <c r="G121" s="43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hidden="1" customHeight="1">
      <c r="A122" s="43"/>
      <c r="B122" s="43"/>
      <c r="C122" s="43"/>
      <c r="D122" s="43"/>
      <c r="E122" s="43"/>
      <c r="F122" s="43"/>
      <c r="G122" s="43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hidden="1" customHeight="1">
      <c r="A123" s="43"/>
      <c r="B123" s="43"/>
      <c r="C123" s="43"/>
      <c r="D123" s="43"/>
      <c r="E123" s="43"/>
      <c r="F123" s="43"/>
      <c r="G123" s="43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hidden="1" customHeight="1">
      <c r="A124" s="43"/>
      <c r="B124" s="43"/>
      <c r="C124" s="43"/>
      <c r="D124" s="43"/>
      <c r="E124" s="43"/>
      <c r="F124" s="43"/>
      <c r="G124" s="43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hidden="1" customHeight="1">
      <c r="A125" s="43"/>
      <c r="B125" s="43"/>
      <c r="C125" s="43"/>
      <c r="D125" s="43"/>
      <c r="E125" s="43"/>
      <c r="F125" s="43"/>
      <c r="G125" s="43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hidden="1" customHeight="1">
      <c r="A126" s="43"/>
      <c r="B126" s="43"/>
      <c r="C126" s="43"/>
      <c r="D126" s="43"/>
      <c r="E126" s="43"/>
      <c r="F126" s="43"/>
      <c r="G126" s="43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hidden="1" customHeight="1">
      <c r="A127" s="43"/>
      <c r="B127" s="43"/>
      <c r="C127" s="43"/>
      <c r="D127" s="43"/>
      <c r="E127" s="43"/>
      <c r="F127" s="43"/>
      <c r="G127" s="43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hidden="1" customHeight="1">
      <c r="A128" s="43"/>
      <c r="B128" s="43"/>
      <c r="C128" s="43"/>
      <c r="D128" s="43"/>
      <c r="E128" s="43"/>
      <c r="F128" s="43"/>
      <c r="G128" s="43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hidden="1" customHeight="1">
      <c r="A129" s="43"/>
      <c r="B129" s="43"/>
      <c r="C129" s="43"/>
      <c r="D129" s="43"/>
      <c r="E129" s="43"/>
      <c r="F129" s="43"/>
      <c r="G129" s="43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hidden="1" customHeight="1">
      <c r="A130" s="43"/>
      <c r="B130" s="43"/>
      <c r="C130" s="43"/>
      <c r="D130" s="43"/>
      <c r="E130" s="43"/>
      <c r="F130" s="43"/>
      <c r="G130" s="43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hidden="1" customHeight="1">
      <c r="A131" s="43"/>
      <c r="B131" s="43"/>
      <c r="C131" s="43"/>
      <c r="D131" s="43"/>
      <c r="E131" s="43"/>
      <c r="F131" s="43"/>
      <c r="G131" s="43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hidden="1" customHeight="1">
      <c r="A132" s="43"/>
      <c r="B132" s="43"/>
      <c r="C132" s="43"/>
      <c r="D132" s="43"/>
      <c r="E132" s="43"/>
      <c r="F132" s="43"/>
      <c r="G132" s="43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hidden="1" customHeight="1">
      <c r="A133" s="43"/>
      <c r="B133" s="43"/>
      <c r="C133" s="43"/>
      <c r="D133" s="43"/>
      <c r="E133" s="43"/>
      <c r="F133" s="43"/>
      <c r="G133" s="43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hidden="1" customHeight="1">
      <c r="A134" s="43"/>
      <c r="B134" s="43"/>
      <c r="C134" s="43"/>
      <c r="D134" s="43"/>
      <c r="E134" s="43"/>
      <c r="F134" s="43"/>
      <c r="G134" s="43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hidden="1" customHeight="1">
      <c r="A135" s="43"/>
      <c r="B135" s="43"/>
      <c r="C135" s="43"/>
      <c r="D135" s="43"/>
      <c r="E135" s="43"/>
      <c r="F135" s="43"/>
      <c r="G135" s="43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hidden="1" customHeight="1">
      <c r="A136" s="43"/>
      <c r="B136" s="43"/>
      <c r="C136" s="43"/>
      <c r="D136" s="43"/>
      <c r="E136" s="43"/>
      <c r="F136" s="43"/>
      <c r="G136" s="43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hidden="1" customHeight="1">
      <c r="A137" s="43"/>
      <c r="B137" s="43"/>
      <c r="C137" s="43"/>
      <c r="D137" s="43"/>
      <c r="E137" s="43"/>
      <c r="F137" s="43"/>
      <c r="G137" s="43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hidden="1" customHeight="1">
      <c r="A138" s="43"/>
      <c r="B138" s="43"/>
      <c r="C138" s="43"/>
      <c r="D138" s="43"/>
      <c r="E138" s="43"/>
      <c r="F138" s="43"/>
      <c r="G138" s="43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hidden="1" customHeight="1">
      <c r="A139" s="43"/>
      <c r="B139" s="43"/>
      <c r="C139" s="43"/>
      <c r="D139" s="43"/>
      <c r="E139" s="43"/>
      <c r="F139" s="43"/>
      <c r="G139" s="43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hidden="1" customHeight="1">
      <c r="A140" s="43"/>
      <c r="B140" s="43"/>
      <c r="C140" s="43"/>
      <c r="D140" s="43"/>
      <c r="E140" s="43"/>
      <c r="F140" s="43"/>
      <c r="G140" s="43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hidden="1" customHeight="1">
      <c r="A141" s="43"/>
      <c r="B141" s="43"/>
      <c r="C141" s="43"/>
      <c r="D141" s="43"/>
      <c r="E141" s="43"/>
      <c r="F141" s="43"/>
      <c r="G141" s="43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hidden="1" customHeight="1">
      <c r="A142" s="43"/>
      <c r="B142" s="43"/>
      <c r="C142" s="43"/>
      <c r="D142" s="43"/>
      <c r="E142" s="43"/>
      <c r="F142" s="43"/>
      <c r="G142" s="43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hidden="1" customHeight="1">
      <c r="A143" s="43"/>
      <c r="B143" s="43"/>
      <c r="C143" s="43"/>
      <c r="D143" s="43"/>
      <c r="E143" s="43"/>
      <c r="F143" s="43"/>
      <c r="G143" s="43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hidden="1" customHeight="1">
      <c r="A144" s="43"/>
      <c r="B144" s="43"/>
      <c r="C144" s="43"/>
      <c r="D144" s="43"/>
      <c r="E144" s="43"/>
      <c r="F144" s="43"/>
      <c r="G144" s="43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hidden="1" customHeight="1">
      <c r="A145" s="43"/>
      <c r="B145" s="43"/>
      <c r="C145" s="43"/>
      <c r="D145" s="43"/>
      <c r="E145" s="43"/>
      <c r="F145" s="43"/>
      <c r="G145" s="43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hidden="1" customHeight="1">
      <c r="A146" s="43"/>
      <c r="B146" s="43"/>
      <c r="C146" s="43"/>
      <c r="D146" s="43"/>
      <c r="E146" s="43"/>
      <c r="F146" s="43"/>
      <c r="G146" s="43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hidden="1" customHeight="1">
      <c r="A147" s="43"/>
      <c r="B147" s="43"/>
      <c r="C147" s="43"/>
      <c r="D147" s="43"/>
      <c r="E147" s="43"/>
      <c r="F147" s="43"/>
      <c r="G147" s="43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hidden="1" customHeight="1">
      <c r="A148" s="43"/>
      <c r="B148" s="43"/>
      <c r="C148" s="43"/>
      <c r="D148" s="43"/>
      <c r="E148" s="43"/>
      <c r="F148" s="43"/>
      <c r="G148" s="43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hidden="1" customHeight="1">
      <c r="A149" s="43"/>
      <c r="B149" s="43"/>
      <c r="C149" s="43"/>
      <c r="D149" s="43"/>
      <c r="E149" s="43"/>
      <c r="F149" s="43"/>
      <c r="G149" s="43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hidden="1" customHeight="1">
      <c r="A150" s="43"/>
      <c r="B150" s="43"/>
      <c r="C150" s="43"/>
      <c r="D150" s="43"/>
      <c r="E150" s="43"/>
      <c r="F150" s="43"/>
      <c r="G150" s="43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hidden="1" customHeight="1">
      <c r="A151" s="43"/>
      <c r="B151" s="43"/>
      <c r="C151" s="43"/>
      <c r="D151" s="43"/>
      <c r="E151" s="43"/>
      <c r="F151" s="43"/>
      <c r="G151" s="43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hidden="1" customHeight="1">
      <c r="A152" s="43"/>
      <c r="B152" s="43"/>
      <c r="C152" s="43"/>
      <c r="D152" s="43"/>
      <c r="E152" s="43"/>
      <c r="F152" s="43"/>
      <c r="G152" s="43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hidden="1" customHeight="1">
      <c r="A153" s="43"/>
      <c r="B153" s="43"/>
      <c r="C153" s="43"/>
      <c r="D153" s="43"/>
      <c r="E153" s="43"/>
      <c r="F153" s="43"/>
      <c r="G153" s="43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hidden="1" customHeight="1">
      <c r="A154" s="43"/>
      <c r="B154" s="43"/>
      <c r="C154" s="43"/>
      <c r="D154" s="43"/>
      <c r="E154" s="43"/>
      <c r="F154" s="43"/>
      <c r="G154" s="43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hidden="1" customHeight="1">
      <c r="A155" s="43"/>
      <c r="B155" s="43"/>
      <c r="C155" s="43"/>
      <c r="D155" s="43"/>
      <c r="E155" s="43"/>
      <c r="F155" s="43"/>
      <c r="G155" s="43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hidden="1" customHeight="1">
      <c r="A156" s="43"/>
      <c r="B156" s="43"/>
      <c r="C156" s="43"/>
      <c r="D156" s="43"/>
      <c r="E156" s="43"/>
      <c r="F156" s="43"/>
      <c r="G156" s="43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hidden="1" customHeight="1">
      <c r="A157" s="43"/>
      <c r="B157" s="43"/>
      <c r="C157" s="43"/>
      <c r="D157" s="43"/>
      <c r="E157" s="43"/>
      <c r="F157" s="43"/>
      <c r="G157" s="43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hidden="1" customHeight="1">
      <c r="A158" s="43"/>
      <c r="B158" s="43"/>
      <c r="C158" s="43"/>
      <c r="D158" s="43"/>
      <c r="E158" s="43"/>
      <c r="F158" s="43"/>
      <c r="G158" s="43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hidden="1" customHeight="1">
      <c r="A159" s="43"/>
      <c r="B159" s="43"/>
      <c r="C159" s="43"/>
      <c r="D159" s="43"/>
      <c r="E159" s="43"/>
      <c r="F159" s="43"/>
      <c r="G159" s="43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hidden="1" customHeight="1">
      <c r="A160" s="43"/>
      <c r="B160" s="43"/>
      <c r="C160" s="43"/>
      <c r="D160" s="43"/>
      <c r="E160" s="43"/>
      <c r="F160" s="43"/>
      <c r="G160" s="43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hidden="1" customHeight="1">
      <c r="A161" s="43"/>
      <c r="B161" s="43"/>
      <c r="C161" s="43"/>
      <c r="D161" s="43"/>
      <c r="E161" s="43"/>
      <c r="F161" s="43"/>
      <c r="G161" s="43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hidden="1" customHeight="1">
      <c r="A162" s="43"/>
      <c r="B162" s="43"/>
      <c r="C162" s="43"/>
      <c r="D162" s="43"/>
      <c r="E162" s="43"/>
      <c r="F162" s="43"/>
      <c r="G162" s="43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hidden="1" customHeight="1">
      <c r="A163" s="43"/>
      <c r="B163" s="43"/>
      <c r="C163" s="43"/>
      <c r="D163" s="43"/>
      <c r="E163" s="43"/>
      <c r="F163" s="43"/>
      <c r="G163" s="43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hidden="1" customHeight="1">
      <c r="A164" s="43"/>
      <c r="B164" s="43"/>
      <c r="C164" s="43"/>
      <c r="D164" s="43"/>
      <c r="E164" s="43"/>
      <c r="F164" s="43"/>
      <c r="G164" s="43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hidden="1" customHeight="1">
      <c r="A165" s="43"/>
      <c r="B165" s="43"/>
      <c r="C165" s="43"/>
      <c r="D165" s="43"/>
      <c r="E165" s="43"/>
      <c r="F165" s="43"/>
      <c r="G165" s="43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hidden="1" customHeight="1">
      <c r="A166" s="43"/>
      <c r="B166" s="43"/>
      <c r="C166" s="43"/>
      <c r="D166" s="43"/>
      <c r="E166" s="43"/>
      <c r="F166" s="43"/>
      <c r="G166" s="43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hidden="1" customHeight="1">
      <c r="A167" s="43"/>
      <c r="B167" s="43"/>
      <c r="C167" s="43"/>
      <c r="D167" s="43"/>
      <c r="E167" s="43"/>
      <c r="F167" s="43"/>
      <c r="G167" s="43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hidden="1" customHeight="1">
      <c r="A168" s="43"/>
      <c r="B168" s="43"/>
      <c r="C168" s="43"/>
      <c r="D168" s="43"/>
      <c r="E168" s="43"/>
      <c r="F168" s="43"/>
      <c r="G168" s="43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hidden="1" customHeight="1">
      <c r="A169" s="43"/>
      <c r="B169" s="43"/>
      <c r="C169" s="43"/>
      <c r="D169" s="43"/>
      <c r="E169" s="43"/>
      <c r="F169" s="43"/>
      <c r="G169" s="43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hidden="1" customHeight="1">
      <c r="A170" s="43"/>
      <c r="B170" s="43"/>
      <c r="C170" s="43"/>
      <c r="D170" s="43"/>
      <c r="E170" s="43"/>
      <c r="F170" s="43"/>
      <c r="G170" s="43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hidden="1" customHeight="1">
      <c r="A171" s="43"/>
      <c r="B171" s="43"/>
      <c r="C171" s="43"/>
      <c r="D171" s="43"/>
      <c r="E171" s="43"/>
      <c r="F171" s="43"/>
      <c r="G171" s="43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hidden="1" customHeight="1">
      <c r="A172" s="43"/>
      <c r="B172" s="43"/>
      <c r="C172" s="43"/>
      <c r="D172" s="43"/>
      <c r="E172" s="43"/>
      <c r="F172" s="43"/>
      <c r="G172" s="43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hidden="1" customHeight="1">
      <c r="A173" s="43"/>
      <c r="B173" s="43"/>
      <c r="C173" s="43"/>
      <c r="D173" s="43"/>
      <c r="E173" s="43"/>
      <c r="F173" s="43"/>
      <c r="G173" s="43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hidden="1" customHeight="1">
      <c r="A174" s="43"/>
      <c r="B174" s="43"/>
      <c r="C174" s="43"/>
      <c r="D174" s="43"/>
      <c r="E174" s="43"/>
      <c r="F174" s="43"/>
      <c r="G174" s="43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hidden="1" customHeight="1">
      <c r="A175" s="43"/>
      <c r="B175" s="43"/>
      <c r="C175" s="43"/>
      <c r="D175" s="43"/>
      <c r="E175" s="43"/>
      <c r="F175" s="43"/>
      <c r="G175" s="43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hidden="1" customHeight="1">
      <c r="A176" s="43"/>
      <c r="B176" s="43"/>
      <c r="C176" s="43"/>
      <c r="D176" s="43"/>
      <c r="E176" s="43"/>
      <c r="F176" s="43"/>
      <c r="G176" s="43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hidden="1" customHeight="1">
      <c r="A177" s="43"/>
      <c r="B177" s="43"/>
      <c r="C177" s="43"/>
      <c r="D177" s="43"/>
      <c r="E177" s="43"/>
      <c r="F177" s="43"/>
      <c r="G177" s="43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hidden="1" customHeight="1">
      <c r="A178" s="43"/>
      <c r="B178" s="43"/>
      <c r="C178" s="43"/>
      <c r="D178" s="43"/>
      <c r="E178" s="43"/>
      <c r="F178" s="43"/>
      <c r="G178" s="43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hidden="1" customHeight="1">
      <c r="A179" s="43"/>
      <c r="B179" s="43"/>
      <c r="C179" s="43"/>
      <c r="D179" s="43"/>
      <c r="E179" s="43"/>
      <c r="F179" s="43"/>
      <c r="G179" s="43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hidden="1" customHeight="1">
      <c r="A180" s="43"/>
      <c r="B180" s="43"/>
      <c r="C180" s="43"/>
      <c r="D180" s="43"/>
      <c r="E180" s="43"/>
      <c r="F180" s="43"/>
      <c r="G180" s="43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hidden="1" customHeight="1">
      <c r="A181" s="43"/>
      <c r="B181" s="43"/>
      <c r="C181" s="43"/>
      <c r="D181" s="43"/>
      <c r="E181" s="43"/>
      <c r="F181" s="43"/>
      <c r="G181" s="43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hidden="1" customHeight="1">
      <c r="A182" s="43"/>
      <c r="B182" s="43"/>
      <c r="C182" s="43"/>
      <c r="D182" s="43"/>
      <c r="E182" s="43"/>
      <c r="F182" s="43"/>
      <c r="G182" s="43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hidden="1" customHeight="1">
      <c r="A183" s="43"/>
      <c r="B183" s="43"/>
      <c r="C183" s="43"/>
      <c r="D183" s="43"/>
      <c r="E183" s="43"/>
      <c r="F183" s="43"/>
      <c r="G183" s="43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hidden="1" customHeight="1">
      <c r="A184" s="43"/>
      <c r="B184" s="43"/>
      <c r="C184" s="43"/>
      <c r="D184" s="43"/>
      <c r="E184" s="43"/>
      <c r="F184" s="43"/>
      <c r="G184" s="43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hidden="1" customHeight="1">
      <c r="A185" s="43"/>
      <c r="B185" s="43"/>
      <c r="C185" s="43"/>
      <c r="D185" s="43"/>
      <c r="E185" s="43"/>
      <c r="F185" s="43"/>
      <c r="G185" s="43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hidden="1" customHeight="1">
      <c r="A186" s="43"/>
      <c r="B186" s="43"/>
      <c r="C186" s="43"/>
      <c r="D186" s="43"/>
      <c r="E186" s="43"/>
      <c r="F186" s="43"/>
      <c r="G186" s="43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hidden="1" customHeight="1">
      <c r="A187" s="43"/>
      <c r="B187" s="43"/>
      <c r="C187" s="43"/>
      <c r="D187" s="43"/>
      <c r="E187" s="43"/>
      <c r="F187" s="43"/>
      <c r="G187" s="43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hidden="1" customHeight="1">
      <c r="A188" s="43"/>
      <c r="B188" s="43"/>
      <c r="C188" s="43"/>
      <c r="D188" s="43"/>
      <c r="E188" s="43"/>
      <c r="F188" s="43"/>
      <c r="G188" s="43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hidden="1" customHeight="1">
      <c r="A189" s="43"/>
      <c r="B189" s="43"/>
      <c r="C189" s="43"/>
      <c r="D189" s="43"/>
      <c r="E189" s="43"/>
      <c r="F189" s="43"/>
      <c r="G189" s="43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hidden="1" customHeight="1">
      <c r="A190" s="43"/>
      <c r="B190" s="43"/>
      <c r="C190" s="43"/>
      <c r="D190" s="43"/>
      <c r="E190" s="43"/>
      <c r="F190" s="43"/>
      <c r="G190" s="43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hidden="1" customHeight="1">
      <c r="A191" s="43"/>
      <c r="B191" s="43"/>
      <c r="C191" s="43"/>
      <c r="D191" s="43"/>
      <c r="E191" s="43"/>
      <c r="F191" s="43"/>
      <c r="G191" s="43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hidden="1" customHeight="1">
      <c r="A192" s="43"/>
      <c r="B192" s="43"/>
      <c r="C192" s="43"/>
      <c r="D192" s="43"/>
      <c r="E192" s="43"/>
      <c r="F192" s="43"/>
      <c r="G192" s="43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hidden="1" customHeight="1">
      <c r="A193" s="43"/>
      <c r="B193" s="43"/>
      <c r="C193" s="43"/>
      <c r="D193" s="43"/>
      <c r="E193" s="43"/>
      <c r="F193" s="43"/>
      <c r="G193" s="43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hidden="1" customHeight="1">
      <c r="A194" s="43"/>
      <c r="B194" s="43"/>
      <c r="C194" s="43"/>
      <c r="D194" s="43"/>
      <c r="E194" s="43"/>
      <c r="F194" s="43"/>
      <c r="G194" s="43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hidden="1" customHeight="1">
      <c r="A195" s="43"/>
      <c r="B195" s="43"/>
      <c r="C195" s="43"/>
      <c r="D195" s="43"/>
      <c r="E195" s="43"/>
      <c r="F195" s="43"/>
      <c r="G195" s="43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hidden="1" customHeight="1">
      <c r="A196" s="43"/>
      <c r="B196" s="43"/>
      <c r="C196" s="43"/>
      <c r="D196" s="43"/>
      <c r="E196" s="43"/>
      <c r="F196" s="43"/>
      <c r="G196" s="43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hidden="1" customHeight="1">
      <c r="A197" s="43"/>
      <c r="B197" s="43"/>
      <c r="C197" s="43"/>
      <c r="D197" s="43"/>
      <c r="E197" s="43"/>
      <c r="F197" s="43"/>
      <c r="G197" s="43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hidden="1" customHeight="1">
      <c r="A198" s="43"/>
      <c r="B198" s="43"/>
      <c r="C198" s="43"/>
      <c r="D198" s="43"/>
      <c r="E198" s="43"/>
      <c r="F198" s="43"/>
      <c r="G198" s="43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hidden="1" customHeight="1">
      <c r="A199" s="43"/>
      <c r="B199" s="43"/>
      <c r="C199" s="43"/>
      <c r="D199" s="43"/>
      <c r="E199" s="43"/>
      <c r="F199" s="43"/>
      <c r="G199" s="43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hidden="1" customHeight="1">
      <c r="A200" s="43"/>
      <c r="B200" s="43"/>
      <c r="C200" s="43"/>
      <c r="D200" s="43"/>
      <c r="E200" s="43"/>
      <c r="F200" s="43"/>
      <c r="G200" s="43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hidden="1" customHeight="1">
      <c r="A201" s="43"/>
      <c r="B201" s="43"/>
      <c r="C201" s="43"/>
      <c r="D201" s="43"/>
      <c r="E201" s="43"/>
      <c r="F201" s="43"/>
      <c r="G201" s="43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hidden="1" customHeight="1">
      <c r="A202" s="43"/>
      <c r="B202" s="43"/>
      <c r="C202" s="43"/>
      <c r="D202" s="43"/>
      <c r="E202" s="43"/>
      <c r="F202" s="43"/>
      <c r="G202" s="43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hidden="1" customHeight="1">
      <c r="A203" s="43"/>
      <c r="B203" s="43"/>
      <c r="C203" s="43"/>
      <c r="D203" s="43"/>
      <c r="E203" s="43"/>
      <c r="F203" s="43"/>
      <c r="G203" s="43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hidden="1" customHeight="1">
      <c r="A204" s="43"/>
      <c r="B204" s="43"/>
      <c r="C204" s="43"/>
      <c r="D204" s="43"/>
      <c r="E204" s="43"/>
      <c r="F204" s="43"/>
      <c r="G204" s="43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hidden="1" customHeight="1">
      <c r="A205" s="43"/>
      <c r="B205" s="43"/>
      <c r="C205" s="43"/>
      <c r="D205" s="43"/>
      <c r="E205" s="43"/>
      <c r="F205" s="43"/>
      <c r="G205" s="43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hidden="1" customHeight="1">
      <c r="A206" s="43"/>
      <c r="B206" s="43"/>
      <c r="C206" s="43"/>
      <c r="D206" s="43"/>
      <c r="E206" s="43"/>
      <c r="F206" s="43"/>
      <c r="G206" s="43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hidden="1" customHeight="1">
      <c r="A207" s="43"/>
      <c r="B207" s="43"/>
      <c r="C207" s="43"/>
      <c r="D207" s="43"/>
      <c r="E207" s="43"/>
      <c r="F207" s="43"/>
      <c r="G207" s="43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hidden="1" customHeight="1">
      <c r="A208" s="43"/>
      <c r="B208" s="43"/>
      <c r="C208" s="43"/>
      <c r="D208" s="43"/>
      <c r="E208" s="43"/>
      <c r="F208" s="43"/>
      <c r="G208" s="43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hidden="1" customHeight="1">
      <c r="A209" s="43"/>
      <c r="B209" s="43"/>
      <c r="C209" s="43"/>
      <c r="D209" s="43"/>
      <c r="E209" s="43"/>
      <c r="F209" s="43"/>
      <c r="G209" s="43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hidden="1" customHeight="1">
      <c r="A210" s="43"/>
      <c r="B210" s="43"/>
      <c r="C210" s="43"/>
      <c r="D210" s="43"/>
      <c r="E210" s="43"/>
      <c r="F210" s="43"/>
      <c r="G210" s="43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hidden="1" customHeight="1">
      <c r="A211" s="43"/>
      <c r="B211" s="43"/>
      <c r="C211" s="43"/>
      <c r="D211" s="43"/>
      <c r="E211" s="43"/>
      <c r="F211" s="43"/>
      <c r="G211" s="43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hidden="1" customHeight="1">
      <c r="A212" s="43"/>
      <c r="B212" s="43"/>
      <c r="C212" s="43"/>
      <c r="D212" s="43"/>
      <c r="E212" s="43"/>
      <c r="F212" s="43"/>
      <c r="G212" s="43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hidden="1" customHeight="1">
      <c r="A213" s="43"/>
      <c r="B213" s="43"/>
      <c r="C213" s="43"/>
      <c r="D213" s="43"/>
      <c r="E213" s="43"/>
      <c r="F213" s="43"/>
      <c r="G213" s="43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hidden="1" customHeight="1">
      <c r="A214" s="43"/>
      <c r="B214" s="43"/>
      <c r="C214" s="43"/>
      <c r="D214" s="43"/>
      <c r="E214" s="43"/>
      <c r="F214" s="43"/>
      <c r="G214" s="43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hidden="1" customHeight="1">
      <c r="A215" s="43"/>
      <c r="B215" s="43"/>
      <c r="C215" s="43"/>
      <c r="D215" s="43"/>
      <c r="E215" s="43"/>
      <c r="F215" s="43"/>
      <c r="G215" s="43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hidden="1" customHeight="1">
      <c r="A216" s="43"/>
      <c r="B216" s="43"/>
      <c r="C216" s="43"/>
      <c r="D216" s="43"/>
      <c r="E216" s="43"/>
      <c r="F216" s="43"/>
      <c r="G216" s="43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hidden="1" customHeight="1">
      <c r="A217" s="43"/>
      <c r="B217" s="43"/>
      <c r="C217" s="43"/>
      <c r="D217" s="43"/>
      <c r="E217" s="43"/>
      <c r="F217" s="43"/>
      <c r="G217" s="43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hidden="1" customHeight="1">
      <c r="A218" s="43"/>
      <c r="B218" s="43"/>
      <c r="C218" s="43"/>
      <c r="D218" s="43"/>
      <c r="E218" s="43"/>
      <c r="F218" s="43"/>
      <c r="G218" s="43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hidden="1" customHeight="1">
      <c r="A219" s="43"/>
      <c r="B219" s="43"/>
      <c r="C219" s="43"/>
      <c r="D219" s="43"/>
      <c r="E219" s="43"/>
      <c r="F219" s="43"/>
      <c r="G219" s="43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hidden="1" customHeight="1">
      <c r="A220" s="43"/>
      <c r="B220" s="43"/>
      <c r="C220" s="43"/>
      <c r="D220" s="43"/>
      <c r="E220" s="43"/>
      <c r="F220" s="43"/>
      <c r="G220" s="43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hidden="1" customHeight="1">
      <c r="A221" s="43"/>
      <c r="B221" s="43"/>
      <c r="C221" s="43"/>
      <c r="D221" s="43"/>
      <c r="E221" s="43"/>
      <c r="F221" s="43"/>
      <c r="G221" s="43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hidden="1" customHeight="1">
      <c r="A222" s="43"/>
      <c r="B222" s="43"/>
      <c r="C222" s="43"/>
      <c r="D222" s="43"/>
      <c r="E222" s="43"/>
      <c r="F222" s="43"/>
      <c r="G222" s="43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hidden="1" customHeight="1">
      <c r="A223" s="43"/>
      <c r="B223" s="43"/>
      <c r="C223" s="43"/>
      <c r="D223" s="43"/>
      <c r="E223" s="43"/>
      <c r="F223" s="43"/>
      <c r="G223" s="43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hidden="1" customHeight="1">
      <c r="A224" s="43"/>
      <c r="B224" s="43"/>
      <c r="C224" s="43"/>
      <c r="D224" s="43"/>
      <c r="E224" s="43"/>
      <c r="F224" s="43"/>
      <c r="G224" s="43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hidden="1" customHeight="1">
      <c r="A225" s="43"/>
      <c r="B225" s="43"/>
      <c r="C225" s="43"/>
      <c r="D225" s="43"/>
      <c r="E225" s="43"/>
      <c r="F225" s="43"/>
      <c r="G225" s="43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8189A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8" t="s">
        <v>46</v>
      </c>
      <c r="B1" s="9" t="s">
        <v>80</v>
      </c>
      <c r="C1" s="10"/>
      <c r="D1" s="10"/>
      <c r="E1" s="10"/>
      <c r="F1" s="10"/>
      <c r="G1" s="10"/>
      <c r="H1" s="10"/>
      <c r="I1" s="10"/>
      <c r="J1" s="10"/>
      <c r="K1" s="11"/>
      <c r="L1" s="2"/>
      <c r="M1" s="12"/>
      <c r="N1" s="12"/>
      <c r="O1" s="12"/>
      <c r="P1" s="12"/>
      <c r="Q1" s="13"/>
      <c r="R1" s="13"/>
      <c r="S1" s="13"/>
      <c r="T1" s="13"/>
      <c r="U1" s="13"/>
      <c r="V1" s="13"/>
      <c r="W1" s="13"/>
      <c r="X1" s="13"/>
      <c r="Y1" s="13"/>
      <c r="AA1" s="13"/>
      <c r="AB1" s="13"/>
      <c r="AC1" s="13"/>
      <c r="AD1" s="13"/>
      <c r="AE1" s="13"/>
      <c r="AF1" s="13"/>
      <c r="AG1" s="13"/>
    </row>
    <row r="2">
      <c r="A2" s="14"/>
      <c r="B2" s="15"/>
      <c r="C2" s="16"/>
      <c r="D2" s="16"/>
      <c r="E2" s="16"/>
      <c r="F2" s="16"/>
      <c r="G2" s="16"/>
      <c r="H2" s="16"/>
      <c r="I2" s="16"/>
      <c r="J2" s="16"/>
      <c r="K2" s="17"/>
      <c r="L2" s="2"/>
      <c r="M2" s="12"/>
      <c r="N2" s="12"/>
      <c r="O2" s="12"/>
      <c r="P2" s="12"/>
      <c r="Q2" s="13"/>
      <c r="R2" s="13"/>
      <c r="S2" s="13"/>
      <c r="T2" s="13"/>
      <c r="U2" s="13"/>
      <c r="V2" s="13"/>
      <c r="W2" s="13"/>
      <c r="X2" s="13"/>
      <c r="Y2" s="13"/>
      <c r="AA2" s="13"/>
      <c r="AB2" s="13"/>
      <c r="AC2" s="13"/>
      <c r="AD2" s="13"/>
      <c r="AE2" s="13"/>
      <c r="AF2" s="13"/>
      <c r="AG2" s="13"/>
    </row>
    <row r="3">
      <c r="A3" s="19"/>
      <c r="B3" s="20" t="s">
        <v>49</v>
      </c>
      <c r="C3" s="20" t="s">
        <v>50</v>
      </c>
      <c r="D3" s="20" t="s">
        <v>51</v>
      </c>
      <c r="E3" s="20" t="s">
        <v>52</v>
      </c>
      <c r="F3" s="21" t="s">
        <v>53</v>
      </c>
      <c r="G3" s="21" t="s">
        <v>54</v>
      </c>
      <c r="H3" s="21" t="s">
        <v>55</v>
      </c>
      <c r="I3" s="21" t="s">
        <v>56</v>
      </c>
      <c r="J3" s="20" t="s">
        <v>57</v>
      </c>
      <c r="K3" s="20" t="s">
        <v>58</v>
      </c>
      <c r="L3" s="2"/>
      <c r="M3" s="18" t="s">
        <v>48</v>
      </c>
      <c r="N3" s="12"/>
      <c r="O3" s="12"/>
      <c r="P3" s="12"/>
      <c r="Q3" s="13"/>
      <c r="R3" s="13"/>
      <c r="S3" s="13"/>
      <c r="T3" s="13"/>
      <c r="U3" s="13"/>
      <c r="V3" s="13"/>
      <c r="W3" s="13"/>
      <c r="Y3" s="13"/>
      <c r="Z3" s="13"/>
      <c r="AA3" s="13"/>
      <c r="AB3" s="13"/>
      <c r="AC3" s="13"/>
      <c r="AD3" s="13"/>
      <c r="AE3" s="13"/>
      <c r="AF3" s="13"/>
      <c r="AG3" s="13"/>
    </row>
    <row r="4">
      <c r="A4" s="23" t="str">
        <f>ALNS!A4</f>
        <v>Alex Ranyê Guilherme Cristino</v>
      </c>
      <c r="B4" s="45">
        <v>9.5</v>
      </c>
      <c r="C4" s="24"/>
      <c r="D4" s="24"/>
      <c r="E4" s="24"/>
      <c r="F4" s="25">
        <f t="shared" ref="F4:F47" si="1">IF(A4&lt;&gt;"",SUM(B4:E4),)</f>
        <v>9.5</v>
      </c>
      <c r="G4" s="26">
        <f t="shared" ref="G4:G47" si="2">IFERROR(IF(F4&gt;=0,AVERAGE(B4:E4),""),"")</f>
        <v>9.5</v>
      </c>
      <c r="H4" s="25" t="str">
        <f t="shared" ref="H4:H47" si="3">IF(AND(F4&gt;=10,F4&lt;28,G4&lt;7),ROUND((50-G4*6)/4,1),"")</f>
        <v/>
      </c>
      <c r="I4" s="27"/>
      <c r="J4" s="28" t="str">
        <f t="shared" ref="J4:J47" si="4">IF(AND(B4&lt;&gt;"",C4&lt;&gt;"",D4&lt;&gt;"",E4&lt;&gt;""),IF(OR(F4&gt;=28,F4&lt;10),G4,IF(I4=H4,5,((G4*6)+(I4*4))/10)),)</f>
        <v/>
      </c>
      <c r="K4" s="29" t="str">
        <f t="shared" ref="K4:K47" si="5">IF(AND(B4&lt;&gt;"",C4&lt;&gt;"",D4&lt;&gt;"",E4&lt;&gt;""),IF(J4&gt;=5,"A","R"),)</f>
        <v/>
      </c>
      <c r="L4" s="2"/>
      <c r="M4" s="22" t="s">
        <v>59</v>
      </c>
      <c r="N4" s="12"/>
      <c r="O4" s="12"/>
      <c r="P4" s="12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</row>
    <row r="5">
      <c r="A5" s="30" t="str">
        <f>ALNS!A5</f>
        <v>Ana beatriz Araújo Salvino</v>
      </c>
      <c r="B5" s="45">
        <v>9.5</v>
      </c>
      <c r="C5" s="31"/>
      <c r="D5" s="31"/>
      <c r="E5" s="31"/>
      <c r="F5" s="32">
        <f t="shared" si="1"/>
        <v>9.5</v>
      </c>
      <c r="G5" s="33">
        <f t="shared" si="2"/>
        <v>9.5</v>
      </c>
      <c r="H5" s="32" t="str">
        <f t="shared" si="3"/>
        <v/>
      </c>
      <c r="I5" s="34"/>
      <c r="J5" s="35" t="str">
        <f t="shared" si="4"/>
        <v/>
      </c>
      <c r="K5" s="36" t="str">
        <f t="shared" si="5"/>
        <v/>
      </c>
      <c r="L5" s="2"/>
      <c r="M5" s="18" t="s">
        <v>60</v>
      </c>
      <c r="N5" s="12"/>
      <c r="O5" s="12"/>
      <c r="P5" s="12"/>
      <c r="Q5" s="13"/>
      <c r="R5" s="13"/>
      <c r="S5" s="13"/>
      <c r="T5" s="13"/>
      <c r="U5" s="13"/>
      <c r="V5" s="13"/>
      <c r="W5" s="13"/>
      <c r="Y5" s="13"/>
      <c r="AA5" s="13"/>
      <c r="AB5" s="13"/>
      <c r="AC5" s="13"/>
      <c r="AD5" s="13"/>
      <c r="AE5" s="13"/>
      <c r="AF5" s="13"/>
      <c r="AG5" s="13"/>
    </row>
    <row r="6">
      <c r="A6" s="23" t="str">
        <f>ALNS!A6</f>
        <v>Ana Beatriz Farias Brito</v>
      </c>
      <c r="B6" s="45">
        <v>9.5</v>
      </c>
      <c r="C6" s="24"/>
      <c r="D6" s="24"/>
      <c r="E6" s="24"/>
      <c r="F6" s="25">
        <f t="shared" si="1"/>
        <v>9.5</v>
      </c>
      <c r="G6" s="26">
        <f t="shared" si="2"/>
        <v>9.5</v>
      </c>
      <c r="H6" s="25" t="str">
        <f t="shared" si="3"/>
        <v/>
      </c>
      <c r="I6" s="27"/>
      <c r="J6" s="28" t="str">
        <f t="shared" si="4"/>
        <v/>
      </c>
      <c r="K6" s="29" t="str">
        <f t="shared" si="5"/>
        <v/>
      </c>
      <c r="L6" s="2"/>
      <c r="M6" s="37" t="s">
        <v>61</v>
      </c>
      <c r="N6" s="12"/>
      <c r="O6" s="12"/>
      <c r="P6" s="12"/>
      <c r="Q6" s="13"/>
      <c r="R6" s="13"/>
      <c r="S6" s="13"/>
      <c r="T6" s="13"/>
      <c r="U6" s="13"/>
      <c r="V6" s="13"/>
      <c r="W6" s="13"/>
      <c r="Y6" s="13"/>
      <c r="AA6" s="13"/>
      <c r="AB6" s="13"/>
      <c r="AC6" s="13"/>
      <c r="AD6" s="13"/>
      <c r="AE6" s="13"/>
      <c r="AF6" s="13"/>
      <c r="AG6" s="13"/>
    </row>
    <row r="7">
      <c r="A7" s="30" t="str">
        <f>ALNS!A7</f>
        <v>Ana Clara Oliveira das Chagas</v>
      </c>
      <c r="B7" s="45">
        <v>9.5</v>
      </c>
      <c r="C7" s="31"/>
      <c r="D7" s="31"/>
      <c r="E7" s="31"/>
      <c r="F7" s="32">
        <f t="shared" si="1"/>
        <v>9.5</v>
      </c>
      <c r="G7" s="33">
        <f t="shared" si="2"/>
        <v>9.5</v>
      </c>
      <c r="H7" s="32" t="str">
        <f t="shared" si="3"/>
        <v/>
      </c>
      <c r="I7" s="34"/>
      <c r="J7" s="35" t="str">
        <f t="shared" si="4"/>
        <v/>
      </c>
      <c r="K7" s="36" t="str">
        <f t="shared" si="5"/>
        <v/>
      </c>
      <c r="L7" s="2"/>
      <c r="M7" s="22" t="s">
        <v>62</v>
      </c>
      <c r="N7" s="12"/>
      <c r="O7" s="12"/>
      <c r="P7" s="12"/>
      <c r="Q7" s="13"/>
      <c r="R7" s="13"/>
      <c r="S7" s="13"/>
      <c r="T7" s="13"/>
      <c r="U7" s="13"/>
      <c r="V7" s="13"/>
      <c r="W7" s="13"/>
      <c r="Y7" s="13"/>
      <c r="AA7" s="13"/>
      <c r="AB7" s="13"/>
      <c r="AC7" s="13"/>
      <c r="AD7" s="13"/>
      <c r="AE7" s="13"/>
      <c r="AF7" s="13"/>
      <c r="AG7" s="13"/>
    </row>
    <row r="8">
      <c r="A8" s="23" t="str">
        <f>ALNS!A8</f>
        <v>Ana Flávia Ribeiro Gomes Nascimento</v>
      </c>
      <c r="B8" s="45">
        <v>9.5</v>
      </c>
      <c r="C8" s="24"/>
      <c r="D8" s="24"/>
      <c r="E8" s="24"/>
      <c r="F8" s="25">
        <f t="shared" si="1"/>
        <v>9.5</v>
      </c>
      <c r="G8" s="26">
        <f t="shared" si="2"/>
        <v>9.5</v>
      </c>
      <c r="H8" s="25" t="str">
        <f t="shared" si="3"/>
        <v/>
      </c>
      <c r="I8" s="27"/>
      <c r="J8" s="28" t="str">
        <f t="shared" si="4"/>
        <v/>
      </c>
      <c r="K8" s="29" t="str">
        <f t="shared" si="5"/>
        <v/>
      </c>
      <c r="L8" s="2"/>
      <c r="M8" s="22" t="s">
        <v>63</v>
      </c>
      <c r="N8" s="12"/>
      <c r="O8" s="12"/>
      <c r="P8" s="12"/>
      <c r="Q8" s="13"/>
      <c r="R8" s="13"/>
      <c r="S8" s="13"/>
      <c r="T8" s="13"/>
      <c r="U8" s="13"/>
      <c r="V8" s="13"/>
      <c r="W8" s="13"/>
      <c r="Y8" s="13"/>
      <c r="AA8" s="13"/>
      <c r="AB8" s="13"/>
      <c r="AC8" s="13"/>
      <c r="AD8" s="13"/>
      <c r="AE8" s="13"/>
      <c r="AF8" s="13"/>
      <c r="AG8" s="13"/>
    </row>
    <row r="9">
      <c r="A9" s="30" t="str">
        <f>ALNS!A9</f>
        <v>Ana Luiza Almeida Maia</v>
      </c>
      <c r="B9" s="45">
        <v>9.5</v>
      </c>
      <c r="C9" s="31"/>
      <c r="D9" s="31"/>
      <c r="E9" s="31"/>
      <c r="F9" s="32">
        <f t="shared" si="1"/>
        <v>9.5</v>
      </c>
      <c r="G9" s="33">
        <f t="shared" si="2"/>
        <v>9.5</v>
      </c>
      <c r="H9" s="32" t="str">
        <f t="shared" si="3"/>
        <v/>
      </c>
      <c r="I9" s="34"/>
      <c r="J9" s="35" t="str">
        <f t="shared" si="4"/>
        <v/>
      </c>
      <c r="K9" s="36" t="str">
        <f t="shared" si="5"/>
        <v/>
      </c>
      <c r="L9" s="2"/>
      <c r="M9" s="22" t="s">
        <v>64</v>
      </c>
      <c r="N9" s="12"/>
      <c r="O9" s="12"/>
      <c r="P9" s="12"/>
      <c r="Q9" s="13"/>
      <c r="R9" s="13"/>
      <c r="S9" s="13"/>
      <c r="T9" s="13"/>
      <c r="U9" s="13"/>
      <c r="V9" s="13"/>
      <c r="W9" s="13"/>
      <c r="Y9" s="13"/>
      <c r="AA9" s="13"/>
      <c r="AB9" s="13"/>
      <c r="AC9" s="13"/>
      <c r="AD9" s="13"/>
      <c r="AE9" s="13"/>
      <c r="AF9" s="13"/>
      <c r="AG9" s="13"/>
    </row>
    <row r="10">
      <c r="A10" s="23" t="str">
        <f>ALNS!A10</f>
        <v>Andrei Bernado Nascimento da Silva</v>
      </c>
      <c r="B10" s="45">
        <v>9.5</v>
      </c>
      <c r="C10" s="24"/>
      <c r="D10" s="24"/>
      <c r="E10" s="24"/>
      <c r="F10" s="25">
        <f t="shared" si="1"/>
        <v>9.5</v>
      </c>
      <c r="G10" s="26">
        <f t="shared" si="2"/>
        <v>9.5</v>
      </c>
      <c r="H10" s="25" t="str">
        <f t="shared" si="3"/>
        <v/>
      </c>
      <c r="I10" s="27"/>
      <c r="J10" s="28" t="str">
        <f t="shared" si="4"/>
        <v/>
      </c>
      <c r="K10" s="29" t="str">
        <f t="shared" si="5"/>
        <v/>
      </c>
      <c r="L10" s="2"/>
      <c r="M10" s="12"/>
      <c r="N10" s="12"/>
      <c r="O10" s="12"/>
      <c r="P10" s="12"/>
      <c r="Q10" s="13"/>
      <c r="R10" s="13"/>
      <c r="S10" s="13"/>
      <c r="T10" s="13"/>
      <c r="U10" s="13"/>
      <c r="V10" s="13"/>
      <c r="W10" s="13"/>
      <c r="Y10" s="13"/>
      <c r="AA10" s="13"/>
      <c r="AB10" s="13"/>
      <c r="AC10" s="13"/>
      <c r="AD10" s="13"/>
      <c r="AE10" s="13"/>
      <c r="AF10" s="13"/>
      <c r="AG10" s="13"/>
    </row>
    <row r="11">
      <c r="A11" s="30" t="str">
        <f>ALNS!A11</f>
        <v>Arthur Juan Costa Araújo</v>
      </c>
      <c r="B11" s="45">
        <v>9.5</v>
      </c>
      <c r="C11" s="31"/>
      <c r="D11" s="31"/>
      <c r="E11" s="31"/>
      <c r="F11" s="32">
        <f t="shared" si="1"/>
        <v>9.5</v>
      </c>
      <c r="G11" s="33">
        <f t="shared" si="2"/>
        <v>9.5</v>
      </c>
      <c r="H11" s="32" t="str">
        <f t="shared" si="3"/>
        <v/>
      </c>
      <c r="I11" s="34"/>
      <c r="J11" s="35" t="str">
        <f t="shared" si="4"/>
        <v/>
      </c>
      <c r="K11" s="36" t="str">
        <f t="shared" si="5"/>
        <v/>
      </c>
      <c r="L11" s="2"/>
      <c r="M11" s="12"/>
      <c r="N11" s="12"/>
      <c r="O11" s="12"/>
      <c r="P11" s="12"/>
      <c r="Q11" s="13"/>
      <c r="R11" s="13"/>
      <c r="S11" s="13"/>
      <c r="T11" s="13"/>
      <c r="U11" s="13"/>
      <c r="V11" s="13"/>
      <c r="W11" s="13"/>
      <c r="Y11" s="13"/>
      <c r="AA11" s="13"/>
      <c r="AB11" s="13"/>
      <c r="AC11" s="13"/>
      <c r="AD11" s="13"/>
      <c r="AE11" s="13"/>
      <c r="AF11" s="13"/>
      <c r="AG11" s="13"/>
    </row>
    <row r="12">
      <c r="A12" s="23" t="str">
        <f>ALNS!A12</f>
        <v>Brenda Angel Sousa de Medeiros</v>
      </c>
      <c r="B12" s="45">
        <v>9.5</v>
      </c>
      <c r="C12" s="24"/>
      <c r="D12" s="24"/>
      <c r="E12" s="24"/>
      <c r="F12" s="25">
        <f t="shared" si="1"/>
        <v>9.5</v>
      </c>
      <c r="G12" s="26">
        <f t="shared" si="2"/>
        <v>9.5</v>
      </c>
      <c r="H12" s="25" t="str">
        <f t="shared" si="3"/>
        <v/>
      </c>
      <c r="I12" s="27"/>
      <c r="J12" s="28" t="str">
        <f t="shared" si="4"/>
        <v/>
      </c>
      <c r="K12" s="29" t="str">
        <f t="shared" si="5"/>
        <v/>
      </c>
      <c r="L12" s="2"/>
      <c r="M12" s="12"/>
      <c r="N12" s="12"/>
      <c r="O12" s="12"/>
      <c r="P12" s="12"/>
      <c r="Q12" s="13"/>
      <c r="R12" s="13"/>
      <c r="S12" s="13"/>
      <c r="T12" s="13"/>
      <c r="U12" s="13"/>
      <c r="V12" s="13"/>
      <c r="W12" s="13"/>
      <c r="Y12" s="13"/>
      <c r="AA12" s="13"/>
      <c r="AB12" s="13"/>
      <c r="AC12" s="13"/>
      <c r="AD12" s="13"/>
      <c r="AE12" s="13"/>
      <c r="AF12" s="13"/>
      <c r="AG12" s="13"/>
    </row>
    <row r="13">
      <c r="A13" s="30" t="str">
        <f>ALNS!A13</f>
        <v>Bruna Ellen Andrade Abrantes</v>
      </c>
      <c r="B13" s="45">
        <v>9.5</v>
      </c>
      <c r="C13" s="31"/>
      <c r="D13" s="31"/>
      <c r="E13" s="31"/>
      <c r="F13" s="32">
        <f t="shared" si="1"/>
        <v>9.5</v>
      </c>
      <c r="G13" s="33">
        <f t="shared" si="2"/>
        <v>9.5</v>
      </c>
      <c r="H13" s="32" t="str">
        <f t="shared" si="3"/>
        <v/>
      </c>
      <c r="I13" s="34"/>
      <c r="J13" s="35" t="str">
        <f t="shared" si="4"/>
        <v/>
      </c>
      <c r="K13" s="36" t="str">
        <f t="shared" si="5"/>
        <v/>
      </c>
      <c r="L13" s="2"/>
      <c r="M13" s="12"/>
      <c r="N13" s="12"/>
      <c r="O13" s="12"/>
      <c r="P13" s="12"/>
      <c r="Q13" s="13"/>
      <c r="R13" s="13"/>
      <c r="S13" s="13"/>
      <c r="T13" s="13"/>
      <c r="U13" s="13"/>
      <c r="V13" s="13"/>
      <c r="W13" s="13"/>
      <c r="Y13" s="13"/>
      <c r="AA13" s="13"/>
      <c r="AB13" s="13"/>
      <c r="AC13" s="13"/>
      <c r="AD13" s="13"/>
      <c r="AE13" s="13"/>
      <c r="AF13" s="13"/>
      <c r="AG13" s="13"/>
    </row>
    <row r="14">
      <c r="A14" s="23" t="str">
        <f>ALNS!A14</f>
        <v>Daniel Dantas da Silva</v>
      </c>
      <c r="B14" s="45">
        <v>9.5</v>
      </c>
      <c r="C14" s="24"/>
      <c r="D14" s="24"/>
      <c r="E14" s="24"/>
      <c r="F14" s="25">
        <f t="shared" si="1"/>
        <v>9.5</v>
      </c>
      <c r="G14" s="26">
        <f t="shared" si="2"/>
        <v>9.5</v>
      </c>
      <c r="H14" s="25" t="str">
        <f t="shared" si="3"/>
        <v/>
      </c>
      <c r="I14" s="27"/>
      <c r="J14" s="28" t="str">
        <f t="shared" si="4"/>
        <v/>
      </c>
      <c r="K14" s="29" t="str">
        <f t="shared" si="5"/>
        <v/>
      </c>
      <c r="L14" s="2"/>
      <c r="M14" s="12"/>
      <c r="N14" s="12"/>
      <c r="O14" s="12"/>
      <c r="P14" s="12"/>
      <c r="Q14" s="13"/>
      <c r="R14" s="13"/>
      <c r="S14" s="13"/>
      <c r="T14" s="13"/>
      <c r="U14" s="13"/>
      <c r="V14" s="13"/>
      <c r="W14" s="13"/>
      <c r="Y14" s="13"/>
      <c r="AA14" s="13"/>
      <c r="AB14" s="13"/>
      <c r="AC14" s="13"/>
      <c r="AD14" s="13"/>
      <c r="AE14" s="13"/>
      <c r="AF14" s="13"/>
      <c r="AG14" s="13"/>
    </row>
    <row r="15">
      <c r="A15" s="30" t="str">
        <f>ALNS!A15</f>
        <v>Erick Gabriel Araújo Leandro</v>
      </c>
      <c r="B15" s="45">
        <v>9.5</v>
      </c>
      <c r="C15" s="31"/>
      <c r="D15" s="31"/>
      <c r="E15" s="31"/>
      <c r="F15" s="32">
        <f t="shared" si="1"/>
        <v>9.5</v>
      </c>
      <c r="G15" s="33">
        <f t="shared" si="2"/>
        <v>9.5</v>
      </c>
      <c r="H15" s="32" t="str">
        <f t="shared" si="3"/>
        <v/>
      </c>
      <c r="I15" s="34"/>
      <c r="J15" s="35" t="str">
        <f t="shared" si="4"/>
        <v/>
      </c>
      <c r="K15" s="36" t="str">
        <f t="shared" si="5"/>
        <v/>
      </c>
      <c r="L15" s="2"/>
      <c r="M15" s="12"/>
      <c r="N15" s="12"/>
      <c r="O15" s="12"/>
      <c r="P15" s="12"/>
      <c r="Q15" s="13"/>
      <c r="R15" s="13"/>
      <c r="S15" s="13"/>
      <c r="T15" s="13"/>
      <c r="U15" s="13"/>
      <c r="V15" s="13"/>
      <c r="W15" s="13"/>
      <c r="Y15" s="13"/>
      <c r="AA15" s="13"/>
      <c r="AB15" s="13"/>
      <c r="AC15" s="13"/>
      <c r="AD15" s="13"/>
      <c r="AE15" s="13"/>
      <c r="AF15" s="13"/>
      <c r="AG15" s="13"/>
    </row>
    <row r="16">
      <c r="A16" s="23" t="str">
        <f>ALNS!A16</f>
        <v>Eugênio Genuíno Mota</v>
      </c>
      <c r="B16" s="45">
        <v>9.5</v>
      </c>
      <c r="C16" s="24"/>
      <c r="D16" s="24"/>
      <c r="E16" s="24"/>
      <c r="F16" s="25">
        <f t="shared" si="1"/>
        <v>9.5</v>
      </c>
      <c r="G16" s="33">
        <f t="shared" si="2"/>
        <v>9.5</v>
      </c>
      <c r="H16" s="25" t="str">
        <f t="shared" si="3"/>
        <v/>
      </c>
      <c r="I16" s="27"/>
      <c r="J16" s="28" t="str">
        <f t="shared" si="4"/>
        <v/>
      </c>
      <c r="K16" s="29" t="str">
        <f t="shared" si="5"/>
        <v/>
      </c>
      <c r="L16" s="2"/>
      <c r="M16" s="12"/>
      <c r="N16" s="12"/>
      <c r="O16" s="12"/>
      <c r="P16" s="12"/>
      <c r="Q16" s="13"/>
      <c r="R16" s="13"/>
      <c r="S16" s="13"/>
      <c r="T16" s="13"/>
      <c r="U16" s="13"/>
      <c r="V16" s="13"/>
      <c r="W16" s="13"/>
      <c r="Y16" s="13"/>
      <c r="AA16" s="13"/>
      <c r="AB16" s="13"/>
      <c r="AC16" s="13"/>
      <c r="AD16" s="13"/>
      <c r="AE16" s="13"/>
      <c r="AF16" s="13"/>
      <c r="AG16" s="13"/>
    </row>
    <row r="17">
      <c r="A17" s="30" t="str">
        <f>ALNS!A17</f>
        <v>Evellyn Fernandes de Almeida</v>
      </c>
      <c r="B17" s="45">
        <v>9.5</v>
      </c>
      <c r="C17" s="31"/>
      <c r="D17" s="31"/>
      <c r="E17" s="31"/>
      <c r="F17" s="32">
        <f t="shared" si="1"/>
        <v>9.5</v>
      </c>
      <c r="G17" s="33">
        <f t="shared" si="2"/>
        <v>9.5</v>
      </c>
      <c r="H17" s="32" t="str">
        <f t="shared" si="3"/>
        <v/>
      </c>
      <c r="I17" s="34"/>
      <c r="J17" s="35" t="str">
        <f t="shared" si="4"/>
        <v/>
      </c>
      <c r="K17" s="36" t="str">
        <f t="shared" si="5"/>
        <v/>
      </c>
      <c r="L17" s="2"/>
      <c r="M17" s="12"/>
      <c r="N17" s="12"/>
      <c r="O17" s="12"/>
      <c r="P17" s="12"/>
      <c r="Q17" s="13"/>
      <c r="R17" s="13"/>
      <c r="S17" s="13"/>
      <c r="T17" s="13"/>
      <c r="U17" s="13"/>
      <c r="V17" s="13"/>
      <c r="W17" s="13"/>
      <c r="Y17" s="13"/>
      <c r="AA17" s="13"/>
      <c r="AB17" s="13"/>
      <c r="AC17" s="13"/>
      <c r="AD17" s="13"/>
      <c r="AE17" s="13"/>
      <c r="AF17" s="13"/>
      <c r="AG17" s="13"/>
    </row>
    <row r="18">
      <c r="A18" s="23" t="str">
        <f>ALNS!A18</f>
        <v>Gabriel de Sousa Gonzaga</v>
      </c>
      <c r="B18" s="45">
        <v>9.5</v>
      </c>
      <c r="C18" s="24"/>
      <c r="D18" s="24"/>
      <c r="E18" s="24"/>
      <c r="F18" s="25">
        <f t="shared" si="1"/>
        <v>9.5</v>
      </c>
      <c r="G18" s="26">
        <f t="shared" si="2"/>
        <v>9.5</v>
      </c>
      <c r="H18" s="25" t="str">
        <f t="shared" si="3"/>
        <v/>
      </c>
      <c r="I18" s="27"/>
      <c r="J18" s="28" t="str">
        <f t="shared" si="4"/>
        <v/>
      </c>
      <c r="K18" s="29" t="str">
        <f t="shared" si="5"/>
        <v/>
      </c>
      <c r="L18" s="2"/>
      <c r="M18" s="12"/>
      <c r="N18" s="12"/>
      <c r="O18" s="12"/>
      <c r="P18" s="12"/>
      <c r="Q18" s="13"/>
      <c r="R18" s="13"/>
      <c r="S18" s="13"/>
      <c r="T18" s="13"/>
      <c r="U18" s="13"/>
      <c r="V18" s="13"/>
      <c r="W18" s="13"/>
      <c r="Y18" s="13"/>
      <c r="AA18" s="13"/>
      <c r="AB18" s="13"/>
      <c r="AC18" s="13"/>
      <c r="AD18" s="13"/>
      <c r="AE18" s="13"/>
      <c r="AF18" s="13"/>
      <c r="AG18" s="13"/>
    </row>
    <row r="19">
      <c r="A19" s="30" t="str">
        <f>ALNS!A19</f>
        <v>Giullia Barros Pietoso Camara</v>
      </c>
      <c r="B19" s="45">
        <v>9.5</v>
      </c>
      <c r="C19" s="31"/>
      <c r="D19" s="31"/>
      <c r="E19" s="31"/>
      <c r="F19" s="32">
        <f t="shared" si="1"/>
        <v>9.5</v>
      </c>
      <c r="G19" s="33">
        <f t="shared" si="2"/>
        <v>9.5</v>
      </c>
      <c r="H19" s="32" t="str">
        <f t="shared" si="3"/>
        <v/>
      </c>
      <c r="I19" s="34"/>
      <c r="J19" s="35" t="str">
        <f t="shared" si="4"/>
        <v/>
      </c>
      <c r="K19" s="36" t="str">
        <f t="shared" si="5"/>
        <v/>
      </c>
      <c r="L19" s="2"/>
      <c r="M19" s="12"/>
      <c r="N19" s="12"/>
      <c r="O19" s="12"/>
      <c r="P19" s="12"/>
      <c r="Q19" s="13"/>
      <c r="R19" s="13"/>
      <c r="S19" s="13"/>
      <c r="T19" s="13"/>
      <c r="U19" s="13"/>
      <c r="V19" s="13"/>
      <c r="W19" s="13"/>
      <c r="Y19" s="13"/>
      <c r="AA19" s="13"/>
      <c r="AB19" s="13"/>
      <c r="AC19" s="13"/>
      <c r="AD19" s="13"/>
      <c r="AE19" s="13"/>
      <c r="AF19" s="13"/>
      <c r="AG19" s="13"/>
    </row>
    <row r="20" ht="15.75" customHeight="1">
      <c r="A20" s="38" t="str">
        <f>ALNS!A20</f>
        <v>Gleiciane Almeida de Lima</v>
      </c>
      <c r="B20" s="45">
        <v>9.5</v>
      </c>
      <c r="C20" s="24"/>
      <c r="D20" s="24"/>
      <c r="E20" s="24"/>
      <c r="F20" s="25">
        <f t="shared" si="1"/>
        <v>9.5</v>
      </c>
      <c r="G20" s="26">
        <f t="shared" si="2"/>
        <v>9.5</v>
      </c>
      <c r="H20" s="25" t="str">
        <f t="shared" si="3"/>
        <v/>
      </c>
      <c r="I20" s="27"/>
      <c r="J20" s="28" t="str">
        <f t="shared" si="4"/>
        <v/>
      </c>
      <c r="K20" s="29" t="str">
        <f t="shared" si="5"/>
        <v/>
      </c>
      <c r="L20" s="2"/>
      <c r="M20" s="12"/>
      <c r="N20" s="12"/>
      <c r="O20" s="12"/>
      <c r="P20" s="12"/>
      <c r="Q20" s="13"/>
      <c r="R20" s="13"/>
      <c r="S20" s="13"/>
      <c r="T20" s="13"/>
      <c r="U20" s="13"/>
      <c r="V20" s="13"/>
      <c r="W20" s="13"/>
      <c r="Y20" s="13"/>
      <c r="AA20" s="13"/>
      <c r="AB20" s="13"/>
      <c r="AC20" s="13"/>
      <c r="AD20" s="13"/>
      <c r="AE20" s="13"/>
      <c r="AF20" s="13"/>
      <c r="AG20" s="13"/>
    </row>
    <row r="21" ht="15.75" customHeight="1">
      <c r="A21" s="30" t="str">
        <f>ALNS!A21</f>
        <v>Gustavo Oliviera de Menezes</v>
      </c>
      <c r="B21" s="45">
        <v>9.5</v>
      </c>
      <c r="C21" s="31"/>
      <c r="D21" s="31"/>
      <c r="E21" s="31"/>
      <c r="F21" s="32">
        <f t="shared" si="1"/>
        <v>9.5</v>
      </c>
      <c r="G21" s="33">
        <f t="shared" si="2"/>
        <v>9.5</v>
      </c>
      <c r="H21" s="32" t="str">
        <f t="shared" si="3"/>
        <v/>
      </c>
      <c r="I21" s="34"/>
      <c r="J21" s="35" t="str">
        <f t="shared" si="4"/>
        <v/>
      </c>
      <c r="K21" s="36" t="str">
        <f t="shared" si="5"/>
        <v/>
      </c>
      <c r="L21" s="2"/>
      <c r="M21" s="12"/>
      <c r="N21" s="12"/>
      <c r="O21" s="12"/>
      <c r="P21" s="12"/>
      <c r="Q21" s="13"/>
      <c r="R21" s="13"/>
      <c r="S21" s="13"/>
      <c r="T21" s="13"/>
      <c r="U21" s="13"/>
      <c r="V21" s="13"/>
      <c r="W21" s="13"/>
      <c r="Y21" s="13"/>
      <c r="AA21" s="13"/>
      <c r="AB21" s="13"/>
      <c r="AC21" s="13"/>
      <c r="AD21" s="13"/>
      <c r="AE21" s="13"/>
      <c r="AF21" s="13"/>
      <c r="AG21" s="13"/>
    </row>
    <row r="22" ht="15.75" customHeight="1">
      <c r="A22" s="23" t="str">
        <f>ALNS!A22</f>
        <v>Heitor Gênuíno Mota</v>
      </c>
      <c r="B22" s="45">
        <v>9.5</v>
      </c>
      <c r="C22" s="24"/>
      <c r="D22" s="24"/>
      <c r="E22" s="24"/>
      <c r="F22" s="25">
        <f t="shared" si="1"/>
        <v>9.5</v>
      </c>
      <c r="G22" s="26">
        <f t="shared" si="2"/>
        <v>9.5</v>
      </c>
      <c r="H22" s="25" t="str">
        <f t="shared" si="3"/>
        <v/>
      </c>
      <c r="I22" s="27"/>
      <c r="J22" s="28" t="str">
        <f t="shared" si="4"/>
        <v/>
      </c>
      <c r="K22" s="29" t="str">
        <f t="shared" si="5"/>
        <v/>
      </c>
      <c r="L22" s="2"/>
      <c r="M22" s="12"/>
      <c r="N22" s="12"/>
      <c r="O22" s="12"/>
      <c r="P22" s="12"/>
      <c r="Q22" s="13"/>
      <c r="R22" s="13"/>
      <c r="S22" s="13"/>
      <c r="T22" s="13"/>
      <c r="U22" s="13"/>
      <c r="V22" s="13"/>
      <c r="W22" s="13"/>
      <c r="Y22" s="13"/>
      <c r="AA22" s="13"/>
      <c r="AB22" s="13"/>
      <c r="AC22" s="13"/>
      <c r="AD22" s="13"/>
      <c r="AE22" s="13"/>
      <c r="AF22" s="13"/>
      <c r="AG22" s="13"/>
    </row>
    <row r="23" ht="15.75" customHeight="1">
      <c r="A23" s="30" t="str">
        <f>ALNS!A23</f>
        <v>Heloisa dos Reis Nascimento</v>
      </c>
      <c r="B23" s="46">
        <v>8.0</v>
      </c>
      <c r="C23" s="31"/>
      <c r="D23" s="31"/>
      <c r="E23" s="31"/>
      <c r="F23" s="32">
        <f t="shared" si="1"/>
        <v>8</v>
      </c>
      <c r="G23" s="33">
        <f t="shared" si="2"/>
        <v>8</v>
      </c>
      <c r="H23" s="32" t="str">
        <f t="shared" si="3"/>
        <v/>
      </c>
      <c r="I23" s="34"/>
      <c r="J23" s="35" t="str">
        <f t="shared" si="4"/>
        <v/>
      </c>
      <c r="K23" s="36" t="str">
        <f t="shared" si="5"/>
        <v/>
      </c>
      <c r="L23" s="2"/>
      <c r="M23" s="12"/>
      <c r="N23" s="12"/>
      <c r="O23" s="12"/>
      <c r="P23" s="12"/>
      <c r="Q23" s="13"/>
      <c r="R23" s="13"/>
      <c r="S23" s="13"/>
      <c r="T23" s="13"/>
      <c r="U23" s="13"/>
      <c r="V23" s="13"/>
      <c r="W23" s="13"/>
      <c r="Y23" s="13"/>
      <c r="AA23" s="13"/>
      <c r="AB23" s="13"/>
      <c r="AC23" s="13"/>
      <c r="AD23" s="13"/>
      <c r="AE23" s="13"/>
      <c r="AF23" s="13"/>
      <c r="AG23" s="13"/>
    </row>
    <row r="24" ht="15.75" customHeight="1">
      <c r="A24" s="23" t="str">
        <f>ALNS!A24</f>
        <v>José Júlio César de Lima Silva Soares</v>
      </c>
      <c r="B24" s="45">
        <v>9.5</v>
      </c>
      <c r="C24" s="24"/>
      <c r="D24" s="24"/>
      <c r="E24" s="24"/>
      <c r="F24" s="25">
        <f t="shared" si="1"/>
        <v>9.5</v>
      </c>
      <c r="G24" s="26">
        <f t="shared" si="2"/>
        <v>9.5</v>
      </c>
      <c r="H24" s="25" t="str">
        <f t="shared" si="3"/>
        <v/>
      </c>
      <c r="I24" s="27"/>
      <c r="J24" s="28" t="str">
        <f t="shared" si="4"/>
        <v/>
      </c>
      <c r="K24" s="29" t="str">
        <f t="shared" si="5"/>
        <v/>
      </c>
      <c r="L24" s="2"/>
      <c r="M24" s="12"/>
      <c r="N24" s="12"/>
      <c r="O24" s="12"/>
      <c r="P24" s="12"/>
      <c r="Q24" s="13"/>
      <c r="R24" s="13"/>
      <c r="S24" s="13"/>
      <c r="T24" s="13"/>
      <c r="U24" s="13"/>
      <c r="V24" s="13"/>
      <c r="W24" s="13"/>
      <c r="Y24" s="13"/>
      <c r="AA24" s="13"/>
      <c r="AB24" s="13"/>
      <c r="AC24" s="13"/>
      <c r="AD24" s="13"/>
      <c r="AE24" s="13"/>
      <c r="AF24" s="13"/>
      <c r="AG24" s="13"/>
    </row>
    <row r="25" ht="15.75" customHeight="1">
      <c r="A25" s="30" t="str">
        <f>ALNS!A25</f>
        <v>Júlia da Costa Silva Cruz</v>
      </c>
      <c r="B25" s="45">
        <v>9.5</v>
      </c>
      <c r="C25" s="31"/>
      <c r="D25" s="31"/>
      <c r="E25" s="31"/>
      <c r="F25" s="32">
        <f t="shared" si="1"/>
        <v>9.5</v>
      </c>
      <c r="G25" s="33">
        <f t="shared" si="2"/>
        <v>9.5</v>
      </c>
      <c r="H25" s="32" t="str">
        <f t="shared" si="3"/>
        <v/>
      </c>
      <c r="I25" s="34"/>
      <c r="J25" s="35" t="str">
        <f t="shared" si="4"/>
        <v/>
      </c>
      <c r="K25" s="36" t="str">
        <f t="shared" si="5"/>
        <v/>
      </c>
      <c r="L25" s="2"/>
      <c r="M25" s="12"/>
      <c r="N25" s="12"/>
      <c r="O25" s="12"/>
      <c r="P25" s="12"/>
      <c r="Q25" s="13"/>
      <c r="R25" s="13"/>
      <c r="S25" s="13"/>
      <c r="T25" s="13"/>
      <c r="U25" s="13"/>
      <c r="V25" s="13"/>
      <c r="W25" s="13"/>
      <c r="Y25" s="13"/>
      <c r="AA25" s="13"/>
      <c r="AB25" s="13"/>
      <c r="AC25" s="13"/>
      <c r="AD25" s="13"/>
      <c r="AE25" s="13"/>
      <c r="AF25" s="13"/>
      <c r="AG25" s="13"/>
    </row>
    <row r="26" ht="15.75" customHeight="1">
      <c r="A26" s="39" t="str">
        <f>ALNS!A26</f>
        <v>Kelven Fernando Basilio de Farias</v>
      </c>
      <c r="B26" s="45">
        <v>8.0</v>
      </c>
      <c r="C26" s="24"/>
      <c r="D26" s="24"/>
      <c r="E26" s="24"/>
      <c r="F26" s="25">
        <f t="shared" si="1"/>
        <v>8</v>
      </c>
      <c r="G26" s="26">
        <f t="shared" si="2"/>
        <v>8</v>
      </c>
      <c r="H26" s="25" t="str">
        <f t="shared" si="3"/>
        <v/>
      </c>
      <c r="I26" s="38"/>
      <c r="J26" s="28" t="str">
        <f t="shared" si="4"/>
        <v/>
      </c>
      <c r="K26" s="29" t="str">
        <f t="shared" si="5"/>
        <v/>
      </c>
      <c r="L26" s="2"/>
      <c r="M26" s="12"/>
      <c r="N26" s="12"/>
      <c r="O26" s="12"/>
      <c r="P26" s="12"/>
      <c r="Q26" s="13"/>
      <c r="R26" s="13"/>
      <c r="S26" s="13"/>
      <c r="T26" s="13"/>
      <c r="U26" s="13"/>
      <c r="V26" s="13"/>
      <c r="W26" s="13"/>
      <c r="Y26" s="13"/>
      <c r="AA26" s="13"/>
      <c r="AB26" s="13"/>
      <c r="AC26" s="13"/>
      <c r="AD26" s="13"/>
      <c r="AE26" s="13"/>
      <c r="AF26" s="13"/>
      <c r="AG26" s="13"/>
    </row>
    <row r="27" ht="15.75" customHeight="1">
      <c r="A27" s="40" t="str">
        <f>ALNS!A27</f>
        <v>Laura Lima Pires</v>
      </c>
      <c r="B27" s="45">
        <v>9.5</v>
      </c>
      <c r="C27" s="31"/>
      <c r="D27" s="31"/>
      <c r="E27" s="31"/>
      <c r="F27" s="32">
        <f t="shared" si="1"/>
        <v>9.5</v>
      </c>
      <c r="G27" s="33">
        <f t="shared" si="2"/>
        <v>9.5</v>
      </c>
      <c r="H27" s="32" t="str">
        <f t="shared" si="3"/>
        <v/>
      </c>
      <c r="I27" s="41"/>
      <c r="J27" s="35" t="str">
        <f t="shared" si="4"/>
        <v/>
      </c>
      <c r="K27" s="36" t="str">
        <f t="shared" si="5"/>
        <v/>
      </c>
      <c r="L27" s="2"/>
      <c r="M27" s="12"/>
      <c r="N27" s="2"/>
      <c r="O27" s="2"/>
      <c r="P27" s="12"/>
      <c r="Y27" s="13"/>
      <c r="AA27" s="13"/>
      <c r="AB27" s="13"/>
      <c r="AC27" s="13"/>
      <c r="AD27" s="13"/>
      <c r="AE27" s="13"/>
      <c r="AF27" s="13"/>
      <c r="AG27" s="13"/>
    </row>
    <row r="28" ht="15.75" customHeight="1">
      <c r="A28" s="42" t="str">
        <f>ALNS!A28</f>
        <v>Lucas Abrante Rêgo</v>
      </c>
      <c r="B28" s="45">
        <v>9.5</v>
      </c>
      <c r="C28" s="24"/>
      <c r="D28" s="24"/>
      <c r="E28" s="24"/>
      <c r="F28" s="25">
        <f t="shared" si="1"/>
        <v>9.5</v>
      </c>
      <c r="G28" s="26">
        <f t="shared" si="2"/>
        <v>9.5</v>
      </c>
      <c r="H28" s="25" t="str">
        <f t="shared" si="3"/>
        <v/>
      </c>
      <c r="I28" s="38"/>
      <c r="J28" s="28" t="str">
        <f t="shared" si="4"/>
        <v/>
      </c>
      <c r="K28" s="29" t="str">
        <f t="shared" si="5"/>
        <v/>
      </c>
      <c r="L28" s="2"/>
      <c r="M28" s="12"/>
      <c r="N28" s="2"/>
      <c r="O28" s="12"/>
      <c r="P28" s="12"/>
      <c r="Q28" s="13"/>
      <c r="R28" s="13"/>
      <c r="S28" s="13"/>
      <c r="Y28" s="13"/>
      <c r="AA28" s="13"/>
      <c r="AB28" s="13"/>
      <c r="AC28" s="13"/>
      <c r="AD28" s="13"/>
      <c r="AE28" s="13"/>
      <c r="AF28" s="13"/>
      <c r="AG28" s="13"/>
    </row>
    <row r="29" ht="15.75" customHeight="1">
      <c r="A29" s="41" t="str">
        <f>ALNS!A29</f>
        <v>Luiz Alberto Medeiros Soares</v>
      </c>
      <c r="B29" s="45">
        <v>9.5</v>
      </c>
      <c r="C29" s="31"/>
      <c r="D29" s="31"/>
      <c r="E29" s="31"/>
      <c r="F29" s="32">
        <f t="shared" si="1"/>
        <v>9.5</v>
      </c>
      <c r="G29" s="33">
        <f t="shared" si="2"/>
        <v>9.5</v>
      </c>
      <c r="H29" s="32" t="str">
        <f t="shared" si="3"/>
        <v/>
      </c>
      <c r="I29" s="41"/>
      <c r="J29" s="35" t="str">
        <f t="shared" si="4"/>
        <v/>
      </c>
      <c r="K29" s="36" t="str">
        <f t="shared" si="5"/>
        <v/>
      </c>
      <c r="L29" s="2"/>
      <c r="M29" s="12"/>
      <c r="N29" s="12"/>
      <c r="O29" s="12"/>
      <c r="P29" s="12"/>
      <c r="Q29" s="13"/>
      <c r="R29" s="13"/>
      <c r="S29" s="13"/>
      <c r="AA29" s="13"/>
      <c r="AB29" s="13"/>
      <c r="AC29" s="13"/>
      <c r="AD29" s="13"/>
      <c r="AE29" s="13"/>
      <c r="AF29" s="13"/>
      <c r="AG29" s="13"/>
    </row>
    <row r="30" ht="15.75" customHeight="1">
      <c r="A30" s="38" t="str">
        <f>ALNS!A30</f>
        <v>Maria Alice Borba Agra</v>
      </c>
      <c r="B30" s="45">
        <v>9.5</v>
      </c>
      <c r="C30" s="24"/>
      <c r="D30" s="24"/>
      <c r="E30" s="24"/>
      <c r="F30" s="25">
        <f t="shared" si="1"/>
        <v>9.5</v>
      </c>
      <c r="G30" s="26">
        <f t="shared" si="2"/>
        <v>9.5</v>
      </c>
      <c r="H30" s="25" t="str">
        <f t="shared" si="3"/>
        <v/>
      </c>
      <c r="I30" s="38"/>
      <c r="J30" s="28" t="str">
        <f t="shared" si="4"/>
        <v/>
      </c>
      <c r="K30" s="29" t="str">
        <f t="shared" si="5"/>
        <v/>
      </c>
      <c r="L30" s="2"/>
      <c r="M30" s="12"/>
      <c r="N30" s="2"/>
      <c r="O30" s="12"/>
      <c r="P30" s="12"/>
      <c r="Q30" s="13"/>
      <c r="R30" s="13"/>
      <c r="S30" s="13"/>
      <c r="AA30" s="13"/>
      <c r="AB30" s="13"/>
      <c r="AC30" s="13"/>
      <c r="AD30" s="13"/>
      <c r="AE30" s="13"/>
      <c r="AF30" s="13"/>
      <c r="AG30" s="13"/>
    </row>
    <row r="31" ht="15.75" customHeight="1">
      <c r="A31" s="41" t="str">
        <f>ALNS!A31</f>
        <v>Maria Clara Alves de Lima</v>
      </c>
      <c r="B31" s="45">
        <v>9.5</v>
      </c>
      <c r="C31" s="31"/>
      <c r="D31" s="31"/>
      <c r="E31" s="31"/>
      <c r="F31" s="32">
        <f t="shared" si="1"/>
        <v>9.5</v>
      </c>
      <c r="G31" s="33">
        <f t="shared" si="2"/>
        <v>9.5</v>
      </c>
      <c r="H31" s="32" t="str">
        <f t="shared" si="3"/>
        <v/>
      </c>
      <c r="I31" s="41"/>
      <c r="J31" s="35" t="str">
        <f t="shared" si="4"/>
        <v/>
      </c>
      <c r="K31" s="36" t="str">
        <f t="shared" si="5"/>
        <v/>
      </c>
      <c r="L31" s="2"/>
      <c r="M31" s="12"/>
      <c r="N31" s="2"/>
      <c r="O31" s="12"/>
      <c r="P31" s="12"/>
      <c r="R31" s="13"/>
      <c r="S31" s="13"/>
      <c r="AA31" s="13"/>
      <c r="AC31" s="13"/>
      <c r="AD31" s="13"/>
      <c r="AE31" s="13"/>
      <c r="AF31" s="13"/>
      <c r="AG31" s="13"/>
    </row>
    <row r="32" ht="15.75" customHeight="1">
      <c r="A32" s="38" t="str">
        <f>ALNS!A32</f>
        <v>Maria Clara dos  Reis Silva</v>
      </c>
      <c r="B32" s="45">
        <v>9.5</v>
      </c>
      <c r="C32" s="24"/>
      <c r="D32" s="24"/>
      <c r="E32" s="24"/>
      <c r="F32" s="25">
        <f t="shared" si="1"/>
        <v>9.5</v>
      </c>
      <c r="G32" s="26">
        <f t="shared" si="2"/>
        <v>9.5</v>
      </c>
      <c r="H32" s="25" t="str">
        <f t="shared" si="3"/>
        <v/>
      </c>
      <c r="I32" s="38"/>
      <c r="J32" s="28" t="str">
        <f t="shared" si="4"/>
        <v/>
      </c>
      <c r="K32" s="29" t="str">
        <f t="shared" si="5"/>
        <v/>
      </c>
      <c r="L32" s="2"/>
      <c r="M32" s="12"/>
      <c r="N32" s="2"/>
      <c r="O32" s="12"/>
      <c r="P32" s="12"/>
      <c r="Q32" s="13"/>
      <c r="R32" s="13"/>
      <c r="S32" s="13"/>
      <c r="AA32" s="13"/>
      <c r="AB32" s="13"/>
      <c r="AC32" s="13"/>
      <c r="AD32" s="13"/>
      <c r="AE32" s="13"/>
      <c r="AF32" s="13"/>
      <c r="AG32" s="13"/>
    </row>
    <row r="33" ht="15.75" customHeight="1">
      <c r="A33" s="41" t="str">
        <f>ALNS!A33</f>
        <v>Maria Evelyn da Silva Almeida</v>
      </c>
      <c r="B33" s="45">
        <v>9.5</v>
      </c>
      <c r="C33" s="31"/>
      <c r="D33" s="31"/>
      <c r="E33" s="31"/>
      <c r="F33" s="32">
        <f t="shared" si="1"/>
        <v>9.5</v>
      </c>
      <c r="G33" s="33">
        <f t="shared" si="2"/>
        <v>9.5</v>
      </c>
      <c r="H33" s="32" t="str">
        <f t="shared" si="3"/>
        <v/>
      </c>
      <c r="I33" s="41"/>
      <c r="J33" s="35" t="str">
        <f t="shared" si="4"/>
        <v/>
      </c>
      <c r="K33" s="36" t="str">
        <f t="shared" si="5"/>
        <v/>
      </c>
      <c r="L33" s="2"/>
      <c r="M33" s="12"/>
      <c r="N33" s="12"/>
      <c r="O33" s="12"/>
      <c r="P33" s="12"/>
      <c r="Q33" s="13"/>
      <c r="R33" s="13"/>
      <c r="S33" s="13"/>
      <c r="AA33" s="13"/>
      <c r="AB33" s="13"/>
      <c r="AC33" s="13"/>
      <c r="AD33" s="13"/>
      <c r="AE33" s="13"/>
      <c r="AF33" s="13"/>
      <c r="AG33" s="13"/>
    </row>
    <row r="34" ht="15.75" customHeight="1">
      <c r="A34" s="38" t="str">
        <f>ALNS!A34</f>
        <v>Marina Venâncio Oliveira</v>
      </c>
      <c r="B34" s="45">
        <v>9.5</v>
      </c>
      <c r="C34" s="24"/>
      <c r="D34" s="24"/>
      <c r="E34" s="24"/>
      <c r="F34" s="25">
        <f t="shared" si="1"/>
        <v>9.5</v>
      </c>
      <c r="G34" s="26">
        <f t="shared" si="2"/>
        <v>9.5</v>
      </c>
      <c r="H34" s="25" t="str">
        <f t="shared" si="3"/>
        <v/>
      </c>
      <c r="I34" s="38"/>
      <c r="J34" s="28" t="str">
        <f t="shared" si="4"/>
        <v/>
      </c>
      <c r="K34" s="29" t="str">
        <f t="shared" si="5"/>
        <v/>
      </c>
      <c r="L34" s="2"/>
      <c r="M34" s="12"/>
      <c r="N34" s="2"/>
      <c r="O34" s="2"/>
      <c r="P34" s="2"/>
      <c r="AA34" s="13"/>
      <c r="AB34" s="13"/>
      <c r="AC34" s="13"/>
      <c r="AD34" s="13"/>
      <c r="AE34" s="13"/>
      <c r="AF34" s="13"/>
      <c r="AG34" s="13"/>
    </row>
    <row r="35" ht="15.75" customHeight="1">
      <c r="A35" s="41" t="str">
        <f>ALNS!A35</f>
        <v>Mário Samuel Oliveira Conceição</v>
      </c>
      <c r="B35" s="45">
        <v>9.5</v>
      </c>
      <c r="C35" s="31"/>
      <c r="D35" s="31"/>
      <c r="E35" s="31"/>
      <c r="F35" s="32">
        <f t="shared" si="1"/>
        <v>9.5</v>
      </c>
      <c r="G35" s="33">
        <f t="shared" si="2"/>
        <v>9.5</v>
      </c>
      <c r="H35" s="32" t="str">
        <f t="shared" si="3"/>
        <v/>
      </c>
      <c r="I35" s="41"/>
      <c r="J35" s="35" t="str">
        <f t="shared" si="4"/>
        <v/>
      </c>
      <c r="K35" s="36" t="str">
        <f t="shared" si="5"/>
        <v/>
      </c>
      <c r="L35" s="2"/>
      <c r="M35" s="12"/>
      <c r="N35" s="2"/>
      <c r="O35" s="2"/>
      <c r="P35" s="2"/>
      <c r="AA35" s="13"/>
      <c r="AB35" s="13"/>
      <c r="AC35" s="13"/>
      <c r="AD35" s="13"/>
      <c r="AE35" s="13"/>
      <c r="AF35" s="13"/>
      <c r="AG35" s="13"/>
    </row>
    <row r="36" ht="15.75" customHeight="1">
      <c r="A36" s="42" t="str">
        <f>ALNS!A36</f>
        <v>Pedro Elias barbosa de Sousa</v>
      </c>
      <c r="B36" s="45">
        <v>9.5</v>
      </c>
      <c r="C36" s="24"/>
      <c r="D36" s="24"/>
      <c r="E36" s="24"/>
      <c r="F36" s="25">
        <f t="shared" si="1"/>
        <v>9.5</v>
      </c>
      <c r="G36" s="26">
        <f t="shared" si="2"/>
        <v>9.5</v>
      </c>
      <c r="H36" s="25" t="str">
        <f t="shared" si="3"/>
        <v/>
      </c>
      <c r="I36" s="38"/>
      <c r="J36" s="28" t="str">
        <f t="shared" si="4"/>
        <v/>
      </c>
      <c r="K36" s="29" t="str">
        <f t="shared" si="5"/>
        <v/>
      </c>
      <c r="L36" s="2"/>
      <c r="M36" s="12"/>
      <c r="N36" s="2"/>
      <c r="O36" s="2"/>
      <c r="P36" s="2"/>
      <c r="AA36" s="13"/>
      <c r="AB36" s="13"/>
      <c r="AC36" s="13"/>
      <c r="AD36" s="13"/>
      <c r="AE36" s="13"/>
      <c r="AF36" s="13"/>
      <c r="AG36" s="13"/>
    </row>
    <row r="37" ht="15.75" customHeight="1">
      <c r="A37" s="40" t="str">
        <f>ALNS!A37</f>
        <v>Pedro Henrique dos Santos Sousa</v>
      </c>
      <c r="B37" s="45">
        <v>9.5</v>
      </c>
      <c r="C37" s="31"/>
      <c r="D37" s="31"/>
      <c r="E37" s="31"/>
      <c r="F37" s="32">
        <f t="shared" si="1"/>
        <v>9.5</v>
      </c>
      <c r="G37" s="33">
        <f t="shared" si="2"/>
        <v>9.5</v>
      </c>
      <c r="H37" s="32" t="str">
        <f t="shared" si="3"/>
        <v/>
      </c>
      <c r="I37" s="41"/>
      <c r="J37" s="35" t="str">
        <f t="shared" si="4"/>
        <v/>
      </c>
      <c r="K37" s="36" t="str">
        <f t="shared" si="5"/>
        <v/>
      </c>
      <c r="L37" s="2"/>
      <c r="M37" s="12"/>
      <c r="N37" s="2"/>
      <c r="O37" s="2"/>
      <c r="P37" s="2"/>
      <c r="AA37" s="13"/>
      <c r="AB37" s="13"/>
      <c r="AC37" s="13"/>
      <c r="AD37" s="13"/>
    </row>
    <row r="38" ht="15.75" customHeight="1">
      <c r="A38" s="42" t="str">
        <f>ALNS!A38</f>
        <v>Pedro Víctor de Farias Almeida</v>
      </c>
      <c r="B38" s="45">
        <v>9.5</v>
      </c>
      <c r="C38" s="24"/>
      <c r="D38" s="24"/>
      <c r="E38" s="24"/>
      <c r="F38" s="25">
        <f t="shared" si="1"/>
        <v>9.5</v>
      </c>
      <c r="G38" s="26">
        <f t="shared" si="2"/>
        <v>9.5</v>
      </c>
      <c r="H38" s="25" t="str">
        <f t="shared" si="3"/>
        <v/>
      </c>
      <c r="I38" s="38"/>
      <c r="J38" s="28" t="str">
        <f t="shared" si="4"/>
        <v/>
      </c>
      <c r="K38" s="29" t="str">
        <f t="shared" si="5"/>
        <v/>
      </c>
      <c r="L38" s="2"/>
      <c r="M38" s="12"/>
      <c r="N38" s="2"/>
      <c r="O38" s="2"/>
      <c r="P38" s="2"/>
      <c r="AA38" s="13"/>
      <c r="AB38" s="13"/>
      <c r="AC38" s="13"/>
      <c r="AD38" s="13"/>
    </row>
    <row r="39" ht="15.75" customHeight="1">
      <c r="A39" s="40" t="str">
        <f>ALNS!A39</f>
        <v>Pedro Welisson de Lima Araújo</v>
      </c>
      <c r="B39" s="45">
        <v>9.5</v>
      </c>
      <c r="C39" s="31"/>
      <c r="D39" s="31"/>
      <c r="E39" s="31"/>
      <c r="F39" s="32">
        <f t="shared" si="1"/>
        <v>9.5</v>
      </c>
      <c r="G39" s="33">
        <f t="shared" si="2"/>
        <v>9.5</v>
      </c>
      <c r="H39" s="32" t="str">
        <f t="shared" si="3"/>
        <v/>
      </c>
      <c r="I39" s="41"/>
      <c r="J39" s="35" t="str">
        <f t="shared" si="4"/>
        <v/>
      </c>
      <c r="K39" s="36" t="str">
        <f t="shared" si="5"/>
        <v/>
      </c>
      <c r="L39" s="2"/>
      <c r="M39" s="12"/>
      <c r="N39" s="2"/>
      <c r="O39" s="2"/>
      <c r="P39" s="2"/>
      <c r="AA39" s="13"/>
      <c r="AB39" s="13"/>
      <c r="AC39" s="13"/>
      <c r="AD39" s="13"/>
    </row>
    <row r="40" ht="15.75" customHeight="1">
      <c r="A40" s="42" t="str">
        <f>ALNS!A40</f>
        <v>Rebeca Kemylly Vasquez Mendes</v>
      </c>
      <c r="B40" s="45">
        <v>9.5</v>
      </c>
      <c r="C40" s="24"/>
      <c r="D40" s="24"/>
      <c r="E40" s="24"/>
      <c r="F40" s="25">
        <f t="shared" si="1"/>
        <v>9.5</v>
      </c>
      <c r="G40" s="26">
        <f t="shared" si="2"/>
        <v>9.5</v>
      </c>
      <c r="H40" s="25" t="str">
        <f t="shared" si="3"/>
        <v/>
      </c>
      <c r="I40" s="38"/>
      <c r="J40" s="28" t="str">
        <f t="shared" si="4"/>
        <v/>
      </c>
      <c r="K40" s="29" t="str">
        <f t="shared" si="5"/>
        <v/>
      </c>
      <c r="L40" s="2"/>
      <c r="M40" s="12"/>
      <c r="N40" s="2"/>
      <c r="O40" s="2"/>
      <c r="P40" s="2"/>
      <c r="AA40" s="13"/>
      <c r="AB40" s="13"/>
      <c r="AC40" s="13"/>
    </row>
    <row r="41" ht="15.75" customHeight="1">
      <c r="A41" s="40" t="str">
        <f>ALNS!A41</f>
        <v>Renan Victor Rocha Pessoa</v>
      </c>
      <c r="B41" s="45">
        <v>9.5</v>
      </c>
      <c r="C41" s="31"/>
      <c r="D41" s="31"/>
      <c r="E41" s="31"/>
      <c r="F41" s="32">
        <f t="shared" si="1"/>
        <v>9.5</v>
      </c>
      <c r="G41" s="33">
        <f t="shared" si="2"/>
        <v>9.5</v>
      </c>
      <c r="H41" s="32" t="str">
        <f t="shared" si="3"/>
        <v/>
      </c>
      <c r="I41" s="41"/>
      <c r="J41" s="35" t="str">
        <f t="shared" si="4"/>
        <v/>
      </c>
      <c r="K41" s="36" t="str">
        <f t="shared" si="5"/>
        <v/>
      </c>
      <c r="L41" s="2"/>
      <c r="M41" s="12"/>
      <c r="N41" s="2"/>
      <c r="O41" s="2"/>
      <c r="P41" s="2"/>
      <c r="AA41" s="13"/>
    </row>
    <row r="42" ht="15.75" customHeight="1">
      <c r="A42" s="42" t="str">
        <f>ALNS!A42</f>
        <v>Reuel Rodrigues Ferreira</v>
      </c>
      <c r="B42" s="45">
        <v>9.5</v>
      </c>
      <c r="C42" s="24"/>
      <c r="D42" s="24"/>
      <c r="E42" s="24"/>
      <c r="F42" s="25">
        <f t="shared" si="1"/>
        <v>9.5</v>
      </c>
      <c r="G42" s="26">
        <f t="shared" si="2"/>
        <v>9.5</v>
      </c>
      <c r="H42" s="25" t="str">
        <f t="shared" si="3"/>
        <v/>
      </c>
      <c r="I42" s="38"/>
      <c r="J42" s="28" t="str">
        <f t="shared" si="4"/>
        <v/>
      </c>
      <c r="K42" s="29" t="str">
        <f t="shared" si="5"/>
        <v/>
      </c>
      <c r="L42" s="2"/>
      <c r="M42" s="12"/>
      <c r="N42" s="2"/>
      <c r="O42" s="2"/>
      <c r="P42" s="2"/>
      <c r="AA42" s="13"/>
    </row>
    <row r="43" ht="15.75" customHeight="1">
      <c r="A43" s="40" t="str">
        <f>ALNS!A43</f>
        <v>Samara Rafaelly Brandão Rocha</v>
      </c>
      <c r="B43" s="45">
        <v>9.5</v>
      </c>
      <c r="C43" s="31"/>
      <c r="D43" s="31"/>
      <c r="E43" s="31"/>
      <c r="F43" s="32">
        <f t="shared" si="1"/>
        <v>9.5</v>
      </c>
      <c r="G43" s="33">
        <f t="shared" si="2"/>
        <v>9.5</v>
      </c>
      <c r="H43" s="32" t="str">
        <f t="shared" si="3"/>
        <v/>
      </c>
      <c r="I43" s="41"/>
      <c r="J43" s="35" t="str">
        <f t="shared" si="4"/>
        <v/>
      </c>
      <c r="K43" s="36" t="str">
        <f t="shared" si="5"/>
        <v/>
      </c>
      <c r="L43" s="2"/>
      <c r="M43" s="12"/>
      <c r="N43" s="2"/>
      <c r="O43" s="2"/>
      <c r="P43" s="2"/>
      <c r="AA43" s="13"/>
    </row>
    <row r="44" ht="15.75" customHeight="1">
      <c r="A44" s="42" t="str">
        <f>ALNS!A44</f>
        <v>Samuel Fontes Lima</v>
      </c>
      <c r="B44" s="45">
        <v>9.5</v>
      </c>
      <c r="C44" s="24"/>
      <c r="D44" s="24"/>
      <c r="E44" s="24"/>
      <c r="F44" s="25">
        <f t="shared" si="1"/>
        <v>9.5</v>
      </c>
      <c r="G44" s="26">
        <f t="shared" si="2"/>
        <v>9.5</v>
      </c>
      <c r="H44" s="25" t="str">
        <f t="shared" si="3"/>
        <v/>
      </c>
      <c r="I44" s="38"/>
      <c r="J44" s="28" t="str">
        <f t="shared" si="4"/>
        <v/>
      </c>
      <c r="K44" s="29" t="str">
        <f t="shared" si="5"/>
        <v/>
      </c>
      <c r="L44" s="2"/>
      <c r="M44" s="12"/>
      <c r="N44" s="2"/>
      <c r="O44" s="2"/>
      <c r="P44" s="2"/>
      <c r="AA44" s="13"/>
    </row>
    <row r="45" ht="15.75" customHeight="1">
      <c r="A45" s="40" t="str">
        <f>ALNS!A45</f>
        <v>Thifany Tayane Pereira Galdino</v>
      </c>
      <c r="B45" s="45">
        <v>9.5</v>
      </c>
      <c r="C45" s="31"/>
      <c r="D45" s="31"/>
      <c r="E45" s="31"/>
      <c r="F45" s="32">
        <f t="shared" si="1"/>
        <v>9.5</v>
      </c>
      <c r="G45" s="33">
        <f t="shared" si="2"/>
        <v>9.5</v>
      </c>
      <c r="H45" s="32" t="str">
        <f t="shared" si="3"/>
        <v/>
      </c>
      <c r="I45" s="41"/>
      <c r="J45" s="35" t="str">
        <f t="shared" si="4"/>
        <v/>
      </c>
      <c r="K45" s="36" t="str">
        <f t="shared" si="5"/>
        <v/>
      </c>
      <c r="L45" s="2"/>
      <c r="M45" s="12"/>
      <c r="N45" s="12"/>
      <c r="O45" s="2"/>
      <c r="P45" s="2"/>
    </row>
    <row r="46" ht="15.75" customHeight="1">
      <c r="A46" s="42" t="str">
        <f>ALNS!A46</f>
        <v>Victor Gabriel Clementino Lima</v>
      </c>
      <c r="B46" s="45">
        <v>9.5</v>
      </c>
      <c r="C46" s="24"/>
      <c r="D46" s="24"/>
      <c r="E46" s="24"/>
      <c r="F46" s="25">
        <f t="shared" si="1"/>
        <v>9.5</v>
      </c>
      <c r="G46" s="26">
        <f t="shared" si="2"/>
        <v>9.5</v>
      </c>
      <c r="H46" s="25" t="str">
        <f t="shared" si="3"/>
        <v/>
      </c>
      <c r="I46" s="38"/>
      <c r="J46" s="28" t="str">
        <f t="shared" si="4"/>
        <v/>
      </c>
      <c r="K46" s="29" t="str">
        <f t="shared" si="5"/>
        <v/>
      </c>
      <c r="L46" s="2"/>
      <c r="M46" s="12"/>
      <c r="N46" s="12"/>
      <c r="O46" s="2"/>
      <c r="P46" s="2"/>
    </row>
    <row r="47" ht="15.75" customHeight="1">
      <c r="A47" s="40" t="str">
        <f>ALNS!A47</f>
        <v>Vitória Cristina Rodrigues Amancio Vieira</v>
      </c>
      <c r="B47" s="45">
        <v>9.5</v>
      </c>
      <c r="C47" s="31"/>
      <c r="D47" s="31"/>
      <c r="E47" s="31"/>
      <c r="F47" s="32">
        <f t="shared" si="1"/>
        <v>9.5</v>
      </c>
      <c r="G47" s="33">
        <f t="shared" si="2"/>
        <v>9.5</v>
      </c>
      <c r="H47" s="32" t="str">
        <f t="shared" si="3"/>
        <v/>
      </c>
      <c r="I47" s="41"/>
      <c r="J47" s="35" t="str">
        <f t="shared" si="4"/>
        <v/>
      </c>
      <c r="K47" s="36" t="str">
        <f t="shared" si="5"/>
        <v/>
      </c>
      <c r="L47" s="2"/>
      <c r="M47" s="12"/>
      <c r="N47" s="12"/>
      <c r="O47" s="2"/>
      <c r="P47" s="2"/>
    </row>
    <row r="48" ht="15.75" hidden="1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2"/>
      <c r="M48" s="12"/>
      <c r="N48" s="12"/>
      <c r="O48" s="2"/>
      <c r="P48" s="2"/>
    </row>
    <row r="49" ht="15.75" hidden="1" customHeight="1">
      <c r="B49" s="43"/>
      <c r="C49" s="43"/>
      <c r="D49" s="43"/>
      <c r="E49" s="43"/>
      <c r="F49" s="43"/>
      <c r="G49" s="43"/>
      <c r="L49" s="2"/>
      <c r="M49" s="12"/>
      <c r="N49" s="12"/>
      <c r="O49" s="2"/>
      <c r="P49" s="2"/>
    </row>
    <row r="50" ht="15.75" hidden="1" customHeight="1">
      <c r="B50" s="43"/>
      <c r="C50" s="43"/>
      <c r="D50" s="43"/>
      <c r="E50" s="43"/>
      <c r="F50" s="43"/>
      <c r="G50" s="43"/>
      <c r="L50" s="2"/>
      <c r="M50" s="12"/>
      <c r="N50" s="12"/>
      <c r="O50" s="2"/>
      <c r="P50" s="2"/>
    </row>
    <row r="51" ht="15.75" hidden="1" customHeight="1">
      <c r="B51" s="43"/>
      <c r="C51" s="43"/>
      <c r="D51" s="43"/>
      <c r="E51" s="43"/>
      <c r="F51" s="43"/>
      <c r="G51" s="43"/>
      <c r="L51" s="2"/>
      <c r="M51" s="12"/>
      <c r="N51" s="12"/>
      <c r="O51" s="2"/>
      <c r="P51" s="2"/>
    </row>
    <row r="52" ht="15.75" hidden="1" customHeight="1">
      <c r="A52" s="43"/>
      <c r="B52" s="43"/>
      <c r="C52" s="43"/>
      <c r="D52" s="43"/>
      <c r="E52" s="43"/>
      <c r="F52" s="43"/>
      <c r="G52" s="43"/>
      <c r="L52" s="2"/>
      <c r="M52" s="2"/>
      <c r="N52" s="2"/>
      <c r="O52" s="2"/>
      <c r="P52" s="2"/>
    </row>
    <row r="53" ht="15.75" hidden="1" customHeight="1">
      <c r="A53" s="43"/>
      <c r="B53" s="43"/>
      <c r="C53" s="43"/>
      <c r="D53" s="43"/>
      <c r="E53" s="43"/>
      <c r="F53" s="43"/>
      <c r="G53" s="43"/>
      <c r="L53" s="2"/>
      <c r="M53" s="12"/>
      <c r="N53" s="12"/>
      <c r="O53" s="12"/>
      <c r="P53" s="12"/>
      <c r="Q53" s="13"/>
      <c r="R53" s="13"/>
      <c r="S53" s="13"/>
      <c r="T53" s="13"/>
      <c r="U53" s="13"/>
      <c r="V53" s="13"/>
      <c r="W53" s="13"/>
      <c r="X53" s="13"/>
      <c r="Y53" s="13"/>
      <c r="AA53" s="13"/>
      <c r="AB53" s="13"/>
      <c r="AC53" s="13"/>
      <c r="AD53" s="13"/>
      <c r="AE53" s="13"/>
      <c r="AF53" s="13"/>
      <c r="AG53" s="13"/>
    </row>
    <row r="54" ht="15.75" hidden="1" customHeight="1">
      <c r="A54" s="43"/>
      <c r="B54" s="43"/>
      <c r="C54" s="43"/>
      <c r="D54" s="43"/>
      <c r="E54" s="43"/>
      <c r="F54" s="43"/>
      <c r="G54" s="43"/>
      <c r="L54" s="2"/>
      <c r="M54" s="12"/>
      <c r="N54" s="12"/>
      <c r="O54" s="12"/>
      <c r="P54" s="12"/>
      <c r="Q54" s="13"/>
      <c r="R54" s="13"/>
      <c r="S54" s="13"/>
      <c r="T54" s="13"/>
      <c r="U54" s="13"/>
      <c r="V54" s="13"/>
      <c r="W54" s="13"/>
      <c r="X54" s="13"/>
      <c r="Y54" s="13"/>
      <c r="AA54" s="13"/>
      <c r="AB54" s="13"/>
      <c r="AC54" s="13"/>
      <c r="AD54" s="13"/>
      <c r="AE54" s="13"/>
      <c r="AF54" s="13"/>
      <c r="AG54" s="13"/>
    </row>
    <row r="55" ht="15.75" hidden="1" customHeight="1">
      <c r="A55" s="43"/>
      <c r="B55" s="43"/>
      <c r="C55" s="43"/>
      <c r="D55" s="43"/>
      <c r="E55" s="43"/>
      <c r="F55" s="43"/>
      <c r="G55" s="43"/>
      <c r="L55" s="2"/>
      <c r="M55" s="12"/>
      <c r="N55" s="12"/>
      <c r="O55" s="12"/>
      <c r="P55" s="12"/>
      <c r="Q55" s="13"/>
      <c r="R55" s="13"/>
      <c r="S55" s="13"/>
      <c r="T55" s="13"/>
      <c r="U55" s="13"/>
      <c r="V55" s="13"/>
      <c r="W55" s="13"/>
      <c r="Y55" s="13"/>
      <c r="AA55" s="13"/>
      <c r="AB55" s="13"/>
      <c r="AC55" s="13"/>
      <c r="AD55" s="13"/>
      <c r="AE55" s="13"/>
      <c r="AF55" s="13"/>
      <c r="AG55" s="13"/>
    </row>
    <row r="56" ht="15.75" hidden="1" customHeight="1">
      <c r="A56" s="43"/>
      <c r="B56" s="43"/>
      <c r="C56" s="43"/>
      <c r="D56" s="43"/>
      <c r="E56" s="43"/>
      <c r="F56" s="43"/>
      <c r="G56" s="43"/>
      <c r="L56" s="2"/>
      <c r="M56" s="12"/>
      <c r="N56" s="12"/>
      <c r="O56" s="12"/>
      <c r="P56" s="12"/>
      <c r="Q56" s="13"/>
      <c r="R56" s="13"/>
      <c r="S56" s="13"/>
      <c r="T56" s="13"/>
      <c r="U56" s="13"/>
      <c r="V56" s="13"/>
      <c r="W56" s="13"/>
      <c r="X56" s="13"/>
      <c r="Y56" s="13"/>
      <c r="AA56" s="13"/>
      <c r="AB56" s="13"/>
      <c r="AC56" s="13"/>
      <c r="AD56" s="13"/>
      <c r="AE56" s="13"/>
      <c r="AF56" s="13"/>
      <c r="AG56" s="13"/>
    </row>
    <row r="57" ht="15.75" hidden="1" customHeight="1">
      <c r="A57" s="43"/>
      <c r="B57" s="43"/>
      <c r="C57" s="43"/>
      <c r="D57" s="43"/>
      <c r="E57" s="43"/>
      <c r="F57" s="43"/>
      <c r="G57" s="43"/>
      <c r="L57" s="2"/>
      <c r="M57" s="12"/>
      <c r="N57" s="12"/>
      <c r="O57" s="12"/>
      <c r="P57" s="12"/>
      <c r="Q57" s="13"/>
      <c r="R57" s="13"/>
      <c r="S57" s="13"/>
      <c r="T57" s="13"/>
      <c r="U57" s="13"/>
      <c r="V57" s="13"/>
      <c r="W57" s="13"/>
      <c r="Y57" s="13"/>
      <c r="AA57" s="13"/>
      <c r="AB57" s="13"/>
      <c r="AC57" s="13"/>
      <c r="AD57" s="13"/>
      <c r="AE57" s="13"/>
      <c r="AF57" s="13"/>
      <c r="AG57" s="13"/>
    </row>
    <row r="58" ht="15.75" hidden="1" customHeight="1">
      <c r="A58" s="43"/>
      <c r="B58" s="43"/>
      <c r="C58" s="43"/>
      <c r="D58" s="43"/>
      <c r="E58" s="43"/>
      <c r="F58" s="43"/>
      <c r="G58" s="43"/>
      <c r="L58" s="2"/>
      <c r="M58" s="12"/>
      <c r="N58" s="12"/>
      <c r="O58" s="12"/>
      <c r="P58" s="12"/>
      <c r="Q58" s="13"/>
      <c r="R58" s="13"/>
      <c r="S58" s="13"/>
      <c r="T58" s="13"/>
      <c r="U58" s="13"/>
      <c r="V58" s="13"/>
      <c r="W58" s="13"/>
      <c r="Y58" s="13"/>
      <c r="AA58" s="13"/>
      <c r="AB58" s="13"/>
      <c r="AC58" s="13"/>
      <c r="AD58" s="13"/>
      <c r="AE58" s="13"/>
      <c r="AF58" s="13"/>
      <c r="AG58" s="13"/>
    </row>
    <row r="59" ht="15.75" hidden="1" customHeight="1">
      <c r="A59" s="43"/>
      <c r="B59" s="43"/>
      <c r="C59" s="43"/>
      <c r="D59" s="43"/>
      <c r="E59" s="43"/>
      <c r="F59" s="43"/>
      <c r="G59" s="43"/>
      <c r="L59" s="2"/>
      <c r="M59" s="12"/>
      <c r="N59" s="12"/>
      <c r="O59" s="12"/>
      <c r="P59" s="12"/>
      <c r="Q59" s="13"/>
      <c r="R59" s="13"/>
      <c r="S59" s="13"/>
      <c r="T59" s="13"/>
      <c r="U59" s="13"/>
      <c r="V59" s="13"/>
      <c r="W59" s="13"/>
      <c r="Y59" s="13"/>
      <c r="AA59" s="13"/>
      <c r="AB59" s="13"/>
      <c r="AC59" s="13"/>
      <c r="AD59" s="13"/>
      <c r="AE59" s="13"/>
      <c r="AF59" s="13"/>
      <c r="AG59" s="13"/>
    </row>
    <row r="60" ht="15.75" hidden="1" customHeight="1">
      <c r="A60" s="43"/>
      <c r="B60" s="43"/>
      <c r="C60" s="43"/>
      <c r="D60" s="43"/>
      <c r="E60" s="43"/>
      <c r="F60" s="43"/>
      <c r="G60" s="43"/>
      <c r="L60" s="2"/>
      <c r="M60" s="12"/>
      <c r="N60" s="12"/>
      <c r="O60" s="12"/>
      <c r="P60" s="12"/>
      <c r="Q60" s="13"/>
      <c r="R60" s="13"/>
      <c r="S60" s="13"/>
      <c r="T60" s="13"/>
      <c r="U60" s="13"/>
      <c r="V60" s="13"/>
      <c r="W60" s="13"/>
      <c r="Y60" s="13"/>
      <c r="AA60" s="13"/>
      <c r="AB60" s="13"/>
      <c r="AC60" s="13"/>
      <c r="AD60" s="13"/>
      <c r="AE60" s="13"/>
      <c r="AF60" s="13"/>
      <c r="AG60" s="13"/>
    </row>
    <row r="61" ht="15.75" hidden="1" customHeight="1">
      <c r="A61" s="43"/>
      <c r="B61" s="43"/>
      <c r="C61" s="43"/>
      <c r="D61" s="43"/>
      <c r="E61" s="43"/>
      <c r="F61" s="43"/>
      <c r="G61" s="43"/>
      <c r="L61" s="2"/>
      <c r="M61" s="12"/>
      <c r="N61" s="12"/>
      <c r="O61" s="12"/>
      <c r="P61" s="12"/>
      <c r="Q61" s="13"/>
      <c r="R61" s="13"/>
      <c r="S61" s="13"/>
      <c r="T61" s="13"/>
      <c r="U61" s="13"/>
      <c r="V61" s="13"/>
      <c r="W61" s="13"/>
      <c r="Y61" s="13"/>
      <c r="AA61" s="13"/>
      <c r="AB61" s="13"/>
      <c r="AC61" s="13"/>
      <c r="AD61" s="13"/>
      <c r="AE61" s="13"/>
      <c r="AF61" s="13"/>
      <c r="AG61" s="13"/>
    </row>
    <row r="62" ht="15.75" hidden="1" customHeight="1">
      <c r="A62" s="43"/>
      <c r="B62" s="43"/>
      <c r="C62" s="43"/>
      <c r="D62" s="43"/>
      <c r="E62" s="43"/>
      <c r="F62" s="43"/>
      <c r="G62" s="43"/>
      <c r="L62" s="2"/>
      <c r="M62" s="12"/>
      <c r="N62" s="12"/>
      <c r="O62" s="12"/>
      <c r="P62" s="12"/>
      <c r="Q62" s="13"/>
      <c r="R62" s="13"/>
      <c r="S62" s="13"/>
      <c r="T62" s="13"/>
      <c r="U62" s="13"/>
      <c r="V62" s="13"/>
      <c r="W62" s="13"/>
      <c r="Y62" s="13"/>
      <c r="AA62" s="13"/>
      <c r="AB62" s="13"/>
      <c r="AC62" s="13"/>
      <c r="AD62" s="13"/>
      <c r="AE62" s="13"/>
      <c r="AF62" s="13"/>
      <c r="AG62" s="13"/>
    </row>
    <row r="63" ht="15.75" hidden="1" customHeight="1">
      <c r="A63" s="43"/>
      <c r="B63" s="43"/>
      <c r="C63" s="43"/>
      <c r="D63" s="43"/>
      <c r="E63" s="43"/>
      <c r="F63" s="43"/>
      <c r="G63" s="43"/>
      <c r="L63" s="2"/>
      <c r="M63" s="12"/>
      <c r="N63" s="12"/>
      <c r="O63" s="12"/>
      <c r="P63" s="12"/>
      <c r="Q63" s="13"/>
      <c r="R63" s="13"/>
      <c r="S63" s="13"/>
      <c r="T63" s="13"/>
      <c r="U63" s="13"/>
      <c r="V63" s="13"/>
      <c r="W63" s="13"/>
      <c r="Y63" s="13"/>
      <c r="AA63" s="13"/>
      <c r="AB63" s="13"/>
      <c r="AC63" s="13"/>
      <c r="AD63" s="13"/>
      <c r="AE63" s="13"/>
      <c r="AF63" s="13"/>
      <c r="AG63" s="13"/>
    </row>
    <row r="64" ht="15.75" hidden="1" customHeight="1">
      <c r="A64" s="43"/>
      <c r="B64" s="43"/>
      <c r="C64" s="43"/>
      <c r="D64" s="43"/>
      <c r="E64" s="43"/>
      <c r="F64" s="43"/>
      <c r="G64" s="43"/>
      <c r="L64" s="2"/>
      <c r="M64" s="12"/>
      <c r="N64" s="12"/>
      <c r="O64" s="12"/>
      <c r="P64" s="12"/>
      <c r="Q64" s="13"/>
      <c r="R64" s="13"/>
      <c r="S64" s="13"/>
      <c r="T64" s="13"/>
      <c r="U64" s="13"/>
      <c r="V64" s="13"/>
      <c r="W64" s="13"/>
      <c r="Y64" s="13"/>
      <c r="AA64" s="13"/>
      <c r="AB64" s="13"/>
      <c r="AC64" s="13"/>
      <c r="AD64" s="13"/>
      <c r="AE64" s="13"/>
      <c r="AF64" s="13"/>
      <c r="AG64" s="13"/>
    </row>
    <row r="65" ht="15.75" hidden="1" customHeight="1">
      <c r="A65" s="43"/>
      <c r="B65" s="43"/>
      <c r="C65" s="43"/>
      <c r="D65" s="43"/>
      <c r="E65" s="43"/>
      <c r="F65" s="43"/>
      <c r="G65" s="43"/>
      <c r="L65" s="2"/>
      <c r="M65" s="12"/>
      <c r="N65" s="12"/>
      <c r="O65" s="12"/>
      <c r="P65" s="12"/>
      <c r="Q65" s="13"/>
      <c r="R65" s="13"/>
      <c r="S65" s="13"/>
      <c r="T65" s="13"/>
      <c r="U65" s="13"/>
      <c r="V65" s="13"/>
      <c r="W65" s="13"/>
      <c r="Y65" s="13"/>
      <c r="AA65" s="13"/>
      <c r="AB65" s="13"/>
      <c r="AC65" s="13"/>
      <c r="AD65" s="13"/>
      <c r="AE65" s="13"/>
      <c r="AF65" s="13"/>
      <c r="AG65" s="13"/>
    </row>
    <row r="66" ht="15.75" hidden="1" customHeight="1">
      <c r="A66" s="43"/>
      <c r="B66" s="43"/>
      <c r="C66" s="43"/>
      <c r="D66" s="43"/>
      <c r="E66" s="43"/>
      <c r="F66" s="43"/>
      <c r="G66" s="43"/>
      <c r="L66" s="2"/>
      <c r="M66" s="12"/>
      <c r="N66" s="12"/>
      <c r="O66" s="12"/>
      <c r="P66" s="12"/>
      <c r="Q66" s="13"/>
      <c r="R66" s="13"/>
      <c r="S66" s="13"/>
      <c r="T66" s="13"/>
      <c r="U66" s="13"/>
      <c r="V66" s="13"/>
      <c r="W66" s="13"/>
      <c r="Y66" s="13"/>
      <c r="AA66" s="13"/>
      <c r="AB66" s="13"/>
      <c r="AC66" s="13"/>
      <c r="AD66" s="13"/>
      <c r="AE66" s="13"/>
      <c r="AF66" s="13"/>
      <c r="AG66" s="13"/>
    </row>
    <row r="67" ht="15.75" hidden="1" customHeight="1">
      <c r="A67" s="43"/>
      <c r="B67" s="43"/>
      <c r="C67" s="43"/>
      <c r="D67" s="43"/>
      <c r="E67" s="43"/>
      <c r="F67" s="43"/>
      <c r="G67" s="43"/>
      <c r="L67" s="2"/>
      <c r="M67" s="12"/>
      <c r="N67" s="12"/>
      <c r="O67" s="12"/>
      <c r="P67" s="12"/>
      <c r="Q67" s="13"/>
      <c r="R67" s="13"/>
      <c r="S67" s="13"/>
      <c r="T67" s="13"/>
      <c r="U67" s="13"/>
      <c r="V67" s="13"/>
      <c r="W67" s="13"/>
      <c r="Y67" s="13"/>
      <c r="AA67" s="13"/>
      <c r="AB67" s="13"/>
      <c r="AC67" s="13"/>
      <c r="AD67" s="13"/>
      <c r="AE67" s="13"/>
      <c r="AF67" s="13"/>
      <c r="AG67" s="13"/>
    </row>
    <row r="68" ht="15.75" hidden="1" customHeight="1">
      <c r="A68" s="43"/>
      <c r="B68" s="43"/>
      <c r="C68" s="43"/>
      <c r="D68" s="43"/>
      <c r="E68" s="43"/>
      <c r="F68" s="43"/>
      <c r="G68" s="43"/>
      <c r="L68" s="2"/>
      <c r="M68" s="12"/>
      <c r="N68" s="12"/>
      <c r="O68" s="12"/>
      <c r="P68" s="12"/>
      <c r="Q68" s="13"/>
      <c r="R68" s="13"/>
      <c r="S68" s="13"/>
      <c r="T68" s="13"/>
      <c r="U68" s="13"/>
      <c r="V68" s="13"/>
      <c r="W68" s="13"/>
      <c r="Y68" s="13"/>
      <c r="AA68" s="13"/>
      <c r="AB68" s="13"/>
      <c r="AC68" s="13"/>
      <c r="AD68" s="13"/>
      <c r="AE68" s="13"/>
      <c r="AF68" s="13"/>
      <c r="AG68" s="13"/>
    </row>
    <row r="69" ht="15.75" hidden="1" customHeight="1">
      <c r="A69" s="43"/>
      <c r="B69" s="43"/>
      <c r="C69" s="43"/>
      <c r="D69" s="43"/>
      <c r="E69" s="43"/>
      <c r="F69" s="43"/>
      <c r="G69" s="43"/>
      <c r="L69" s="2"/>
      <c r="M69" s="12"/>
      <c r="N69" s="12"/>
      <c r="O69" s="12"/>
      <c r="P69" s="12"/>
      <c r="Q69" s="13"/>
      <c r="R69" s="13"/>
      <c r="S69" s="13"/>
      <c r="T69" s="13"/>
      <c r="U69" s="13"/>
      <c r="V69" s="13"/>
      <c r="W69" s="13"/>
      <c r="Y69" s="13"/>
      <c r="AA69" s="13"/>
      <c r="AB69" s="13"/>
      <c r="AC69" s="13"/>
      <c r="AD69" s="13"/>
      <c r="AE69" s="13"/>
      <c r="AF69" s="13"/>
      <c r="AG69" s="13"/>
    </row>
    <row r="70" ht="15.75" hidden="1" customHeight="1">
      <c r="A70" s="43"/>
      <c r="B70" s="43"/>
      <c r="C70" s="43"/>
      <c r="D70" s="43"/>
      <c r="E70" s="43"/>
      <c r="F70" s="43"/>
      <c r="G70" s="43"/>
      <c r="L70" s="2"/>
      <c r="M70" s="12"/>
      <c r="N70" s="12"/>
      <c r="O70" s="12"/>
      <c r="P70" s="12"/>
      <c r="Q70" s="13"/>
      <c r="R70" s="13"/>
      <c r="S70" s="13"/>
      <c r="T70" s="13"/>
      <c r="U70" s="13"/>
      <c r="V70" s="13"/>
      <c r="W70" s="13"/>
      <c r="Y70" s="13"/>
      <c r="AA70" s="13"/>
      <c r="AB70" s="13"/>
      <c r="AC70" s="13"/>
      <c r="AD70" s="13"/>
      <c r="AE70" s="13"/>
      <c r="AF70" s="13"/>
      <c r="AG70" s="13"/>
    </row>
    <row r="71" ht="15.75" hidden="1" customHeight="1">
      <c r="A71" s="43"/>
      <c r="B71" s="43"/>
      <c r="C71" s="43"/>
      <c r="D71" s="43"/>
      <c r="E71" s="43"/>
      <c r="F71" s="43"/>
      <c r="G71" s="43"/>
      <c r="L71" s="2"/>
      <c r="M71" s="12"/>
      <c r="N71" s="12"/>
      <c r="O71" s="12"/>
      <c r="P71" s="12"/>
      <c r="Q71" s="13"/>
      <c r="R71" s="13"/>
      <c r="S71" s="13"/>
      <c r="T71" s="13"/>
      <c r="U71" s="13"/>
      <c r="V71" s="13"/>
      <c r="W71" s="13"/>
      <c r="Y71" s="13"/>
      <c r="AA71" s="13"/>
      <c r="AB71" s="13"/>
      <c r="AC71" s="13"/>
      <c r="AD71" s="13"/>
      <c r="AE71" s="13"/>
      <c r="AF71" s="13"/>
      <c r="AG71" s="13"/>
    </row>
    <row r="72" ht="15.75" hidden="1" customHeight="1">
      <c r="A72" s="43"/>
      <c r="B72" s="43"/>
      <c r="C72" s="43"/>
      <c r="D72" s="43"/>
      <c r="E72" s="43"/>
      <c r="F72" s="43"/>
      <c r="G72" s="43"/>
      <c r="L72" s="2"/>
      <c r="M72" s="12"/>
      <c r="N72" s="12"/>
      <c r="O72" s="12"/>
      <c r="P72" s="12"/>
      <c r="Q72" s="13"/>
      <c r="R72" s="13"/>
      <c r="S72" s="13"/>
      <c r="T72" s="13"/>
      <c r="U72" s="13"/>
      <c r="V72" s="13"/>
      <c r="W72" s="13"/>
      <c r="Y72" s="13"/>
      <c r="AA72" s="13"/>
      <c r="AB72" s="13"/>
      <c r="AC72" s="13"/>
      <c r="AD72" s="13"/>
      <c r="AE72" s="13"/>
      <c r="AF72" s="13"/>
      <c r="AG72" s="13"/>
    </row>
    <row r="73" ht="15.75" hidden="1" customHeight="1">
      <c r="A73" s="43"/>
      <c r="B73" s="43"/>
      <c r="C73" s="43"/>
      <c r="D73" s="43"/>
      <c r="E73" s="43"/>
      <c r="F73" s="43"/>
      <c r="G73" s="43"/>
      <c r="L73" s="2"/>
      <c r="M73" s="12"/>
      <c r="N73" s="12"/>
      <c r="O73" s="12"/>
      <c r="P73" s="12"/>
      <c r="Q73" s="13"/>
      <c r="R73" s="13"/>
      <c r="S73" s="13"/>
      <c r="T73" s="13"/>
      <c r="U73" s="13"/>
      <c r="V73" s="13"/>
      <c r="W73" s="13"/>
      <c r="Y73" s="13"/>
      <c r="AA73" s="13"/>
      <c r="AB73" s="13"/>
      <c r="AC73" s="13"/>
      <c r="AD73" s="13"/>
      <c r="AE73" s="13"/>
      <c r="AF73" s="13"/>
      <c r="AG73" s="13"/>
    </row>
    <row r="74" ht="15.75" hidden="1" customHeight="1">
      <c r="A74" s="43"/>
      <c r="B74" s="43"/>
      <c r="C74" s="43"/>
      <c r="D74" s="43"/>
      <c r="E74" s="43"/>
      <c r="F74" s="43"/>
      <c r="G74" s="43"/>
      <c r="L74" s="2"/>
      <c r="M74" s="12"/>
      <c r="N74" s="12"/>
      <c r="O74" s="12"/>
      <c r="P74" s="12"/>
      <c r="Q74" s="13"/>
      <c r="R74" s="13"/>
      <c r="S74" s="13"/>
      <c r="T74" s="13"/>
      <c r="U74" s="13"/>
      <c r="V74" s="13"/>
      <c r="W74" s="13"/>
      <c r="Y74" s="13"/>
      <c r="AA74" s="13"/>
      <c r="AB74" s="13"/>
      <c r="AC74" s="13"/>
      <c r="AD74" s="13"/>
      <c r="AE74" s="13"/>
      <c r="AF74" s="13"/>
      <c r="AG74" s="13"/>
    </row>
    <row r="75" ht="15.75" hidden="1" customHeight="1">
      <c r="A75" s="43"/>
      <c r="B75" s="43"/>
      <c r="C75" s="43"/>
      <c r="D75" s="43"/>
      <c r="E75" s="43"/>
      <c r="F75" s="43"/>
      <c r="G75" s="43"/>
      <c r="L75" s="2"/>
      <c r="M75" s="12"/>
      <c r="N75" s="12"/>
      <c r="O75" s="12"/>
      <c r="P75" s="12"/>
      <c r="Q75" s="13"/>
      <c r="R75" s="13"/>
      <c r="S75" s="13"/>
      <c r="T75" s="13"/>
      <c r="U75" s="13"/>
      <c r="V75" s="13"/>
      <c r="W75" s="13"/>
      <c r="Y75" s="13"/>
      <c r="AA75" s="13"/>
      <c r="AB75" s="13"/>
      <c r="AC75" s="13"/>
      <c r="AD75" s="13"/>
      <c r="AE75" s="13"/>
      <c r="AF75" s="13"/>
      <c r="AG75" s="13"/>
    </row>
    <row r="76" ht="15.75" hidden="1" customHeight="1">
      <c r="A76" s="43"/>
      <c r="B76" s="43"/>
      <c r="C76" s="43"/>
      <c r="D76" s="43"/>
      <c r="E76" s="43"/>
      <c r="F76" s="43"/>
      <c r="G76" s="43"/>
      <c r="L76" s="2"/>
      <c r="M76" s="12"/>
      <c r="N76" s="12"/>
      <c r="O76" s="12"/>
      <c r="P76" s="12"/>
      <c r="Q76" s="13"/>
      <c r="R76" s="13"/>
      <c r="S76" s="13"/>
      <c r="T76" s="13"/>
      <c r="U76" s="13"/>
      <c r="V76" s="13"/>
      <c r="W76" s="13"/>
      <c r="Y76" s="13"/>
      <c r="AA76" s="13"/>
      <c r="AB76" s="13"/>
      <c r="AC76" s="13"/>
      <c r="AD76" s="13"/>
      <c r="AE76" s="13"/>
      <c r="AF76" s="13"/>
      <c r="AG76" s="13"/>
    </row>
    <row r="77" ht="15.75" hidden="1" customHeight="1">
      <c r="A77" s="43"/>
      <c r="B77" s="43"/>
      <c r="C77" s="43"/>
      <c r="D77" s="43"/>
      <c r="E77" s="43"/>
      <c r="F77" s="43"/>
      <c r="G77" s="43"/>
      <c r="L77" s="2"/>
      <c r="M77" s="12"/>
      <c r="N77" s="12"/>
      <c r="O77" s="12"/>
      <c r="P77" s="12"/>
      <c r="Q77" s="13"/>
      <c r="R77" s="13"/>
      <c r="S77" s="13"/>
      <c r="T77" s="13"/>
      <c r="U77" s="13"/>
      <c r="V77" s="13"/>
      <c r="W77" s="13"/>
      <c r="Y77" s="13"/>
      <c r="AA77" s="13"/>
      <c r="AB77" s="13"/>
      <c r="AC77" s="13"/>
      <c r="AD77" s="13"/>
      <c r="AE77" s="13"/>
      <c r="AF77" s="13"/>
      <c r="AG77" s="13"/>
    </row>
    <row r="78" ht="15.75" hidden="1" customHeight="1">
      <c r="A78" s="43"/>
      <c r="B78" s="43"/>
      <c r="C78" s="43"/>
      <c r="D78" s="43"/>
      <c r="E78" s="43"/>
      <c r="F78" s="43"/>
      <c r="G78" s="43"/>
      <c r="L78" s="2"/>
      <c r="M78" s="12"/>
      <c r="N78" s="12"/>
      <c r="O78" s="12"/>
      <c r="P78" s="12"/>
      <c r="Q78" s="13"/>
      <c r="R78" s="13"/>
      <c r="S78" s="13"/>
      <c r="T78" s="13"/>
      <c r="U78" s="13"/>
      <c r="V78" s="13"/>
      <c r="W78" s="13"/>
      <c r="Y78" s="13"/>
      <c r="AA78" s="13"/>
      <c r="AB78" s="13"/>
      <c r="AC78" s="13"/>
      <c r="AD78" s="13"/>
      <c r="AE78" s="13"/>
      <c r="AF78" s="13"/>
      <c r="AG78" s="13"/>
    </row>
    <row r="79" ht="15.75" hidden="1" customHeight="1">
      <c r="A79" s="43"/>
      <c r="B79" s="43"/>
      <c r="C79" s="43"/>
      <c r="D79" s="43"/>
      <c r="E79" s="43"/>
      <c r="F79" s="43"/>
      <c r="G79" s="43"/>
      <c r="L79" s="2"/>
      <c r="M79" s="12"/>
      <c r="N79" s="12"/>
      <c r="O79" s="12"/>
      <c r="P79" s="12"/>
      <c r="Q79" s="13"/>
      <c r="R79" s="13"/>
      <c r="S79" s="13"/>
      <c r="T79" s="13"/>
      <c r="U79" s="13"/>
      <c r="Y79" s="13"/>
      <c r="AA79" s="13"/>
      <c r="AB79" s="13"/>
      <c r="AC79" s="13"/>
      <c r="AD79" s="13"/>
      <c r="AE79" s="13"/>
      <c r="AF79" s="13"/>
      <c r="AG79" s="13"/>
    </row>
    <row r="80" ht="15.75" hidden="1" customHeight="1">
      <c r="A80" s="43"/>
      <c r="B80" s="43"/>
      <c r="C80" s="43"/>
      <c r="D80" s="43"/>
      <c r="E80" s="43"/>
      <c r="F80" s="43"/>
      <c r="G80" s="43"/>
      <c r="L80" s="2"/>
      <c r="M80" s="12"/>
      <c r="N80" s="12"/>
      <c r="O80" s="12"/>
      <c r="P80" s="12"/>
      <c r="Q80" s="13"/>
      <c r="R80" s="13"/>
      <c r="S80" s="13"/>
      <c r="T80" s="13"/>
      <c r="U80" s="13"/>
      <c r="Y80" s="13"/>
      <c r="AA80" s="13"/>
      <c r="AB80" s="13"/>
      <c r="AC80" s="13"/>
      <c r="AD80" s="13"/>
      <c r="AE80" s="13"/>
      <c r="AF80" s="13"/>
      <c r="AG80" s="13"/>
    </row>
    <row r="81" ht="15.75" hidden="1" customHeight="1">
      <c r="A81" s="43"/>
      <c r="B81" s="43"/>
      <c r="C81" s="43"/>
      <c r="D81" s="43"/>
      <c r="E81" s="43"/>
      <c r="F81" s="43"/>
      <c r="G81" s="43"/>
      <c r="L81" s="2"/>
      <c r="M81" s="12"/>
      <c r="N81" s="12"/>
      <c r="O81" s="12"/>
      <c r="P81" s="12"/>
      <c r="Q81" s="13"/>
      <c r="R81" s="13"/>
      <c r="S81" s="13"/>
      <c r="T81" s="13"/>
      <c r="U81" s="13"/>
      <c r="AA81" s="13"/>
      <c r="AB81" s="13"/>
      <c r="AC81" s="13"/>
      <c r="AD81" s="13"/>
      <c r="AE81" s="13"/>
      <c r="AF81" s="13"/>
      <c r="AG81" s="13"/>
    </row>
    <row r="82" ht="15.75" hidden="1" customHeight="1">
      <c r="A82" s="43"/>
      <c r="B82" s="43"/>
      <c r="C82" s="43"/>
      <c r="D82" s="43"/>
      <c r="E82" s="43"/>
      <c r="F82" s="43"/>
      <c r="G82" s="43"/>
      <c r="L82" s="2"/>
      <c r="M82" s="12"/>
      <c r="N82" s="12"/>
      <c r="O82" s="12"/>
      <c r="P82" s="12"/>
      <c r="Q82" s="13"/>
      <c r="R82" s="13"/>
      <c r="S82" s="13"/>
      <c r="T82" s="13"/>
      <c r="U82" s="13"/>
      <c r="AA82" s="13"/>
      <c r="AB82" s="13"/>
      <c r="AC82" s="13"/>
      <c r="AD82" s="13"/>
      <c r="AE82" s="13"/>
      <c r="AF82" s="13"/>
      <c r="AG82" s="13"/>
    </row>
    <row r="83" ht="15.75" hidden="1" customHeight="1">
      <c r="A83" s="43"/>
      <c r="B83" s="43"/>
      <c r="C83" s="43"/>
      <c r="D83" s="43"/>
      <c r="E83" s="43"/>
      <c r="F83" s="43"/>
      <c r="G83" s="43"/>
      <c r="L83" s="2"/>
      <c r="M83" s="12"/>
      <c r="N83" s="12"/>
      <c r="O83" s="12"/>
      <c r="P83" s="12"/>
      <c r="Q83" s="13"/>
      <c r="R83" s="13"/>
      <c r="S83" s="13"/>
      <c r="T83" s="13"/>
      <c r="U83" s="13"/>
      <c r="AA83" s="13"/>
      <c r="AB83" s="13"/>
      <c r="AC83" s="13"/>
      <c r="AD83" s="13"/>
      <c r="AE83" s="13"/>
      <c r="AF83" s="13"/>
      <c r="AG83" s="13"/>
    </row>
    <row r="84" ht="15.75" hidden="1" customHeight="1">
      <c r="A84" s="43"/>
      <c r="B84" s="43"/>
      <c r="C84" s="43"/>
      <c r="D84" s="43"/>
      <c r="E84" s="43"/>
      <c r="F84" s="43"/>
      <c r="G84" s="43"/>
      <c r="L84" s="2"/>
      <c r="M84" s="12"/>
      <c r="N84" s="12"/>
      <c r="O84" s="12"/>
      <c r="P84" s="12"/>
      <c r="Q84" s="13"/>
      <c r="R84" s="13"/>
      <c r="S84" s="13"/>
      <c r="T84" s="13"/>
      <c r="U84" s="13"/>
      <c r="AA84" s="13"/>
      <c r="AB84" s="13"/>
      <c r="AC84" s="13"/>
      <c r="AD84" s="13"/>
      <c r="AE84" s="13"/>
      <c r="AF84" s="13"/>
      <c r="AG84" s="13"/>
    </row>
    <row r="85" ht="15.75" hidden="1" customHeight="1">
      <c r="A85" s="43"/>
      <c r="B85" s="43"/>
      <c r="C85" s="43"/>
      <c r="D85" s="43"/>
      <c r="E85" s="43"/>
      <c r="F85" s="43"/>
      <c r="G85" s="43"/>
      <c r="L85" s="2"/>
      <c r="M85" s="12"/>
      <c r="N85" s="12"/>
      <c r="O85" s="12"/>
      <c r="P85" s="12"/>
      <c r="Q85" s="13"/>
      <c r="R85" s="13"/>
      <c r="S85" s="13"/>
      <c r="T85" s="13"/>
      <c r="U85" s="13"/>
      <c r="AA85" s="13"/>
      <c r="AB85" s="13"/>
      <c r="AC85" s="13"/>
      <c r="AD85" s="13"/>
      <c r="AE85" s="13"/>
      <c r="AF85" s="13"/>
      <c r="AG85" s="13"/>
    </row>
    <row r="86" ht="15.75" hidden="1" customHeight="1">
      <c r="A86" s="43"/>
      <c r="B86" s="43"/>
      <c r="C86" s="43"/>
      <c r="D86" s="43"/>
      <c r="E86" s="43"/>
      <c r="F86" s="43"/>
      <c r="G86" s="43"/>
      <c r="L86" s="2"/>
      <c r="M86" s="12"/>
      <c r="N86" s="12"/>
      <c r="O86" s="12"/>
      <c r="P86" s="12"/>
      <c r="S86" s="13"/>
      <c r="T86" s="13"/>
      <c r="AA86" s="13"/>
      <c r="AB86" s="13"/>
      <c r="AC86" s="13"/>
      <c r="AD86" s="13"/>
      <c r="AE86" s="13"/>
      <c r="AF86" s="13"/>
      <c r="AG86" s="13"/>
    </row>
    <row r="87" ht="15.75" hidden="1" customHeight="1">
      <c r="A87" s="43"/>
      <c r="B87" s="43"/>
      <c r="C87" s="43"/>
      <c r="D87" s="43"/>
      <c r="E87" s="43"/>
      <c r="F87" s="43"/>
      <c r="G87" s="43"/>
      <c r="L87" s="2"/>
      <c r="M87" s="12"/>
      <c r="N87" s="12"/>
      <c r="O87" s="12"/>
      <c r="P87" s="12"/>
      <c r="AA87" s="13"/>
      <c r="AB87" s="13"/>
      <c r="AC87" s="13"/>
      <c r="AD87" s="13"/>
      <c r="AE87" s="13"/>
      <c r="AF87" s="13"/>
      <c r="AG87" s="13"/>
    </row>
    <row r="88" ht="15.75" hidden="1" customHeight="1">
      <c r="A88" s="43"/>
      <c r="B88" s="43"/>
      <c r="C88" s="43"/>
      <c r="D88" s="43"/>
      <c r="E88" s="43"/>
      <c r="F88" s="43"/>
      <c r="G88" s="43"/>
      <c r="L88" s="2"/>
      <c r="M88" s="12"/>
      <c r="N88" s="12"/>
      <c r="O88" s="12"/>
      <c r="P88" s="12"/>
      <c r="AA88" s="13"/>
      <c r="AB88" s="13"/>
      <c r="AC88" s="13"/>
      <c r="AD88" s="13"/>
      <c r="AE88" s="13"/>
      <c r="AF88" s="13"/>
      <c r="AG88" s="13"/>
    </row>
    <row r="89" ht="15.75" hidden="1" customHeight="1">
      <c r="A89" s="43"/>
      <c r="B89" s="43"/>
      <c r="C89" s="43"/>
      <c r="D89" s="43"/>
      <c r="E89" s="43"/>
      <c r="F89" s="43"/>
      <c r="G89" s="43"/>
      <c r="L89" s="2"/>
      <c r="M89" s="12"/>
      <c r="N89" s="12"/>
      <c r="O89" s="12"/>
      <c r="P89" s="12"/>
      <c r="AA89" s="13"/>
      <c r="AB89" s="13"/>
      <c r="AC89" s="13"/>
      <c r="AD89" s="13"/>
      <c r="AE89" s="13"/>
      <c r="AF89" s="13"/>
      <c r="AG89" s="13"/>
    </row>
    <row r="90" ht="15.75" hidden="1" customHeight="1">
      <c r="A90" s="43"/>
      <c r="B90" s="43"/>
      <c r="C90" s="43"/>
      <c r="D90" s="43"/>
      <c r="E90" s="43"/>
      <c r="F90" s="43"/>
      <c r="G90" s="43"/>
      <c r="L90" s="2"/>
      <c r="M90" s="12"/>
      <c r="N90" s="12"/>
      <c r="O90" s="12"/>
      <c r="P90" s="12"/>
      <c r="AA90" s="13"/>
      <c r="AB90" s="13"/>
      <c r="AC90" s="13"/>
      <c r="AD90" s="13"/>
    </row>
    <row r="91" ht="15.75" hidden="1" customHeight="1">
      <c r="A91" s="43"/>
      <c r="B91" s="43"/>
      <c r="C91" s="43"/>
      <c r="D91" s="43"/>
      <c r="E91" s="43"/>
      <c r="F91" s="43"/>
      <c r="G91" s="43"/>
      <c r="L91" s="2"/>
      <c r="M91" s="12"/>
      <c r="N91" s="12"/>
      <c r="O91" s="12"/>
      <c r="P91" s="12"/>
      <c r="AA91" s="13"/>
      <c r="AB91" s="13"/>
      <c r="AC91" s="13"/>
      <c r="AD91" s="13"/>
    </row>
    <row r="92" ht="15.75" hidden="1" customHeight="1">
      <c r="A92" s="43"/>
      <c r="B92" s="43"/>
      <c r="C92" s="43"/>
      <c r="D92" s="43"/>
      <c r="E92" s="43"/>
      <c r="F92" s="43"/>
      <c r="G92" s="43"/>
      <c r="L92" s="2"/>
      <c r="M92" s="12"/>
      <c r="N92" s="12"/>
      <c r="O92" s="12"/>
      <c r="P92" s="2"/>
      <c r="AA92" s="13"/>
      <c r="AB92" s="13"/>
      <c r="AC92" s="13"/>
    </row>
    <row r="93" ht="15.75" hidden="1" customHeight="1">
      <c r="A93" s="43"/>
      <c r="B93" s="43"/>
      <c r="C93" s="43"/>
      <c r="D93" s="43"/>
      <c r="E93" s="43"/>
      <c r="F93" s="43"/>
      <c r="G93" s="43"/>
      <c r="L93" s="2"/>
      <c r="M93" s="12"/>
      <c r="N93" s="2"/>
      <c r="O93" s="2"/>
      <c r="P93" s="2"/>
      <c r="AA93" s="13"/>
    </row>
    <row r="94" ht="15.75" hidden="1" customHeight="1">
      <c r="A94" s="43"/>
      <c r="B94" s="43"/>
      <c r="C94" s="43"/>
      <c r="D94" s="43"/>
      <c r="E94" s="43"/>
      <c r="F94" s="43"/>
      <c r="G94" s="43"/>
      <c r="L94" s="2"/>
      <c r="M94" s="12"/>
      <c r="N94" s="2"/>
      <c r="O94" s="2"/>
      <c r="P94" s="2"/>
      <c r="AA94" s="13"/>
    </row>
    <row r="95" ht="15.75" hidden="1" customHeight="1">
      <c r="A95" s="43"/>
      <c r="B95" s="43"/>
      <c r="C95" s="43"/>
      <c r="D95" s="43"/>
      <c r="E95" s="43"/>
      <c r="F95" s="43"/>
      <c r="G95" s="43"/>
      <c r="L95" s="2"/>
      <c r="M95" s="12"/>
      <c r="N95" s="2"/>
      <c r="O95" s="2"/>
      <c r="P95" s="2"/>
      <c r="AA95" s="13"/>
    </row>
    <row r="96" ht="15.75" hidden="1" customHeight="1">
      <c r="A96" s="43"/>
      <c r="B96" s="43"/>
      <c r="C96" s="43"/>
      <c r="D96" s="43"/>
      <c r="E96" s="43"/>
      <c r="F96" s="43"/>
      <c r="G96" s="43"/>
      <c r="L96" s="2"/>
      <c r="M96" s="12"/>
      <c r="N96" s="2"/>
      <c r="O96" s="2"/>
      <c r="P96" s="2"/>
      <c r="AA96" s="13"/>
    </row>
    <row r="97" ht="15.75" hidden="1" customHeight="1">
      <c r="A97" s="43"/>
      <c r="B97" s="43"/>
      <c r="C97" s="43"/>
      <c r="D97" s="43"/>
      <c r="E97" s="43"/>
      <c r="F97" s="43"/>
      <c r="G97" s="43"/>
      <c r="L97" s="2"/>
      <c r="M97" s="2"/>
      <c r="N97" s="2"/>
      <c r="O97" s="2"/>
      <c r="P97" s="2"/>
    </row>
    <row r="98" ht="15.75" hidden="1" customHeight="1">
      <c r="A98" s="43"/>
      <c r="B98" s="43"/>
      <c r="C98" s="43"/>
      <c r="D98" s="43"/>
      <c r="E98" s="43"/>
      <c r="F98" s="43"/>
      <c r="G98" s="43"/>
      <c r="L98" s="2"/>
      <c r="M98" s="2"/>
      <c r="N98" s="2"/>
      <c r="O98" s="2"/>
      <c r="P98" s="2"/>
    </row>
    <row r="99" ht="15.75" hidden="1" customHeight="1">
      <c r="A99" s="43"/>
      <c r="B99" s="43"/>
      <c r="C99" s="43"/>
      <c r="D99" s="43"/>
      <c r="E99" s="43"/>
      <c r="F99" s="43"/>
      <c r="G99" s="43"/>
      <c r="L99" s="2"/>
      <c r="M99" s="2"/>
      <c r="N99" s="2"/>
      <c r="O99" s="2"/>
      <c r="P99" s="2"/>
    </row>
    <row r="100" ht="15.75" hidden="1" customHeight="1">
      <c r="A100" s="43"/>
      <c r="B100" s="43"/>
      <c r="C100" s="43"/>
      <c r="D100" s="43"/>
      <c r="E100" s="43"/>
      <c r="F100" s="43"/>
      <c r="G100" s="43"/>
      <c r="L100" s="2"/>
      <c r="M100" s="2"/>
      <c r="N100" s="2"/>
      <c r="O100" s="2"/>
      <c r="P100" s="2"/>
    </row>
    <row r="101" ht="15.75" hidden="1" customHeight="1">
      <c r="A101" s="43"/>
      <c r="B101" s="43"/>
      <c r="C101" s="43"/>
      <c r="D101" s="43"/>
      <c r="E101" s="43"/>
      <c r="F101" s="43"/>
      <c r="G101" s="43"/>
      <c r="L101" s="2"/>
      <c r="M101" s="2"/>
      <c r="N101" s="2"/>
      <c r="O101" s="2"/>
      <c r="P101" s="2"/>
    </row>
    <row r="102" ht="15.75" hidden="1" customHeight="1">
      <c r="A102" s="43"/>
      <c r="B102" s="43"/>
      <c r="C102" s="43"/>
      <c r="D102" s="43"/>
      <c r="E102" s="43"/>
      <c r="F102" s="43"/>
      <c r="G102" s="43"/>
      <c r="L102" s="2"/>
      <c r="M102" s="2"/>
      <c r="N102" s="2"/>
      <c r="O102" s="2"/>
      <c r="P102" s="2"/>
    </row>
    <row r="103" ht="15.75" hidden="1" customHeight="1">
      <c r="A103" s="43"/>
      <c r="B103" s="43"/>
      <c r="C103" s="43"/>
      <c r="D103" s="43"/>
      <c r="E103" s="43"/>
      <c r="F103" s="43"/>
      <c r="G103" s="43"/>
      <c r="L103" s="2"/>
      <c r="M103" s="2"/>
      <c r="N103" s="2"/>
      <c r="O103" s="2"/>
      <c r="P103" s="2"/>
    </row>
    <row r="104" ht="15.75" hidden="1" customHeight="1">
      <c r="A104" s="43"/>
      <c r="B104" s="43"/>
      <c r="C104" s="43"/>
      <c r="D104" s="43"/>
      <c r="E104" s="43"/>
      <c r="F104" s="43"/>
      <c r="G104" s="43"/>
      <c r="L104" s="2"/>
      <c r="M104" s="2"/>
      <c r="N104" s="2"/>
      <c r="O104" s="2"/>
      <c r="P104" s="2"/>
    </row>
    <row r="105" ht="15.75" hidden="1" customHeight="1">
      <c r="A105" s="43"/>
      <c r="B105" s="43"/>
      <c r="C105" s="43"/>
      <c r="D105" s="43"/>
      <c r="E105" s="43"/>
      <c r="F105" s="43"/>
      <c r="G105" s="43"/>
      <c r="L105" s="2"/>
      <c r="M105" s="2"/>
      <c r="N105" s="2"/>
      <c r="O105" s="2"/>
      <c r="P105" s="2"/>
    </row>
    <row r="106" ht="15.75" hidden="1" customHeight="1">
      <c r="A106" s="43"/>
      <c r="B106" s="43"/>
      <c r="C106" s="43"/>
      <c r="D106" s="43"/>
      <c r="E106" s="43"/>
      <c r="F106" s="43"/>
      <c r="G106" s="43"/>
      <c r="L106" s="2"/>
      <c r="M106" s="2"/>
      <c r="N106" s="2"/>
      <c r="O106" s="2"/>
      <c r="P106" s="2"/>
    </row>
    <row r="107" ht="15.75" hidden="1" customHeight="1">
      <c r="A107" s="43"/>
      <c r="B107" s="43"/>
      <c r="C107" s="43"/>
      <c r="D107" s="43"/>
      <c r="E107" s="43"/>
      <c r="F107" s="43"/>
      <c r="G107" s="43"/>
      <c r="L107" s="2"/>
      <c r="M107" s="2"/>
      <c r="N107" s="2"/>
      <c r="O107" s="2"/>
      <c r="P107" s="2"/>
    </row>
    <row r="108" ht="15.75" hidden="1" customHeight="1">
      <c r="A108" s="43"/>
      <c r="B108" s="43"/>
      <c r="C108" s="43"/>
      <c r="D108" s="43"/>
      <c r="E108" s="43"/>
      <c r="F108" s="43"/>
      <c r="G108" s="43"/>
      <c r="L108" s="2"/>
      <c r="M108" s="2"/>
      <c r="N108" s="2"/>
      <c r="O108" s="2"/>
      <c r="P108" s="2"/>
    </row>
    <row r="109" ht="15.75" hidden="1" customHeight="1">
      <c r="A109" s="43"/>
      <c r="B109" s="43"/>
      <c r="C109" s="43"/>
      <c r="D109" s="43"/>
      <c r="E109" s="43"/>
      <c r="F109" s="43"/>
      <c r="G109" s="43"/>
      <c r="L109" s="2"/>
      <c r="M109" s="2"/>
      <c r="N109" s="2"/>
      <c r="O109" s="2"/>
      <c r="P109" s="2"/>
    </row>
    <row r="110" ht="15.75" hidden="1" customHeight="1">
      <c r="A110" s="43"/>
      <c r="B110" s="43"/>
      <c r="C110" s="43"/>
      <c r="D110" s="43"/>
      <c r="E110" s="43"/>
      <c r="F110" s="43"/>
      <c r="G110" s="43"/>
      <c r="L110" s="2"/>
      <c r="M110" s="2"/>
      <c r="N110" s="2"/>
      <c r="O110" s="2"/>
      <c r="P110" s="2"/>
    </row>
    <row r="111" ht="15.75" hidden="1" customHeight="1">
      <c r="A111" s="43"/>
      <c r="B111" s="43"/>
      <c r="C111" s="43"/>
      <c r="D111" s="43"/>
      <c r="E111" s="43"/>
      <c r="F111" s="43"/>
      <c r="G111" s="43"/>
      <c r="L111" s="2"/>
      <c r="M111" s="2"/>
      <c r="N111" s="2"/>
      <c r="O111" s="2"/>
      <c r="P111" s="2"/>
    </row>
    <row r="112" ht="15.75" hidden="1" customHeight="1">
      <c r="A112" s="43"/>
      <c r="B112" s="43"/>
      <c r="C112" s="43"/>
      <c r="D112" s="43"/>
      <c r="E112" s="43"/>
      <c r="F112" s="43"/>
      <c r="G112" s="43"/>
      <c r="L112" s="2"/>
      <c r="M112" s="2"/>
      <c r="N112" s="2"/>
      <c r="O112" s="2"/>
      <c r="P112" s="2"/>
    </row>
    <row r="113" ht="15.75" hidden="1" customHeight="1">
      <c r="A113" s="43"/>
      <c r="B113" s="43"/>
      <c r="C113" s="43"/>
      <c r="D113" s="43"/>
      <c r="E113" s="43"/>
      <c r="F113" s="43"/>
      <c r="G113" s="43"/>
      <c r="L113" s="2"/>
      <c r="M113" s="2"/>
      <c r="N113" s="2"/>
      <c r="O113" s="2"/>
      <c r="P113" s="2"/>
    </row>
    <row r="114" ht="15.75" hidden="1" customHeight="1">
      <c r="A114" s="43"/>
      <c r="B114" s="43"/>
      <c r="C114" s="43"/>
      <c r="D114" s="43"/>
      <c r="E114" s="43"/>
      <c r="F114" s="43"/>
      <c r="G114" s="43"/>
      <c r="L114" s="2"/>
      <c r="M114" s="2"/>
      <c r="N114" s="2"/>
      <c r="O114" s="2"/>
      <c r="P114" s="2"/>
    </row>
    <row r="115" ht="15.75" hidden="1" customHeight="1">
      <c r="A115" s="43"/>
      <c r="B115" s="43"/>
      <c r="C115" s="43"/>
      <c r="D115" s="43"/>
      <c r="E115" s="43"/>
      <c r="F115" s="43"/>
      <c r="G115" s="43"/>
      <c r="L115" s="2"/>
      <c r="M115" s="2"/>
      <c r="N115" s="2"/>
      <c r="O115" s="2"/>
      <c r="P115" s="2"/>
    </row>
    <row r="116" ht="15.75" hidden="1" customHeight="1">
      <c r="A116" s="43"/>
      <c r="B116" s="43"/>
      <c r="C116" s="43"/>
      <c r="D116" s="43"/>
      <c r="E116" s="43"/>
      <c r="F116" s="43"/>
      <c r="G116" s="43"/>
      <c r="L116" s="2"/>
      <c r="M116" s="2"/>
      <c r="N116" s="2"/>
      <c r="O116" s="2"/>
      <c r="P116" s="2"/>
    </row>
    <row r="117" ht="15.75" hidden="1" customHeight="1">
      <c r="A117" s="43"/>
      <c r="B117" s="43"/>
      <c r="C117" s="43"/>
      <c r="D117" s="43"/>
      <c r="E117" s="43"/>
      <c r="F117" s="43"/>
      <c r="G117" s="43"/>
      <c r="L117" s="2"/>
      <c r="M117" s="2"/>
      <c r="N117" s="2"/>
      <c r="O117" s="2"/>
      <c r="P117" s="2"/>
    </row>
    <row r="118" ht="15.75" hidden="1" customHeight="1">
      <c r="A118" s="43"/>
      <c r="B118" s="43"/>
      <c r="C118" s="43"/>
      <c r="D118" s="43"/>
      <c r="E118" s="43"/>
      <c r="F118" s="43"/>
      <c r="G118" s="43"/>
      <c r="L118" s="2"/>
      <c r="M118" s="2"/>
      <c r="N118" s="2"/>
      <c r="O118" s="2"/>
      <c r="P118" s="2"/>
    </row>
    <row r="119" ht="15.75" hidden="1" customHeight="1">
      <c r="A119" s="43"/>
      <c r="B119" s="43"/>
      <c r="C119" s="43"/>
      <c r="D119" s="43"/>
      <c r="E119" s="43"/>
      <c r="F119" s="43"/>
      <c r="G119" s="43"/>
      <c r="L119" s="2"/>
      <c r="M119" s="2"/>
      <c r="N119" s="2"/>
      <c r="O119" s="2"/>
      <c r="P119" s="2"/>
    </row>
    <row r="120" ht="15.75" hidden="1" customHeight="1">
      <c r="A120" s="43"/>
      <c r="B120" s="43"/>
      <c r="C120" s="43"/>
      <c r="D120" s="43"/>
      <c r="E120" s="43"/>
      <c r="F120" s="43"/>
      <c r="G120" s="43"/>
      <c r="L120" s="2"/>
      <c r="M120" s="2"/>
      <c r="N120" s="2"/>
      <c r="O120" s="2"/>
      <c r="P120" s="2"/>
    </row>
    <row r="121" ht="15.75" hidden="1" customHeight="1">
      <c r="A121" s="43"/>
      <c r="B121" s="43"/>
      <c r="C121" s="43"/>
      <c r="D121" s="43"/>
      <c r="E121" s="43"/>
      <c r="F121" s="43"/>
      <c r="G121" s="43"/>
      <c r="L121" s="2"/>
      <c r="M121" s="2"/>
      <c r="N121" s="2"/>
      <c r="O121" s="2"/>
      <c r="P121" s="2"/>
    </row>
    <row r="122" ht="15.75" hidden="1" customHeight="1">
      <c r="A122" s="43"/>
      <c r="B122" s="43"/>
      <c r="C122" s="43"/>
      <c r="D122" s="43"/>
      <c r="E122" s="43"/>
      <c r="F122" s="43"/>
      <c r="G122" s="43"/>
      <c r="L122" s="2"/>
      <c r="M122" s="2"/>
      <c r="N122" s="2"/>
      <c r="O122" s="2"/>
      <c r="P122" s="2"/>
    </row>
    <row r="123" ht="15.75" hidden="1" customHeight="1">
      <c r="A123" s="43"/>
      <c r="B123" s="43"/>
      <c r="C123" s="43"/>
      <c r="D123" s="43"/>
      <c r="E123" s="43"/>
      <c r="F123" s="43"/>
      <c r="G123" s="43"/>
      <c r="L123" s="2"/>
      <c r="M123" s="2"/>
      <c r="N123" s="2"/>
      <c r="O123" s="2"/>
      <c r="P123" s="2"/>
    </row>
    <row r="124" ht="15.75" hidden="1" customHeight="1">
      <c r="A124" s="43"/>
      <c r="B124" s="43"/>
      <c r="C124" s="43"/>
      <c r="D124" s="43"/>
      <c r="E124" s="43"/>
      <c r="F124" s="43"/>
      <c r="G124" s="43"/>
      <c r="L124" s="2"/>
      <c r="M124" s="2"/>
      <c r="N124" s="2"/>
      <c r="O124" s="2"/>
      <c r="P124" s="2"/>
    </row>
    <row r="125" ht="15.75" hidden="1" customHeight="1">
      <c r="A125" s="43"/>
      <c r="B125" s="43"/>
      <c r="C125" s="43"/>
      <c r="D125" s="43"/>
      <c r="E125" s="43"/>
      <c r="F125" s="43"/>
      <c r="G125" s="43"/>
      <c r="L125" s="2"/>
      <c r="M125" s="2"/>
      <c r="N125" s="2"/>
      <c r="O125" s="2"/>
      <c r="P125" s="2"/>
    </row>
    <row r="126" ht="15.75" hidden="1" customHeight="1">
      <c r="A126" s="43"/>
      <c r="B126" s="43"/>
      <c r="C126" s="43"/>
      <c r="D126" s="43"/>
      <c r="E126" s="43"/>
      <c r="F126" s="43"/>
      <c r="G126" s="43"/>
      <c r="L126" s="2"/>
      <c r="M126" s="2"/>
      <c r="N126" s="2"/>
      <c r="O126" s="2"/>
      <c r="P126" s="2"/>
    </row>
    <row r="127" ht="15.75" hidden="1" customHeight="1">
      <c r="A127" s="43"/>
      <c r="B127" s="43"/>
      <c r="C127" s="43"/>
      <c r="D127" s="43"/>
      <c r="E127" s="43"/>
      <c r="F127" s="43"/>
      <c r="G127" s="43"/>
      <c r="L127" s="2"/>
      <c r="M127" s="2"/>
      <c r="N127" s="2"/>
      <c r="O127" s="2"/>
      <c r="P127" s="2"/>
    </row>
    <row r="128" ht="15.75" hidden="1" customHeight="1">
      <c r="A128" s="43"/>
      <c r="B128" s="43"/>
      <c r="C128" s="43"/>
      <c r="D128" s="43"/>
      <c r="E128" s="43"/>
      <c r="F128" s="43"/>
      <c r="G128" s="43"/>
      <c r="L128" s="2"/>
      <c r="M128" s="2"/>
      <c r="N128" s="2"/>
      <c r="O128" s="2"/>
      <c r="P128" s="2"/>
    </row>
    <row r="129" ht="15.75" hidden="1" customHeight="1">
      <c r="A129" s="43"/>
      <c r="B129" s="43"/>
      <c r="C129" s="43"/>
      <c r="D129" s="43"/>
      <c r="E129" s="43"/>
      <c r="F129" s="43"/>
      <c r="G129" s="43"/>
      <c r="L129" s="2"/>
      <c r="M129" s="2"/>
      <c r="N129" s="2"/>
      <c r="O129" s="2"/>
      <c r="P129" s="2"/>
    </row>
    <row r="130" ht="15.75" hidden="1" customHeight="1">
      <c r="A130" s="43"/>
      <c r="B130" s="43"/>
      <c r="C130" s="43"/>
      <c r="D130" s="43"/>
      <c r="E130" s="43"/>
      <c r="F130" s="43"/>
      <c r="G130" s="43"/>
      <c r="L130" s="2"/>
      <c r="M130" s="2"/>
      <c r="N130" s="2"/>
      <c r="O130" s="2"/>
      <c r="P130" s="2"/>
    </row>
    <row r="131" ht="15.75" hidden="1" customHeight="1">
      <c r="A131" s="43"/>
      <c r="B131" s="43"/>
      <c r="C131" s="43"/>
      <c r="D131" s="43"/>
      <c r="E131" s="43"/>
      <c r="F131" s="43"/>
      <c r="G131" s="43"/>
      <c r="L131" s="2"/>
      <c r="M131" s="2"/>
      <c r="N131" s="2"/>
      <c r="O131" s="2"/>
      <c r="P131" s="2"/>
    </row>
    <row r="132" ht="15.75" hidden="1" customHeight="1">
      <c r="A132" s="43"/>
      <c r="B132" s="43"/>
      <c r="C132" s="43"/>
      <c r="D132" s="43"/>
      <c r="E132" s="43"/>
      <c r="F132" s="43"/>
      <c r="G132" s="43"/>
      <c r="L132" s="2"/>
      <c r="M132" s="2"/>
      <c r="N132" s="2"/>
      <c r="O132" s="2"/>
      <c r="P132" s="2"/>
    </row>
    <row r="133" ht="15.75" hidden="1" customHeight="1">
      <c r="A133" s="43"/>
      <c r="B133" s="43"/>
      <c r="C133" s="43"/>
      <c r="D133" s="43"/>
      <c r="E133" s="43"/>
      <c r="F133" s="43"/>
      <c r="G133" s="43"/>
      <c r="L133" s="2"/>
      <c r="M133" s="2"/>
      <c r="N133" s="2"/>
      <c r="O133" s="2"/>
      <c r="P133" s="2"/>
    </row>
    <row r="134" ht="15.75" hidden="1" customHeight="1">
      <c r="A134" s="43"/>
      <c r="B134" s="43"/>
      <c r="C134" s="43"/>
      <c r="D134" s="43"/>
      <c r="E134" s="43"/>
      <c r="F134" s="43"/>
      <c r="G134" s="43"/>
      <c r="L134" s="2"/>
      <c r="M134" s="2"/>
      <c r="N134" s="2"/>
      <c r="O134" s="2"/>
      <c r="P134" s="2"/>
    </row>
    <row r="135" ht="15.75" hidden="1" customHeight="1">
      <c r="A135" s="43"/>
      <c r="B135" s="43"/>
      <c r="C135" s="43"/>
      <c r="D135" s="43"/>
      <c r="E135" s="43"/>
      <c r="F135" s="43"/>
      <c r="G135" s="43"/>
      <c r="L135" s="2"/>
      <c r="M135" s="2"/>
      <c r="N135" s="2"/>
      <c r="O135" s="2"/>
      <c r="P135" s="2"/>
    </row>
    <row r="136" ht="15.75" hidden="1" customHeight="1">
      <c r="A136" s="43"/>
      <c r="B136" s="43"/>
      <c r="C136" s="43"/>
      <c r="D136" s="43"/>
      <c r="E136" s="43"/>
      <c r="F136" s="43"/>
      <c r="G136" s="43"/>
      <c r="L136" s="2"/>
      <c r="M136" s="2"/>
      <c r="N136" s="2"/>
      <c r="O136" s="2"/>
      <c r="P136" s="2"/>
    </row>
    <row r="137" ht="15.75" hidden="1" customHeight="1">
      <c r="A137" s="43"/>
      <c r="B137" s="43"/>
      <c r="C137" s="43"/>
      <c r="D137" s="43"/>
      <c r="E137" s="43"/>
      <c r="F137" s="43"/>
      <c r="G137" s="43"/>
      <c r="L137" s="2"/>
      <c r="M137" s="2"/>
      <c r="N137" s="2"/>
      <c r="O137" s="2"/>
      <c r="P137" s="2"/>
    </row>
    <row r="138" ht="15.75" hidden="1" customHeight="1">
      <c r="A138" s="43"/>
      <c r="B138" s="43"/>
      <c r="C138" s="43"/>
      <c r="D138" s="43"/>
      <c r="E138" s="43"/>
      <c r="F138" s="43"/>
      <c r="G138" s="43"/>
      <c r="L138" s="2"/>
      <c r="M138" s="2"/>
      <c r="N138" s="2"/>
      <c r="O138" s="2"/>
      <c r="P138" s="2"/>
    </row>
    <row r="139" ht="15.75" hidden="1" customHeight="1">
      <c r="A139" s="43"/>
      <c r="B139" s="43"/>
      <c r="C139" s="43"/>
      <c r="D139" s="43"/>
      <c r="E139" s="43"/>
      <c r="F139" s="43"/>
      <c r="G139" s="43"/>
      <c r="L139" s="2"/>
      <c r="M139" s="2"/>
      <c r="N139" s="2"/>
      <c r="O139" s="2"/>
      <c r="P139" s="2"/>
    </row>
    <row r="140" ht="15.75" hidden="1" customHeight="1">
      <c r="A140" s="43"/>
      <c r="B140" s="43"/>
      <c r="C140" s="43"/>
      <c r="D140" s="43"/>
      <c r="E140" s="43"/>
      <c r="F140" s="43"/>
      <c r="G140" s="43"/>
      <c r="L140" s="2"/>
      <c r="M140" s="2"/>
      <c r="N140" s="2"/>
      <c r="O140" s="2"/>
      <c r="P140" s="2"/>
    </row>
    <row r="141" ht="15.75" hidden="1" customHeight="1">
      <c r="A141" s="43"/>
      <c r="B141" s="43"/>
      <c r="C141" s="43"/>
      <c r="D141" s="43"/>
      <c r="E141" s="43"/>
      <c r="F141" s="43"/>
      <c r="G141" s="43"/>
      <c r="L141" s="2"/>
      <c r="M141" s="2"/>
      <c r="N141" s="2"/>
      <c r="O141" s="2"/>
      <c r="P141" s="2"/>
    </row>
    <row r="142" ht="15.75" hidden="1" customHeight="1">
      <c r="A142" s="43"/>
      <c r="B142" s="43"/>
      <c r="C142" s="43"/>
      <c r="D142" s="43"/>
      <c r="E142" s="43"/>
      <c r="F142" s="43"/>
      <c r="G142" s="43"/>
      <c r="L142" s="2"/>
      <c r="M142" s="2"/>
      <c r="N142" s="2"/>
      <c r="O142" s="2"/>
      <c r="P142" s="2"/>
    </row>
    <row r="143" ht="15.75" hidden="1" customHeight="1">
      <c r="A143" s="43"/>
      <c r="B143" s="43"/>
      <c r="C143" s="43"/>
      <c r="D143" s="43"/>
      <c r="E143" s="43"/>
      <c r="F143" s="43"/>
      <c r="G143" s="43"/>
      <c r="L143" s="2"/>
      <c r="M143" s="2"/>
      <c r="N143" s="2"/>
      <c r="O143" s="2"/>
      <c r="P143" s="2"/>
    </row>
    <row r="144" ht="15.75" hidden="1" customHeight="1">
      <c r="A144" s="43"/>
      <c r="B144" s="43"/>
      <c r="C144" s="43"/>
      <c r="D144" s="43"/>
      <c r="E144" s="43"/>
      <c r="F144" s="43"/>
      <c r="G144" s="43"/>
      <c r="L144" s="2"/>
      <c r="M144" s="2"/>
      <c r="N144" s="2"/>
      <c r="O144" s="2"/>
      <c r="P144" s="2"/>
    </row>
    <row r="145" ht="15.75" hidden="1" customHeight="1">
      <c r="A145" s="43"/>
      <c r="B145" s="43"/>
      <c r="C145" s="43"/>
      <c r="D145" s="43"/>
      <c r="E145" s="43"/>
      <c r="F145" s="43"/>
      <c r="G145" s="43"/>
      <c r="L145" s="2"/>
      <c r="M145" s="2"/>
      <c r="N145" s="2"/>
      <c r="O145" s="2"/>
      <c r="P145" s="2"/>
    </row>
    <row r="146" ht="15.75" hidden="1" customHeight="1">
      <c r="A146" s="43"/>
      <c r="B146" s="43"/>
      <c r="C146" s="43"/>
      <c r="D146" s="43"/>
      <c r="E146" s="43"/>
      <c r="F146" s="43"/>
      <c r="G146" s="43"/>
      <c r="L146" s="2"/>
      <c r="M146" s="2"/>
      <c r="N146" s="2"/>
      <c r="O146" s="2"/>
      <c r="P146" s="2"/>
    </row>
    <row r="147" ht="15.75" hidden="1" customHeight="1">
      <c r="A147" s="43"/>
      <c r="B147" s="43"/>
      <c r="C147" s="43"/>
      <c r="D147" s="43"/>
      <c r="E147" s="43"/>
      <c r="F147" s="43"/>
      <c r="G147" s="43"/>
      <c r="L147" s="2"/>
      <c r="M147" s="2"/>
      <c r="N147" s="2"/>
      <c r="O147" s="2"/>
      <c r="P147" s="2"/>
    </row>
    <row r="148" ht="15.75" hidden="1" customHeight="1">
      <c r="A148" s="43"/>
      <c r="B148" s="43"/>
      <c r="C148" s="43"/>
      <c r="D148" s="43"/>
      <c r="E148" s="43"/>
      <c r="F148" s="43"/>
      <c r="G148" s="43"/>
      <c r="L148" s="2"/>
      <c r="M148" s="2"/>
      <c r="N148" s="2"/>
      <c r="O148" s="2"/>
      <c r="P148" s="2"/>
    </row>
    <row r="149" ht="15.75" hidden="1" customHeight="1">
      <c r="A149" s="43"/>
      <c r="B149" s="43"/>
      <c r="C149" s="43"/>
      <c r="D149" s="43"/>
      <c r="E149" s="43"/>
      <c r="F149" s="43"/>
      <c r="G149" s="43"/>
      <c r="L149" s="2"/>
      <c r="M149" s="2"/>
      <c r="N149" s="2"/>
      <c r="O149" s="2"/>
      <c r="P149" s="2"/>
    </row>
    <row r="150" ht="15.75" hidden="1" customHeight="1">
      <c r="A150" s="43"/>
      <c r="B150" s="43"/>
      <c r="C150" s="43"/>
      <c r="D150" s="43"/>
      <c r="E150" s="43"/>
      <c r="F150" s="43"/>
      <c r="G150" s="43"/>
      <c r="L150" s="2"/>
      <c r="M150" s="2"/>
      <c r="N150" s="2"/>
      <c r="O150" s="2"/>
      <c r="P150" s="2"/>
    </row>
    <row r="151" ht="15.75" hidden="1" customHeight="1">
      <c r="A151" s="43"/>
      <c r="B151" s="43"/>
      <c r="C151" s="43"/>
      <c r="D151" s="43"/>
      <c r="E151" s="43"/>
      <c r="F151" s="43"/>
      <c r="G151" s="43"/>
      <c r="L151" s="2"/>
      <c r="M151" s="2"/>
      <c r="N151" s="2"/>
      <c r="O151" s="2"/>
      <c r="P151" s="2"/>
    </row>
    <row r="152" ht="15.75" hidden="1" customHeight="1">
      <c r="A152" s="43"/>
      <c r="B152" s="43"/>
      <c r="C152" s="43"/>
      <c r="D152" s="43"/>
      <c r="E152" s="43"/>
      <c r="F152" s="43"/>
      <c r="G152" s="43"/>
      <c r="L152" s="2"/>
      <c r="M152" s="2"/>
      <c r="N152" s="2"/>
      <c r="O152" s="2"/>
      <c r="P152" s="2"/>
    </row>
    <row r="153" ht="15.75" hidden="1" customHeight="1">
      <c r="A153" s="43"/>
      <c r="B153" s="43"/>
      <c r="C153" s="43"/>
      <c r="D153" s="43"/>
      <c r="E153" s="43"/>
      <c r="F153" s="43"/>
      <c r="G153" s="43"/>
      <c r="L153" s="2"/>
      <c r="M153" s="2"/>
      <c r="N153" s="2"/>
      <c r="O153" s="2"/>
      <c r="P153" s="2"/>
    </row>
    <row r="154" ht="15.75" hidden="1" customHeight="1">
      <c r="A154" s="43"/>
      <c r="B154" s="43"/>
      <c r="C154" s="43"/>
      <c r="D154" s="43"/>
      <c r="E154" s="43"/>
      <c r="F154" s="43"/>
      <c r="G154" s="43"/>
      <c r="L154" s="2"/>
      <c r="M154" s="2"/>
      <c r="N154" s="2"/>
      <c r="O154" s="2"/>
      <c r="P154" s="2"/>
    </row>
    <row r="155" ht="15.75" hidden="1" customHeight="1">
      <c r="A155" s="43"/>
      <c r="B155" s="43"/>
      <c r="C155" s="43"/>
      <c r="D155" s="43"/>
      <c r="E155" s="43"/>
      <c r="F155" s="43"/>
      <c r="G155" s="43"/>
      <c r="L155" s="2"/>
      <c r="M155" s="2"/>
      <c r="N155" s="2"/>
      <c r="O155" s="2"/>
      <c r="P155" s="2"/>
    </row>
    <row r="156" ht="15.75" hidden="1" customHeight="1">
      <c r="A156" s="43"/>
      <c r="B156" s="43"/>
      <c r="C156" s="43"/>
      <c r="D156" s="43"/>
      <c r="E156" s="43"/>
      <c r="F156" s="43"/>
      <c r="G156" s="43"/>
      <c r="L156" s="2"/>
      <c r="M156" s="2"/>
      <c r="N156" s="2"/>
      <c r="O156" s="2"/>
      <c r="P156" s="2"/>
    </row>
    <row r="157" ht="15.75" hidden="1" customHeight="1">
      <c r="A157" s="43"/>
      <c r="B157" s="43"/>
      <c r="C157" s="43"/>
      <c r="D157" s="43"/>
      <c r="E157" s="43"/>
      <c r="F157" s="43"/>
      <c r="G157" s="43"/>
      <c r="L157" s="2"/>
      <c r="M157" s="2"/>
      <c r="N157" s="2"/>
      <c r="O157" s="2"/>
      <c r="P157" s="2"/>
    </row>
    <row r="158" ht="15.75" hidden="1" customHeight="1">
      <c r="A158" s="43"/>
      <c r="B158" s="43"/>
      <c r="C158" s="43"/>
      <c r="D158" s="43"/>
      <c r="E158" s="43"/>
      <c r="F158" s="43"/>
      <c r="G158" s="43"/>
      <c r="L158" s="2"/>
      <c r="M158" s="2"/>
      <c r="N158" s="2"/>
      <c r="O158" s="2"/>
      <c r="P158" s="2"/>
    </row>
    <row r="159" ht="15.75" hidden="1" customHeight="1">
      <c r="A159" s="43"/>
      <c r="B159" s="43"/>
      <c r="C159" s="43"/>
      <c r="D159" s="43"/>
      <c r="E159" s="43"/>
      <c r="F159" s="43"/>
      <c r="G159" s="43"/>
      <c r="L159" s="2"/>
      <c r="M159" s="2"/>
      <c r="N159" s="2"/>
      <c r="O159" s="2"/>
      <c r="P159" s="2"/>
    </row>
    <row r="160" ht="15.75" hidden="1" customHeight="1">
      <c r="A160" s="43"/>
      <c r="B160" s="43"/>
      <c r="C160" s="43"/>
      <c r="D160" s="43"/>
      <c r="E160" s="43"/>
      <c r="F160" s="43"/>
      <c r="G160" s="43"/>
      <c r="L160" s="2"/>
      <c r="M160" s="2"/>
      <c r="N160" s="2"/>
      <c r="O160" s="2"/>
      <c r="P160" s="2"/>
    </row>
    <row r="161" ht="15.75" hidden="1" customHeight="1">
      <c r="A161" s="43"/>
      <c r="B161" s="43"/>
      <c r="C161" s="43"/>
      <c r="D161" s="43"/>
      <c r="E161" s="43"/>
      <c r="F161" s="43"/>
      <c r="G161" s="43"/>
      <c r="L161" s="2"/>
      <c r="M161" s="2"/>
      <c r="N161" s="2"/>
      <c r="O161" s="2"/>
      <c r="P161" s="2"/>
    </row>
    <row r="162" ht="15.75" hidden="1" customHeight="1">
      <c r="A162" s="43"/>
      <c r="B162" s="43"/>
      <c r="C162" s="43"/>
      <c r="D162" s="43"/>
      <c r="E162" s="43"/>
      <c r="F162" s="43"/>
      <c r="G162" s="43"/>
      <c r="L162" s="2"/>
      <c r="M162" s="2"/>
      <c r="N162" s="2"/>
      <c r="O162" s="2"/>
      <c r="P162" s="2"/>
    </row>
    <row r="163" ht="15.75" hidden="1" customHeight="1">
      <c r="A163" s="43"/>
      <c r="B163" s="43"/>
      <c r="C163" s="43"/>
      <c r="D163" s="43"/>
      <c r="E163" s="43"/>
      <c r="F163" s="43"/>
      <c r="G163" s="43"/>
      <c r="L163" s="2"/>
      <c r="M163" s="2"/>
      <c r="N163" s="2"/>
      <c r="O163" s="2"/>
      <c r="P163" s="2"/>
    </row>
    <row r="164" ht="15.75" hidden="1" customHeight="1">
      <c r="A164" s="43"/>
      <c r="B164" s="43"/>
      <c r="C164" s="43"/>
      <c r="D164" s="43"/>
      <c r="E164" s="43"/>
      <c r="F164" s="43"/>
      <c r="G164" s="43"/>
      <c r="L164" s="2"/>
      <c r="M164" s="2"/>
      <c r="N164" s="2"/>
      <c r="O164" s="2"/>
      <c r="P164" s="2"/>
    </row>
    <row r="165" ht="15.75" hidden="1" customHeight="1">
      <c r="A165" s="43"/>
      <c r="B165" s="43"/>
      <c r="C165" s="43"/>
      <c r="D165" s="43"/>
      <c r="E165" s="43"/>
      <c r="F165" s="43"/>
      <c r="G165" s="43"/>
      <c r="L165" s="2"/>
      <c r="M165" s="2"/>
      <c r="N165" s="2"/>
      <c r="O165" s="2"/>
      <c r="P165" s="2"/>
    </row>
    <row r="166" ht="15.75" hidden="1" customHeight="1">
      <c r="A166" s="43"/>
      <c r="B166" s="43"/>
      <c r="C166" s="43"/>
      <c r="D166" s="43"/>
      <c r="E166" s="43"/>
      <c r="F166" s="43"/>
      <c r="G166" s="43"/>
      <c r="L166" s="2"/>
      <c r="M166" s="2"/>
      <c r="N166" s="2"/>
      <c r="O166" s="2"/>
      <c r="P166" s="2"/>
    </row>
    <row r="167" ht="15.75" hidden="1" customHeight="1">
      <c r="A167" s="43"/>
      <c r="B167" s="43"/>
      <c r="C167" s="43"/>
      <c r="D167" s="43"/>
      <c r="E167" s="43"/>
      <c r="F167" s="43"/>
      <c r="G167" s="43"/>
      <c r="L167" s="2"/>
      <c r="M167" s="2"/>
      <c r="N167" s="2"/>
      <c r="O167" s="2"/>
      <c r="P167" s="2"/>
    </row>
    <row r="168" ht="15.75" hidden="1" customHeight="1">
      <c r="A168" s="43"/>
      <c r="B168" s="43"/>
      <c r="C168" s="43"/>
      <c r="D168" s="43"/>
      <c r="E168" s="43"/>
      <c r="F168" s="43"/>
      <c r="G168" s="43"/>
      <c r="L168" s="2"/>
      <c r="M168" s="2"/>
      <c r="N168" s="2"/>
      <c r="O168" s="2"/>
      <c r="P168" s="2"/>
    </row>
    <row r="169" ht="15.75" hidden="1" customHeight="1">
      <c r="A169" s="43"/>
      <c r="B169" s="43"/>
      <c r="C169" s="43"/>
      <c r="D169" s="43"/>
      <c r="E169" s="43"/>
      <c r="F169" s="43"/>
      <c r="G169" s="43"/>
      <c r="L169" s="2"/>
      <c r="M169" s="2"/>
      <c r="N169" s="2"/>
      <c r="O169" s="2"/>
      <c r="P169" s="2"/>
    </row>
    <row r="170" ht="15.75" hidden="1" customHeight="1">
      <c r="A170" s="43"/>
      <c r="B170" s="43"/>
      <c r="C170" s="43"/>
      <c r="D170" s="43"/>
      <c r="E170" s="43"/>
      <c r="F170" s="43"/>
      <c r="G170" s="43"/>
      <c r="L170" s="2"/>
      <c r="M170" s="2"/>
      <c r="N170" s="2"/>
      <c r="O170" s="2"/>
      <c r="P170" s="2"/>
    </row>
    <row r="171" ht="15.75" hidden="1" customHeight="1">
      <c r="A171" s="43"/>
      <c r="B171" s="43"/>
      <c r="C171" s="43"/>
      <c r="D171" s="43"/>
      <c r="E171" s="43"/>
      <c r="F171" s="43"/>
      <c r="G171" s="43"/>
      <c r="L171" s="2"/>
      <c r="M171" s="2"/>
      <c r="N171" s="2"/>
      <c r="O171" s="2"/>
      <c r="P171" s="2"/>
    </row>
    <row r="172" ht="15.75" hidden="1" customHeight="1">
      <c r="A172" s="43"/>
      <c r="B172" s="43"/>
      <c r="C172" s="43"/>
      <c r="D172" s="43"/>
      <c r="E172" s="43"/>
      <c r="F172" s="43"/>
      <c r="G172" s="43"/>
      <c r="L172" s="2"/>
      <c r="M172" s="2"/>
      <c r="N172" s="2"/>
      <c r="O172" s="2"/>
      <c r="P172" s="2"/>
    </row>
    <row r="173" ht="15.75" hidden="1" customHeight="1">
      <c r="A173" s="43"/>
      <c r="B173" s="43"/>
      <c r="C173" s="43"/>
      <c r="D173" s="43"/>
      <c r="E173" s="43"/>
      <c r="F173" s="43"/>
      <c r="G173" s="43"/>
      <c r="L173" s="2"/>
      <c r="M173" s="2"/>
      <c r="N173" s="2"/>
      <c r="O173" s="2"/>
      <c r="P173" s="2"/>
    </row>
    <row r="174" ht="15.75" hidden="1" customHeight="1">
      <c r="A174" s="43"/>
      <c r="B174" s="43"/>
      <c r="C174" s="43"/>
      <c r="D174" s="43"/>
      <c r="E174" s="43"/>
      <c r="F174" s="43"/>
      <c r="G174" s="43"/>
      <c r="L174" s="2"/>
      <c r="M174" s="2"/>
      <c r="N174" s="2"/>
      <c r="O174" s="2"/>
      <c r="P174" s="2"/>
    </row>
    <row r="175" ht="15.75" hidden="1" customHeight="1">
      <c r="A175" s="43"/>
      <c r="B175" s="43"/>
      <c r="C175" s="43"/>
      <c r="D175" s="43"/>
      <c r="E175" s="43"/>
      <c r="F175" s="43"/>
      <c r="G175" s="43"/>
      <c r="L175" s="2"/>
      <c r="M175" s="2"/>
      <c r="N175" s="2"/>
      <c r="O175" s="2"/>
      <c r="P175" s="2"/>
    </row>
    <row r="176" ht="15.75" hidden="1" customHeight="1">
      <c r="A176" s="43"/>
      <c r="B176" s="43"/>
      <c r="C176" s="43"/>
      <c r="D176" s="43"/>
      <c r="E176" s="43"/>
      <c r="F176" s="43"/>
      <c r="G176" s="43"/>
      <c r="L176" s="2"/>
      <c r="M176" s="2"/>
      <c r="N176" s="2"/>
      <c r="O176" s="2"/>
      <c r="P176" s="2"/>
    </row>
    <row r="177" ht="15.75" hidden="1" customHeight="1">
      <c r="A177" s="43"/>
      <c r="B177" s="43"/>
      <c r="C177" s="43"/>
      <c r="D177" s="43"/>
      <c r="E177" s="43"/>
      <c r="F177" s="43"/>
      <c r="G177" s="43"/>
      <c r="L177" s="2"/>
      <c r="M177" s="2"/>
      <c r="N177" s="2"/>
      <c r="O177" s="2"/>
      <c r="P177" s="2"/>
    </row>
    <row r="178" ht="15.75" hidden="1" customHeight="1">
      <c r="A178" s="43"/>
      <c r="B178" s="43"/>
      <c r="C178" s="43"/>
      <c r="D178" s="43"/>
      <c r="E178" s="43"/>
      <c r="F178" s="43"/>
      <c r="G178" s="43"/>
      <c r="L178" s="2"/>
      <c r="M178" s="2"/>
      <c r="N178" s="2"/>
      <c r="O178" s="2"/>
      <c r="P178" s="2"/>
    </row>
    <row r="179" ht="15.75" hidden="1" customHeight="1">
      <c r="A179" s="43"/>
      <c r="B179" s="43"/>
      <c r="C179" s="43"/>
      <c r="D179" s="43"/>
      <c r="E179" s="43"/>
      <c r="F179" s="43"/>
      <c r="G179" s="43"/>
      <c r="L179" s="2"/>
      <c r="M179" s="2"/>
      <c r="N179" s="2"/>
      <c r="O179" s="2"/>
      <c r="P179" s="2"/>
    </row>
    <row r="180" ht="15.75" hidden="1" customHeight="1">
      <c r="A180" s="43"/>
      <c r="B180" s="43"/>
      <c r="C180" s="43"/>
      <c r="D180" s="43"/>
      <c r="E180" s="43"/>
      <c r="F180" s="43"/>
      <c r="G180" s="43"/>
      <c r="L180" s="2"/>
      <c r="M180" s="2"/>
      <c r="N180" s="2"/>
      <c r="O180" s="2"/>
      <c r="P180" s="2"/>
    </row>
    <row r="181" ht="15.75" hidden="1" customHeight="1">
      <c r="A181" s="43"/>
      <c r="B181" s="43"/>
      <c r="C181" s="43"/>
      <c r="D181" s="43"/>
      <c r="E181" s="43"/>
      <c r="F181" s="43"/>
      <c r="G181" s="43"/>
      <c r="L181" s="2"/>
      <c r="M181" s="2"/>
      <c r="N181" s="2"/>
      <c r="O181" s="2"/>
      <c r="P181" s="2"/>
    </row>
    <row r="182" ht="15.75" hidden="1" customHeight="1">
      <c r="A182" s="43"/>
      <c r="B182" s="43"/>
      <c r="C182" s="43"/>
      <c r="D182" s="43"/>
      <c r="E182" s="43"/>
      <c r="F182" s="43"/>
      <c r="G182" s="43"/>
      <c r="L182" s="2"/>
      <c r="M182" s="2"/>
      <c r="N182" s="2"/>
      <c r="O182" s="2"/>
      <c r="P182" s="2"/>
    </row>
    <row r="183" ht="15.75" hidden="1" customHeight="1">
      <c r="A183" s="43"/>
      <c r="B183" s="43"/>
      <c r="C183" s="43"/>
      <c r="D183" s="43"/>
      <c r="E183" s="43"/>
      <c r="F183" s="43"/>
      <c r="G183" s="43"/>
      <c r="L183" s="2"/>
      <c r="M183" s="2"/>
      <c r="N183" s="2"/>
      <c r="O183" s="2"/>
      <c r="P183" s="2"/>
    </row>
    <row r="184" ht="15.75" hidden="1" customHeight="1">
      <c r="A184" s="43"/>
      <c r="B184" s="43"/>
      <c r="C184" s="43"/>
      <c r="D184" s="43"/>
      <c r="E184" s="43"/>
      <c r="F184" s="43"/>
      <c r="G184" s="43"/>
      <c r="L184" s="2"/>
      <c r="M184" s="2"/>
      <c r="N184" s="2"/>
      <c r="O184" s="2"/>
      <c r="P184" s="2"/>
    </row>
    <row r="185" ht="15.75" hidden="1" customHeight="1">
      <c r="A185" s="43"/>
      <c r="B185" s="43"/>
      <c r="C185" s="43"/>
      <c r="D185" s="43"/>
      <c r="E185" s="43"/>
      <c r="F185" s="43"/>
      <c r="G185" s="43"/>
      <c r="L185" s="2"/>
      <c r="M185" s="2"/>
      <c r="N185" s="2"/>
      <c r="O185" s="2"/>
      <c r="P185" s="2"/>
    </row>
    <row r="186" ht="15.75" hidden="1" customHeight="1">
      <c r="A186" s="43"/>
      <c r="B186" s="43"/>
      <c r="C186" s="43"/>
      <c r="D186" s="43"/>
      <c r="E186" s="43"/>
      <c r="F186" s="43"/>
      <c r="G186" s="43"/>
      <c r="L186" s="2"/>
      <c r="M186" s="2"/>
      <c r="N186" s="2"/>
      <c r="O186" s="2"/>
      <c r="P186" s="2"/>
    </row>
    <row r="187" ht="15.75" hidden="1" customHeight="1">
      <c r="A187" s="43"/>
      <c r="B187" s="43"/>
      <c r="C187" s="43"/>
      <c r="D187" s="43"/>
      <c r="E187" s="43"/>
      <c r="F187" s="43"/>
      <c r="G187" s="43"/>
      <c r="L187" s="2"/>
      <c r="M187" s="2"/>
      <c r="N187" s="2"/>
      <c r="O187" s="2"/>
      <c r="P187" s="2"/>
    </row>
    <row r="188" ht="15.75" hidden="1" customHeight="1">
      <c r="A188" s="43"/>
      <c r="B188" s="43"/>
      <c r="C188" s="43"/>
      <c r="D188" s="43"/>
      <c r="E188" s="43"/>
      <c r="F188" s="43"/>
      <c r="G188" s="43"/>
      <c r="L188" s="2"/>
      <c r="M188" s="2"/>
      <c r="N188" s="2"/>
      <c r="O188" s="2"/>
      <c r="P188" s="2"/>
    </row>
    <row r="189" ht="15.75" hidden="1" customHeight="1">
      <c r="A189" s="43"/>
      <c r="B189" s="43"/>
      <c r="C189" s="43"/>
      <c r="D189" s="43"/>
      <c r="E189" s="43"/>
      <c r="F189" s="43"/>
      <c r="G189" s="43"/>
      <c r="L189" s="2"/>
      <c r="M189" s="2"/>
      <c r="N189" s="2"/>
      <c r="O189" s="2"/>
      <c r="P189" s="2"/>
    </row>
    <row r="190" ht="15.75" hidden="1" customHeight="1">
      <c r="A190" s="43"/>
      <c r="B190" s="43"/>
      <c r="C190" s="43"/>
      <c r="D190" s="43"/>
      <c r="E190" s="43"/>
      <c r="F190" s="43"/>
      <c r="G190" s="43"/>
      <c r="L190" s="2"/>
      <c r="M190" s="2"/>
      <c r="N190" s="2"/>
      <c r="O190" s="2"/>
      <c r="P190" s="2"/>
    </row>
    <row r="191" ht="15.75" hidden="1" customHeight="1">
      <c r="A191" s="43"/>
      <c r="B191" s="43"/>
      <c r="C191" s="43"/>
      <c r="D191" s="43"/>
      <c r="E191" s="43"/>
      <c r="F191" s="43"/>
      <c r="G191" s="43"/>
      <c r="L191" s="2"/>
      <c r="M191" s="2"/>
      <c r="N191" s="2"/>
      <c r="O191" s="2"/>
      <c r="P191" s="2"/>
    </row>
    <row r="192" ht="15.75" hidden="1" customHeight="1">
      <c r="A192" s="43"/>
      <c r="B192" s="43"/>
      <c r="C192" s="43"/>
      <c r="D192" s="43"/>
      <c r="E192" s="43"/>
      <c r="F192" s="43"/>
      <c r="G192" s="43"/>
      <c r="L192" s="2"/>
      <c r="M192" s="2"/>
      <c r="N192" s="2"/>
      <c r="O192" s="2"/>
      <c r="P192" s="2"/>
    </row>
    <row r="193" ht="15.75" hidden="1" customHeight="1">
      <c r="A193" s="43"/>
      <c r="B193" s="43"/>
      <c r="C193" s="43"/>
      <c r="D193" s="43"/>
      <c r="E193" s="43"/>
      <c r="F193" s="43"/>
      <c r="G193" s="43"/>
      <c r="L193" s="2"/>
      <c r="M193" s="2"/>
      <c r="N193" s="2"/>
      <c r="O193" s="2"/>
      <c r="P193" s="2"/>
    </row>
    <row r="194" ht="15.75" hidden="1" customHeight="1">
      <c r="A194" s="43"/>
      <c r="B194" s="43"/>
      <c r="C194" s="43"/>
      <c r="D194" s="43"/>
      <c r="E194" s="43"/>
      <c r="F194" s="43"/>
      <c r="G194" s="43"/>
      <c r="L194" s="2"/>
      <c r="M194" s="2"/>
      <c r="N194" s="2"/>
      <c r="O194" s="2"/>
      <c r="P194" s="2"/>
    </row>
    <row r="195" ht="15.75" hidden="1" customHeight="1">
      <c r="A195" s="43"/>
      <c r="B195" s="43"/>
      <c r="C195" s="43"/>
      <c r="D195" s="43"/>
      <c r="E195" s="43"/>
      <c r="F195" s="43"/>
      <c r="G195" s="43"/>
      <c r="L195" s="2"/>
      <c r="M195" s="2"/>
      <c r="N195" s="2"/>
      <c r="O195" s="2"/>
      <c r="P195" s="2"/>
    </row>
    <row r="196" ht="15.75" hidden="1" customHeight="1">
      <c r="A196" s="43"/>
      <c r="B196" s="43"/>
      <c r="C196" s="43"/>
      <c r="D196" s="43"/>
      <c r="E196" s="43"/>
      <c r="F196" s="43"/>
      <c r="G196" s="43"/>
      <c r="L196" s="2"/>
      <c r="M196" s="2"/>
      <c r="N196" s="2"/>
      <c r="O196" s="2"/>
      <c r="P196" s="2"/>
    </row>
    <row r="197" ht="15.75" hidden="1" customHeight="1">
      <c r="A197" s="43"/>
      <c r="B197" s="43"/>
      <c r="C197" s="43"/>
      <c r="D197" s="43"/>
      <c r="E197" s="43"/>
      <c r="F197" s="43"/>
      <c r="G197" s="43"/>
      <c r="L197" s="2"/>
      <c r="M197" s="2"/>
      <c r="N197" s="2"/>
      <c r="O197" s="2"/>
      <c r="P197" s="2"/>
    </row>
    <row r="198" ht="15.75" hidden="1" customHeight="1">
      <c r="A198" s="43"/>
      <c r="B198" s="43"/>
      <c r="C198" s="43"/>
      <c r="D198" s="43"/>
      <c r="E198" s="43"/>
      <c r="F198" s="43"/>
      <c r="G198" s="43"/>
      <c r="L198" s="2"/>
      <c r="M198" s="2"/>
      <c r="N198" s="2"/>
      <c r="O198" s="2"/>
      <c r="P198" s="2"/>
    </row>
    <row r="199" ht="15.75" hidden="1" customHeight="1">
      <c r="A199" s="43"/>
      <c r="B199" s="43"/>
      <c r="C199" s="43"/>
      <c r="D199" s="43"/>
      <c r="E199" s="43"/>
      <c r="F199" s="43"/>
      <c r="G199" s="43"/>
      <c r="L199" s="2"/>
      <c r="M199" s="2"/>
      <c r="N199" s="2"/>
      <c r="O199" s="2"/>
      <c r="P199" s="2"/>
    </row>
    <row r="200" ht="15.75" hidden="1" customHeight="1">
      <c r="A200" s="43"/>
      <c r="B200" s="43"/>
      <c r="C200" s="43"/>
      <c r="D200" s="43"/>
      <c r="E200" s="43"/>
      <c r="F200" s="43"/>
      <c r="G200" s="43"/>
      <c r="L200" s="2"/>
      <c r="M200" s="2"/>
      <c r="N200" s="2"/>
      <c r="O200" s="2"/>
      <c r="P200" s="2"/>
    </row>
    <row r="201" ht="15.75" hidden="1" customHeight="1">
      <c r="A201" s="43"/>
      <c r="B201" s="43"/>
      <c r="C201" s="43"/>
      <c r="D201" s="43"/>
      <c r="E201" s="43"/>
      <c r="F201" s="43"/>
      <c r="G201" s="43"/>
      <c r="L201" s="2"/>
      <c r="M201" s="2"/>
      <c r="N201" s="2"/>
      <c r="O201" s="2"/>
      <c r="P201" s="2"/>
    </row>
    <row r="202" ht="15.75" hidden="1" customHeight="1">
      <c r="A202" s="43"/>
      <c r="B202" s="43"/>
      <c r="C202" s="43"/>
      <c r="D202" s="43"/>
      <c r="E202" s="43"/>
      <c r="F202" s="43"/>
      <c r="G202" s="43"/>
      <c r="L202" s="2"/>
      <c r="M202" s="2"/>
      <c r="N202" s="2"/>
      <c r="O202" s="2"/>
      <c r="P202" s="2"/>
    </row>
    <row r="203" ht="15.75" hidden="1" customHeight="1">
      <c r="A203" s="43"/>
      <c r="B203" s="43"/>
      <c r="C203" s="43"/>
      <c r="D203" s="43"/>
      <c r="E203" s="43"/>
      <c r="F203" s="43"/>
      <c r="G203" s="43"/>
      <c r="L203" s="2"/>
      <c r="M203" s="2"/>
      <c r="N203" s="2"/>
      <c r="O203" s="2"/>
      <c r="P203" s="2"/>
    </row>
    <row r="204" ht="15.75" hidden="1" customHeight="1">
      <c r="A204" s="43"/>
      <c r="B204" s="43"/>
      <c r="C204" s="43"/>
      <c r="D204" s="43"/>
      <c r="E204" s="43"/>
      <c r="F204" s="43"/>
      <c r="G204" s="43"/>
      <c r="L204" s="2"/>
      <c r="M204" s="2"/>
      <c r="N204" s="2"/>
      <c r="O204" s="2"/>
      <c r="P204" s="2"/>
    </row>
    <row r="205" ht="15.75" hidden="1" customHeight="1">
      <c r="A205" s="43"/>
      <c r="B205" s="43"/>
      <c r="C205" s="43"/>
      <c r="D205" s="43"/>
      <c r="E205" s="43"/>
      <c r="F205" s="43"/>
      <c r="G205" s="43"/>
      <c r="L205" s="2"/>
      <c r="M205" s="2"/>
      <c r="N205" s="2"/>
      <c r="O205" s="2"/>
      <c r="P205" s="2"/>
    </row>
    <row r="206" ht="15.75" hidden="1" customHeight="1">
      <c r="A206" s="43"/>
      <c r="B206" s="43"/>
      <c r="C206" s="43"/>
      <c r="D206" s="43"/>
      <c r="E206" s="43"/>
      <c r="F206" s="43"/>
      <c r="G206" s="43"/>
      <c r="L206" s="2"/>
      <c r="M206" s="2"/>
      <c r="N206" s="2"/>
      <c r="O206" s="2"/>
      <c r="P206" s="2"/>
    </row>
    <row r="207" ht="15.75" hidden="1" customHeight="1">
      <c r="A207" s="43"/>
      <c r="B207" s="43"/>
      <c r="C207" s="43"/>
      <c r="D207" s="43"/>
      <c r="E207" s="43"/>
      <c r="F207" s="43"/>
      <c r="G207" s="43"/>
      <c r="L207" s="2"/>
      <c r="M207" s="2"/>
      <c r="N207" s="2"/>
      <c r="O207" s="2"/>
      <c r="P207" s="2"/>
    </row>
    <row r="208" ht="15.75" hidden="1" customHeight="1">
      <c r="A208" s="43"/>
      <c r="B208" s="43"/>
      <c r="C208" s="43"/>
      <c r="D208" s="43"/>
      <c r="E208" s="43"/>
      <c r="F208" s="43"/>
      <c r="G208" s="43"/>
      <c r="L208" s="2"/>
      <c r="M208" s="2"/>
      <c r="N208" s="2"/>
      <c r="O208" s="2"/>
      <c r="P208" s="2"/>
    </row>
    <row r="209" ht="15.75" hidden="1" customHeight="1">
      <c r="A209" s="43"/>
      <c r="B209" s="43"/>
      <c r="C209" s="43"/>
      <c r="D209" s="43"/>
      <c r="E209" s="43"/>
      <c r="F209" s="43"/>
      <c r="G209" s="43"/>
      <c r="L209" s="2"/>
      <c r="M209" s="2"/>
      <c r="N209" s="2"/>
      <c r="O209" s="2"/>
      <c r="P209" s="2"/>
    </row>
    <row r="210" ht="15.75" hidden="1" customHeight="1">
      <c r="A210" s="43"/>
      <c r="B210" s="43"/>
      <c r="C210" s="43"/>
      <c r="D210" s="43"/>
      <c r="E210" s="43"/>
      <c r="F210" s="43"/>
      <c r="G210" s="43"/>
      <c r="L210" s="2"/>
      <c r="M210" s="2"/>
      <c r="N210" s="2"/>
      <c r="O210" s="2"/>
      <c r="P210" s="2"/>
    </row>
    <row r="211" ht="15.75" hidden="1" customHeight="1">
      <c r="A211" s="43"/>
      <c r="B211" s="43"/>
      <c r="C211" s="43"/>
      <c r="D211" s="43"/>
      <c r="E211" s="43"/>
      <c r="F211" s="43"/>
      <c r="G211" s="43"/>
      <c r="L211" s="2"/>
      <c r="M211" s="2"/>
      <c r="N211" s="2"/>
      <c r="O211" s="2"/>
      <c r="P211" s="2"/>
    </row>
    <row r="212" ht="15.75" hidden="1" customHeight="1">
      <c r="A212" s="43"/>
      <c r="B212" s="43"/>
      <c r="C212" s="43"/>
      <c r="D212" s="43"/>
      <c r="E212" s="43"/>
      <c r="F212" s="43"/>
      <c r="G212" s="43"/>
      <c r="L212" s="2"/>
      <c r="M212" s="2"/>
      <c r="N212" s="2"/>
      <c r="O212" s="2"/>
      <c r="P212" s="2"/>
    </row>
    <row r="213" ht="15.75" hidden="1" customHeight="1">
      <c r="A213" s="43"/>
      <c r="B213" s="43"/>
      <c r="C213" s="43"/>
      <c r="D213" s="43"/>
      <c r="E213" s="43"/>
      <c r="F213" s="43"/>
      <c r="G213" s="43"/>
      <c r="L213" s="2"/>
      <c r="M213" s="2"/>
      <c r="N213" s="2"/>
      <c r="O213" s="2"/>
      <c r="P213" s="2"/>
    </row>
    <row r="214" ht="15.75" hidden="1" customHeight="1">
      <c r="A214" s="43"/>
      <c r="B214" s="43"/>
      <c r="C214" s="43"/>
      <c r="D214" s="43"/>
      <c r="E214" s="43"/>
      <c r="F214" s="43"/>
      <c r="G214" s="43"/>
      <c r="L214" s="2"/>
      <c r="M214" s="2"/>
      <c r="N214" s="2"/>
      <c r="O214" s="2"/>
      <c r="P214" s="2"/>
    </row>
    <row r="215" ht="15.75" hidden="1" customHeight="1">
      <c r="A215" s="43"/>
      <c r="B215" s="43"/>
      <c r="C215" s="43"/>
      <c r="D215" s="43"/>
      <c r="E215" s="43"/>
      <c r="F215" s="43"/>
      <c r="G215" s="43"/>
      <c r="L215" s="2"/>
      <c r="M215" s="2"/>
      <c r="N215" s="2"/>
      <c r="O215" s="2"/>
      <c r="P215" s="2"/>
    </row>
    <row r="216" ht="15.75" hidden="1" customHeight="1">
      <c r="A216" s="43"/>
      <c r="B216" s="43"/>
      <c r="C216" s="43"/>
      <c r="D216" s="43"/>
      <c r="E216" s="43"/>
      <c r="F216" s="43"/>
      <c r="G216" s="43"/>
      <c r="L216" s="2"/>
      <c r="M216" s="2"/>
      <c r="N216" s="2"/>
      <c r="O216" s="2"/>
      <c r="P216" s="2"/>
    </row>
    <row r="217" ht="15.75" hidden="1" customHeight="1">
      <c r="A217" s="43"/>
      <c r="B217" s="43"/>
      <c r="C217" s="43"/>
      <c r="D217" s="43"/>
      <c r="E217" s="43"/>
      <c r="F217" s="43"/>
      <c r="G217" s="43"/>
      <c r="L217" s="2"/>
      <c r="M217" s="2"/>
      <c r="N217" s="2"/>
      <c r="O217" s="2"/>
      <c r="P217" s="2"/>
    </row>
    <row r="218" ht="15.75" hidden="1" customHeight="1">
      <c r="A218" s="43"/>
      <c r="B218" s="43"/>
      <c r="C218" s="43"/>
      <c r="D218" s="43"/>
      <c r="E218" s="43"/>
      <c r="F218" s="43"/>
      <c r="G218" s="43"/>
      <c r="L218" s="2"/>
      <c r="M218" s="2"/>
      <c r="N218" s="2"/>
      <c r="O218" s="2"/>
      <c r="P218" s="2"/>
    </row>
    <row r="219" ht="15.75" hidden="1" customHeight="1">
      <c r="A219" s="43"/>
      <c r="B219" s="43"/>
      <c r="C219" s="43"/>
      <c r="D219" s="43"/>
      <c r="E219" s="43"/>
      <c r="F219" s="43"/>
      <c r="G219" s="43"/>
      <c r="L219" s="2"/>
      <c r="M219" s="2"/>
      <c r="N219" s="2"/>
      <c r="O219" s="2"/>
      <c r="P219" s="2"/>
    </row>
    <row r="220" ht="15.75" hidden="1" customHeight="1">
      <c r="A220" s="43"/>
      <c r="B220" s="43"/>
      <c r="C220" s="43"/>
      <c r="D220" s="43"/>
      <c r="E220" s="43"/>
      <c r="F220" s="43"/>
      <c r="G220" s="43"/>
      <c r="L220" s="2"/>
      <c r="M220" s="2"/>
      <c r="N220" s="2"/>
      <c r="O220" s="2"/>
      <c r="P220" s="2"/>
    </row>
    <row r="221" ht="15.75" hidden="1" customHeight="1">
      <c r="A221" s="43"/>
      <c r="B221" s="43"/>
      <c r="C221" s="43"/>
      <c r="D221" s="43"/>
      <c r="E221" s="43"/>
      <c r="F221" s="43"/>
      <c r="G221" s="43"/>
      <c r="L221" s="2"/>
      <c r="M221" s="2"/>
      <c r="N221" s="2"/>
      <c r="O221" s="2"/>
      <c r="P221" s="2"/>
    </row>
    <row r="222" ht="15.75" hidden="1" customHeight="1">
      <c r="A222" s="43"/>
      <c r="B222" s="43"/>
      <c r="C222" s="43"/>
      <c r="D222" s="43"/>
      <c r="E222" s="43"/>
      <c r="F222" s="43"/>
      <c r="G222" s="43"/>
      <c r="L222" s="2"/>
      <c r="M222" s="2"/>
      <c r="N222" s="2"/>
      <c r="O222" s="2"/>
      <c r="P222" s="2"/>
    </row>
    <row r="223" ht="15.75" hidden="1" customHeight="1">
      <c r="A223" s="43"/>
      <c r="B223" s="43"/>
      <c r="C223" s="43"/>
      <c r="D223" s="43"/>
      <c r="E223" s="43"/>
      <c r="F223" s="43"/>
      <c r="G223" s="43"/>
      <c r="L223" s="2"/>
      <c r="M223" s="2"/>
      <c r="N223" s="2"/>
      <c r="O223" s="2"/>
      <c r="P223" s="2"/>
    </row>
    <row r="224" ht="15.75" hidden="1" customHeight="1">
      <c r="A224" s="43"/>
      <c r="B224" s="43"/>
      <c r="C224" s="43"/>
      <c r="D224" s="43"/>
      <c r="E224" s="43"/>
      <c r="F224" s="43"/>
      <c r="G224" s="43"/>
      <c r="L224" s="2"/>
      <c r="M224" s="2"/>
      <c r="N224" s="2"/>
      <c r="O224" s="2"/>
      <c r="P224" s="2"/>
    </row>
    <row r="225" ht="15.75" hidden="1" customHeight="1">
      <c r="A225" s="43"/>
      <c r="B225" s="43"/>
      <c r="C225" s="43"/>
      <c r="D225" s="43"/>
      <c r="E225" s="43"/>
      <c r="F225" s="43"/>
      <c r="G225" s="43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hidden="1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C10:E10 C14:E14 C18:E18 C22:E22 B26:E26 C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8189A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8" t="s">
        <v>46</v>
      </c>
      <c r="B1" s="9" t="s">
        <v>81</v>
      </c>
      <c r="C1" s="10"/>
      <c r="D1" s="10"/>
      <c r="E1" s="10"/>
      <c r="F1" s="10"/>
      <c r="G1" s="10"/>
      <c r="H1" s="10"/>
      <c r="I1" s="10"/>
      <c r="J1" s="10"/>
      <c r="K1" s="11"/>
      <c r="L1" s="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2"/>
      <c r="AA1" s="12"/>
      <c r="AB1" s="12"/>
      <c r="AC1" s="12"/>
      <c r="AD1" s="12"/>
      <c r="AE1" s="12"/>
      <c r="AF1" s="12"/>
      <c r="AG1" s="12"/>
    </row>
    <row r="2">
      <c r="A2" s="14"/>
      <c r="B2" s="15"/>
      <c r="C2" s="16"/>
      <c r="D2" s="16"/>
      <c r="E2" s="16"/>
      <c r="F2" s="16"/>
      <c r="G2" s="16"/>
      <c r="H2" s="16"/>
      <c r="I2" s="16"/>
      <c r="J2" s="16"/>
      <c r="K2" s="17"/>
      <c r="L2" s="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2"/>
      <c r="AA2" s="12"/>
      <c r="AB2" s="12"/>
      <c r="AC2" s="12"/>
      <c r="AD2" s="12"/>
      <c r="AE2" s="12"/>
      <c r="AF2" s="12"/>
      <c r="AG2" s="12"/>
    </row>
    <row r="3">
      <c r="A3" s="19"/>
      <c r="B3" s="20" t="s">
        <v>49</v>
      </c>
      <c r="C3" s="20" t="s">
        <v>50</v>
      </c>
      <c r="D3" s="20" t="s">
        <v>51</v>
      </c>
      <c r="E3" s="20" t="s">
        <v>52</v>
      </c>
      <c r="F3" s="21" t="s">
        <v>53</v>
      </c>
      <c r="G3" s="21" t="s">
        <v>54</v>
      </c>
      <c r="H3" s="21" t="s">
        <v>55</v>
      </c>
      <c r="I3" s="21" t="s">
        <v>56</v>
      </c>
      <c r="J3" s="20" t="s">
        <v>57</v>
      </c>
      <c r="K3" s="20" t="s">
        <v>58</v>
      </c>
      <c r="L3" s="2"/>
      <c r="M3" s="18" t="s">
        <v>48</v>
      </c>
      <c r="N3" s="12"/>
      <c r="O3" s="12"/>
      <c r="P3" s="12"/>
      <c r="Q3" s="12"/>
      <c r="R3" s="12"/>
      <c r="S3" s="12"/>
      <c r="T3" s="12"/>
      <c r="U3" s="12"/>
      <c r="V3" s="12"/>
      <c r="W3" s="12"/>
      <c r="X3" s="2"/>
      <c r="Y3" s="12"/>
      <c r="Z3" s="12"/>
      <c r="AA3" s="12"/>
      <c r="AB3" s="12"/>
      <c r="AC3" s="12"/>
      <c r="AD3" s="12"/>
      <c r="AE3" s="12"/>
      <c r="AF3" s="12"/>
      <c r="AG3" s="12"/>
    </row>
    <row r="4">
      <c r="A4" s="23" t="str">
        <f>ALNS!A4</f>
        <v>Alex Ranyê Guilherme Cristino</v>
      </c>
      <c r="B4" s="24"/>
      <c r="C4" s="24"/>
      <c r="D4" s="24"/>
      <c r="E4" s="24"/>
      <c r="F4" s="25">
        <f t="shared" ref="F4:F47" si="1">IF(A4&lt;&gt;"",SUM(B4:E4),)</f>
        <v>0</v>
      </c>
      <c r="G4" s="26" t="str">
        <f t="shared" ref="G4:G47" si="2">IFERROR(IF(F4&gt;=0,AVERAGE(B4:E4),""),"")</f>
        <v/>
      </c>
      <c r="H4" s="25" t="str">
        <f t="shared" ref="H4:H47" si="3">IF(AND(F4&gt;=10,F4&lt;28,G4&lt;7),ROUND((50-G4*6)/4,1),"")</f>
        <v/>
      </c>
      <c r="I4" s="27"/>
      <c r="J4" s="28" t="str">
        <f t="shared" ref="J4:J47" si="4">IF(AND(B4&lt;&gt;"",C4&lt;&gt;"",D4&lt;&gt;"",E4&lt;&gt;""),IF(OR(F4&gt;=28,F4&lt;10),G4,IF(I4=H4,5,((G4*6)+(I4*4))/10)),)</f>
        <v/>
      </c>
      <c r="K4" s="29" t="str">
        <f t="shared" ref="K4:K47" si="5">IF(AND(B4&lt;&gt;"",C4&lt;&gt;"",D4&lt;&gt;"",E4&lt;&gt;""),IF(J4&gt;=5,"A","R"),)</f>
        <v/>
      </c>
      <c r="L4" s="2"/>
      <c r="M4" s="22" t="s">
        <v>59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</row>
    <row r="5">
      <c r="A5" s="30" t="str">
        <f>ALNS!A5</f>
        <v>Ana beatriz Araújo Salvino</v>
      </c>
      <c r="B5" s="31"/>
      <c r="C5" s="31"/>
      <c r="D5" s="31"/>
      <c r="E5" s="31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5" t="str">
        <f t="shared" si="4"/>
        <v/>
      </c>
      <c r="K5" s="36" t="str">
        <f t="shared" si="5"/>
        <v/>
      </c>
      <c r="L5" s="2"/>
      <c r="M5" s="18" t="s">
        <v>60</v>
      </c>
      <c r="N5" s="12"/>
      <c r="O5" s="12"/>
      <c r="P5" s="12"/>
      <c r="Q5" s="12"/>
      <c r="R5" s="12"/>
      <c r="S5" s="12"/>
      <c r="T5" s="12"/>
      <c r="U5" s="12"/>
      <c r="V5" s="12"/>
      <c r="W5" s="12"/>
      <c r="X5" s="2"/>
      <c r="Y5" s="12"/>
      <c r="Z5" s="2"/>
      <c r="AA5" s="12"/>
      <c r="AB5" s="12"/>
      <c r="AC5" s="12"/>
      <c r="AD5" s="12"/>
      <c r="AE5" s="12"/>
      <c r="AF5" s="12"/>
      <c r="AG5" s="12"/>
    </row>
    <row r="6">
      <c r="A6" s="23" t="str">
        <f>ALNS!A6</f>
        <v>Ana Beatriz Farias Brito</v>
      </c>
      <c r="B6" s="24"/>
      <c r="C6" s="24"/>
      <c r="D6" s="24"/>
      <c r="E6" s="24"/>
      <c r="F6" s="25">
        <f t="shared" si="1"/>
        <v>0</v>
      </c>
      <c r="G6" s="26" t="str">
        <f t="shared" si="2"/>
        <v/>
      </c>
      <c r="H6" s="25" t="str">
        <f t="shared" si="3"/>
        <v/>
      </c>
      <c r="I6" s="27"/>
      <c r="J6" s="28" t="str">
        <f t="shared" si="4"/>
        <v/>
      </c>
      <c r="K6" s="29" t="str">
        <f t="shared" si="5"/>
        <v/>
      </c>
      <c r="L6" s="2"/>
      <c r="M6" s="37" t="s">
        <v>61</v>
      </c>
      <c r="N6" s="12"/>
      <c r="O6" s="12"/>
      <c r="P6" s="12"/>
      <c r="Q6" s="12"/>
      <c r="R6" s="12"/>
      <c r="S6" s="12"/>
      <c r="T6" s="12"/>
      <c r="U6" s="12"/>
      <c r="V6" s="12"/>
      <c r="W6" s="12"/>
      <c r="X6" s="2"/>
      <c r="Y6" s="12"/>
      <c r="Z6" s="2"/>
      <c r="AA6" s="12"/>
      <c r="AB6" s="12"/>
      <c r="AC6" s="12"/>
      <c r="AD6" s="12"/>
      <c r="AE6" s="12"/>
      <c r="AF6" s="12"/>
      <c r="AG6" s="12"/>
    </row>
    <row r="7">
      <c r="A7" s="30" t="str">
        <f>ALNS!A7</f>
        <v>Ana Clara Oliveira das Chagas</v>
      </c>
      <c r="B7" s="31"/>
      <c r="C7" s="31"/>
      <c r="D7" s="31"/>
      <c r="E7" s="31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5" t="str">
        <f t="shared" si="4"/>
        <v/>
      </c>
      <c r="K7" s="36" t="str">
        <f t="shared" si="5"/>
        <v/>
      </c>
      <c r="L7" s="2"/>
      <c r="M7" s="22" t="s">
        <v>62</v>
      </c>
      <c r="N7" s="12"/>
      <c r="O7" s="12"/>
      <c r="P7" s="12"/>
      <c r="Q7" s="12"/>
      <c r="R7" s="12"/>
      <c r="S7" s="12"/>
      <c r="T7" s="12"/>
      <c r="U7" s="12"/>
      <c r="V7" s="12"/>
      <c r="W7" s="12"/>
      <c r="X7" s="2"/>
      <c r="Y7" s="12"/>
      <c r="Z7" s="2"/>
      <c r="AA7" s="12"/>
      <c r="AB7" s="12"/>
      <c r="AC7" s="12"/>
      <c r="AD7" s="12"/>
      <c r="AE7" s="12"/>
      <c r="AF7" s="12"/>
      <c r="AG7" s="12"/>
    </row>
    <row r="8">
      <c r="A8" s="23" t="str">
        <f>ALNS!A8</f>
        <v>Ana Flávia Ribeiro Gomes Nascimento</v>
      </c>
      <c r="B8" s="24"/>
      <c r="C8" s="24"/>
      <c r="D8" s="24"/>
      <c r="E8" s="24"/>
      <c r="F8" s="25">
        <f t="shared" si="1"/>
        <v>0</v>
      </c>
      <c r="G8" s="26" t="str">
        <f t="shared" si="2"/>
        <v/>
      </c>
      <c r="H8" s="25" t="str">
        <f t="shared" si="3"/>
        <v/>
      </c>
      <c r="I8" s="27"/>
      <c r="J8" s="28" t="str">
        <f t="shared" si="4"/>
        <v/>
      </c>
      <c r="K8" s="29" t="str">
        <f t="shared" si="5"/>
        <v/>
      </c>
      <c r="L8" s="2"/>
      <c r="M8" s="22" t="s">
        <v>63</v>
      </c>
      <c r="N8" s="12"/>
      <c r="O8" s="12"/>
      <c r="P8" s="12"/>
      <c r="Q8" s="12"/>
      <c r="R8" s="12"/>
      <c r="S8" s="12"/>
      <c r="T8" s="12"/>
      <c r="U8" s="12"/>
      <c r="V8" s="12"/>
      <c r="W8" s="12"/>
      <c r="X8" s="2"/>
      <c r="Y8" s="12"/>
      <c r="Z8" s="2"/>
      <c r="AA8" s="12"/>
      <c r="AB8" s="12"/>
      <c r="AC8" s="12"/>
      <c r="AD8" s="12"/>
      <c r="AE8" s="12"/>
      <c r="AF8" s="12"/>
      <c r="AG8" s="12"/>
    </row>
    <row r="9">
      <c r="A9" s="30" t="str">
        <f>ALNS!A9</f>
        <v>Ana Luiza Almeida Maia</v>
      </c>
      <c r="B9" s="31"/>
      <c r="C9" s="31"/>
      <c r="D9" s="31"/>
      <c r="E9" s="31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5" t="str">
        <f t="shared" si="4"/>
        <v/>
      </c>
      <c r="K9" s="36" t="str">
        <f t="shared" si="5"/>
        <v/>
      </c>
      <c r="L9" s="2"/>
      <c r="M9" s="22" t="s">
        <v>64</v>
      </c>
      <c r="N9" s="12"/>
      <c r="O9" s="12"/>
      <c r="P9" s="12"/>
      <c r="Q9" s="12"/>
      <c r="R9" s="12"/>
      <c r="S9" s="12"/>
      <c r="T9" s="12"/>
      <c r="U9" s="12"/>
      <c r="V9" s="12"/>
      <c r="W9" s="12"/>
      <c r="X9" s="2"/>
      <c r="Y9" s="12"/>
      <c r="Z9" s="2"/>
      <c r="AA9" s="12"/>
      <c r="AB9" s="12"/>
      <c r="AC9" s="12"/>
      <c r="AD9" s="12"/>
      <c r="AE9" s="12"/>
      <c r="AF9" s="12"/>
      <c r="AG9" s="12"/>
    </row>
    <row r="10">
      <c r="A10" s="23" t="str">
        <f>ALNS!A10</f>
        <v>Andrei Bernado Nascimento da Silva</v>
      </c>
      <c r="B10" s="24"/>
      <c r="C10" s="24"/>
      <c r="D10" s="24"/>
      <c r="E10" s="24"/>
      <c r="F10" s="25">
        <f t="shared" si="1"/>
        <v>0</v>
      </c>
      <c r="G10" s="26" t="str">
        <f t="shared" si="2"/>
        <v/>
      </c>
      <c r="H10" s="25" t="str">
        <f t="shared" si="3"/>
        <v/>
      </c>
      <c r="I10" s="27"/>
      <c r="J10" s="28" t="str">
        <f t="shared" si="4"/>
        <v/>
      </c>
      <c r="K10" s="29" t="str">
        <f t="shared" si="5"/>
        <v/>
      </c>
      <c r="L10" s="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2"/>
      <c r="Y10" s="12"/>
      <c r="Z10" s="2"/>
      <c r="AA10" s="12"/>
      <c r="AB10" s="12"/>
      <c r="AC10" s="12"/>
      <c r="AD10" s="12"/>
      <c r="AE10" s="12"/>
      <c r="AF10" s="12"/>
      <c r="AG10" s="12"/>
    </row>
    <row r="11">
      <c r="A11" s="30" t="str">
        <f>ALNS!A11</f>
        <v>Arthur Juan Costa Araújo</v>
      </c>
      <c r="B11" s="31"/>
      <c r="C11" s="31"/>
      <c r="D11" s="31"/>
      <c r="E11" s="31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5" t="str">
        <f t="shared" si="4"/>
        <v/>
      </c>
      <c r="K11" s="36" t="str">
        <f t="shared" si="5"/>
        <v/>
      </c>
      <c r="L11" s="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2"/>
      <c r="Y11" s="12"/>
      <c r="Z11" s="2"/>
      <c r="AA11" s="12"/>
      <c r="AB11" s="12"/>
      <c r="AC11" s="12"/>
      <c r="AD11" s="12"/>
      <c r="AE11" s="12"/>
      <c r="AF11" s="12"/>
      <c r="AG11" s="12"/>
    </row>
    <row r="12">
      <c r="A12" s="23" t="str">
        <f>ALNS!A12</f>
        <v>Brenda Angel Sousa de Medeiros</v>
      </c>
      <c r="B12" s="24"/>
      <c r="C12" s="24"/>
      <c r="D12" s="24"/>
      <c r="E12" s="24"/>
      <c r="F12" s="25">
        <f t="shared" si="1"/>
        <v>0</v>
      </c>
      <c r="G12" s="26" t="str">
        <f t="shared" si="2"/>
        <v/>
      </c>
      <c r="H12" s="25" t="str">
        <f t="shared" si="3"/>
        <v/>
      </c>
      <c r="I12" s="27"/>
      <c r="J12" s="28" t="str">
        <f t="shared" si="4"/>
        <v/>
      </c>
      <c r="K12" s="29" t="str">
        <f t="shared" si="5"/>
        <v/>
      </c>
      <c r="L12" s="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2"/>
      <c r="Y12" s="12"/>
      <c r="Z12" s="2"/>
      <c r="AA12" s="12"/>
      <c r="AB12" s="12"/>
      <c r="AC12" s="12"/>
      <c r="AD12" s="12"/>
      <c r="AE12" s="12"/>
      <c r="AF12" s="12"/>
      <c r="AG12" s="12"/>
    </row>
    <row r="13">
      <c r="A13" s="30" t="str">
        <f>ALNS!A13</f>
        <v>Bruna Ellen Andrade Abrantes</v>
      </c>
      <c r="B13" s="31"/>
      <c r="C13" s="31"/>
      <c r="D13" s="31"/>
      <c r="E13" s="31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5" t="str">
        <f t="shared" si="4"/>
        <v/>
      </c>
      <c r="K13" s="36" t="str">
        <f t="shared" si="5"/>
        <v/>
      </c>
      <c r="L13" s="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2"/>
      <c r="Y13" s="12"/>
      <c r="Z13" s="2"/>
      <c r="AA13" s="12"/>
      <c r="AB13" s="12"/>
      <c r="AC13" s="12"/>
      <c r="AD13" s="12"/>
      <c r="AE13" s="12"/>
      <c r="AF13" s="12"/>
      <c r="AG13" s="12"/>
    </row>
    <row r="14">
      <c r="A14" s="23" t="str">
        <f>ALNS!A14</f>
        <v>Daniel Dantas da Silva</v>
      </c>
      <c r="B14" s="24"/>
      <c r="C14" s="24"/>
      <c r="D14" s="24"/>
      <c r="E14" s="24"/>
      <c r="F14" s="25">
        <f t="shared" si="1"/>
        <v>0</v>
      </c>
      <c r="G14" s="26" t="str">
        <f t="shared" si="2"/>
        <v/>
      </c>
      <c r="H14" s="25" t="str">
        <f t="shared" si="3"/>
        <v/>
      </c>
      <c r="I14" s="27"/>
      <c r="J14" s="28" t="str">
        <f t="shared" si="4"/>
        <v/>
      </c>
      <c r="K14" s="29" t="str">
        <f t="shared" si="5"/>
        <v/>
      </c>
      <c r="L14" s="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2"/>
      <c r="Y14" s="12"/>
      <c r="Z14" s="2"/>
      <c r="AA14" s="12"/>
      <c r="AB14" s="12"/>
      <c r="AC14" s="12"/>
      <c r="AD14" s="12"/>
      <c r="AE14" s="12"/>
      <c r="AF14" s="12"/>
      <c r="AG14" s="12"/>
    </row>
    <row r="15">
      <c r="A15" s="30" t="str">
        <f>ALNS!A15</f>
        <v>Erick Gabriel Araújo Leandro</v>
      </c>
      <c r="B15" s="31"/>
      <c r="C15" s="31"/>
      <c r="D15" s="31"/>
      <c r="E15" s="31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5" t="str">
        <f t="shared" si="4"/>
        <v/>
      </c>
      <c r="K15" s="36" t="str">
        <f t="shared" si="5"/>
        <v/>
      </c>
      <c r="L15" s="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2"/>
      <c r="Y15" s="12"/>
      <c r="Z15" s="2"/>
      <c r="AA15" s="12"/>
      <c r="AB15" s="12"/>
      <c r="AC15" s="12"/>
      <c r="AD15" s="12"/>
      <c r="AE15" s="12"/>
      <c r="AF15" s="12"/>
      <c r="AG15" s="12"/>
    </row>
    <row r="16">
      <c r="A16" s="23" t="str">
        <f>ALNS!A16</f>
        <v>Eugênio Genuíno Mota</v>
      </c>
      <c r="B16" s="24"/>
      <c r="C16" s="24"/>
      <c r="D16" s="24"/>
      <c r="E16" s="24"/>
      <c r="F16" s="25">
        <f t="shared" si="1"/>
        <v>0</v>
      </c>
      <c r="G16" s="33" t="str">
        <f t="shared" si="2"/>
        <v/>
      </c>
      <c r="H16" s="25" t="str">
        <f t="shared" si="3"/>
        <v/>
      </c>
      <c r="I16" s="27"/>
      <c r="J16" s="28" t="str">
        <f t="shared" si="4"/>
        <v/>
      </c>
      <c r="K16" s="29" t="str">
        <f t="shared" si="5"/>
        <v/>
      </c>
      <c r="L16" s="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2"/>
      <c r="Y16" s="12"/>
      <c r="Z16" s="2"/>
      <c r="AA16" s="12"/>
      <c r="AB16" s="12"/>
      <c r="AC16" s="12"/>
      <c r="AD16" s="12"/>
      <c r="AE16" s="12"/>
      <c r="AF16" s="12"/>
      <c r="AG16" s="12"/>
    </row>
    <row r="17">
      <c r="A17" s="30" t="str">
        <f>ALNS!A17</f>
        <v>Evellyn Fernandes de Almeida</v>
      </c>
      <c r="B17" s="31"/>
      <c r="C17" s="31"/>
      <c r="D17" s="31"/>
      <c r="E17" s="31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5" t="str">
        <f t="shared" si="4"/>
        <v/>
      </c>
      <c r="K17" s="36" t="str">
        <f t="shared" si="5"/>
        <v/>
      </c>
      <c r="L17" s="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2"/>
      <c r="Y17" s="12"/>
      <c r="Z17" s="2"/>
      <c r="AA17" s="12"/>
      <c r="AB17" s="12"/>
      <c r="AC17" s="12"/>
      <c r="AD17" s="12"/>
      <c r="AE17" s="12"/>
      <c r="AF17" s="12"/>
      <c r="AG17" s="12"/>
    </row>
    <row r="18">
      <c r="A18" s="23" t="str">
        <f>ALNS!A18</f>
        <v>Gabriel de Sousa Gonzaga</v>
      </c>
      <c r="B18" s="24"/>
      <c r="C18" s="24"/>
      <c r="D18" s="24"/>
      <c r="E18" s="24"/>
      <c r="F18" s="25">
        <f t="shared" si="1"/>
        <v>0</v>
      </c>
      <c r="G18" s="26" t="str">
        <f t="shared" si="2"/>
        <v/>
      </c>
      <c r="H18" s="25" t="str">
        <f t="shared" si="3"/>
        <v/>
      </c>
      <c r="I18" s="27"/>
      <c r="J18" s="28" t="str">
        <f t="shared" si="4"/>
        <v/>
      </c>
      <c r="K18" s="29" t="str">
        <f t="shared" si="5"/>
        <v/>
      </c>
      <c r="L18" s="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2"/>
      <c r="Y18" s="12"/>
      <c r="Z18" s="2"/>
      <c r="AA18" s="12"/>
      <c r="AB18" s="12"/>
      <c r="AC18" s="12"/>
      <c r="AD18" s="12"/>
      <c r="AE18" s="12"/>
      <c r="AF18" s="12"/>
      <c r="AG18" s="12"/>
    </row>
    <row r="19">
      <c r="A19" s="30" t="str">
        <f>ALNS!A19</f>
        <v>Giullia Barros Pietoso Camara</v>
      </c>
      <c r="B19" s="31"/>
      <c r="C19" s="31"/>
      <c r="D19" s="31"/>
      <c r="E19" s="31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5" t="str">
        <f t="shared" si="4"/>
        <v/>
      </c>
      <c r="K19" s="36" t="str">
        <f t="shared" si="5"/>
        <v/>
      </c>
      <c r="L19" s="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2"/>
      <c r="Y19" s="12"/>
      <c r="Z19" s="2"/>
      <c r="AA19" s="12"/>
      <c r="AB19" s="12"/>
      <c r="AC19" s="12"/>
      <c r="AD19" s="12"/>
      <c r="AE19" s="12"/>
      <c r="AF19" s="12"/>
      <c r="AG19" s="12"/>
    </row>
    <row r="20" ht="15.75" customHeight="1">
      <c r="A20" s="38" t="str">
        <f>ALNS!A20</f>
        <v>Gleiciane Almeida de Lima</v>
      </c>
      <c r="B20" s="24"/>
      <c r="C20" s="24"/>
      <c r="D20" s="24"/>
      <c r="E20" s="24"/>
      <c r="F20" s="25">
        <f t="shared" si="1"/>
        <v>0</v>
      </c>
      <c r="G20" s="26" t="str">
        <f t="shared" si="2"/>
        <v/>
      </c>
      <c r="H20" s="25" t="str">
        <f t="shared" si="3"/>
        <v/>
      </c>
      <c r="I20" s="27"/>
      <c r="J20" s="28" t="str">
        <f t="shared" si="4"/>
        <v/>
      </c>
      <c r="K20" s="29" t="str">
        <f t="shared" si="5"/>
        <v/>
      </c>
      <c r="L20" s="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2"/>
      <c r="Y20" s="12"/>
      <c r="Z20" s="2"/>
      <c r="AA20" s="12"/>
      <c r="AB20" s="12"/>
      <c r="AC20" s="12"/>
      <c r="AD20" s="12"/>
      <c r="AE20" s="12"/>
      <c r="AF20" s="12"/>
      <c r="AG20" s="12"/>
    </row>
    <row r="21" ht="15.75" customHeight="1">
      <c r="A21" s="30" t="str">
        <f>ALNS!A21</f>
        <v>Gustavo Oliviera de Menezes</v>
      </c>
      <c r="B21" s="31"/>
      <c r="C21" s="31"/>
      <c r="D21" s="31"/>
      <c r="E21" s="31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5" t="str">
        <f t="shared" si="4"/>
        <v/>
      </c>
      <c r="K21" s="36" t="str">
        <f t="shared" si="5"/>
        <v/>
      </c>
      <c r="L21" s="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2"/>
      <c r="Y21" s="12"/>
      <c r="Z21" s="2"/>
      <c r="AA21" s="12"/>
      <c r="AB21" s="12"/>
      <c r="AC21" s="12"/>
      <c r="AD21" s="12"/>
      <c r="AE21" s="12"/>
      <c r="AF21" s="12"/>
      <c r="AG21" s="12"/>
    </row>
    <row r="22" ht="15.75" customHeight="1">
      <c r="A22" s="23" t="str">
        <f>ALNS!A22</f>
        <v>Heitor Gênuíno Mota</v>
      </c>
      <c r="B22" s="24"/>
      <c r="C22" s="24"/>
      <c r="D22" s="24"/>
      <c r="E22" s="24"/>
      <c r="F22" s="25">
        <f t="shared" si="1"/>
        <v>0</v>
      </c>
      <c r="G22" s="26" t="str">
        <f t="shared" si="2"/>
        <v/>
      </c>
      <c r="H22" s="25" t="str">
        <f t="shared" si="3"/>
        <v/>
      </c>
      <c r="I22" s="27"/>
      <c r="J22" s="28" t="str">
        <f t="shared" si="4"/>
        <v/>
      </c>
      <c r="K22" s="29" t="str">
        <f t="shared" si="5"/>
        <v/>
      </c>
      <c r="L22" s="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2"/>
      <c r="Y22" s="12"/>
      <c r="Z22" s="2"/>
      <c r="AA22" s="12"/>
      <c r="AB22" s="12"/>
      <c r="AC22" s="12"/>
      <c r="AD22" s="12"/>
      <c r="AE22" s="12"/>
      <c r="AF22" s="12"/>
      <c r="AG22" s="12"/>
    </row>
    <row r="23" ht="15.75" customHeight="1">
      <c r="A23" s="30" t="str">
        <f>ALNS!A23</f>
        <v>Heloisa dos Reis Nascimento</v>
      </c>
      <c r="B23" s="31"/>
      <c r="C23" s="31"/>
      <c r="D23" s="31"/>
      <c r="E23" s="31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5" t="str">
        <f t="shared" si="4"/>
        <v/>
      </c>
      <c r="K23" s="36" t="str">
        <f t="shared" si="5"/>
        <v/>
      </c>
      <c r="L23" s="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2"/>
      <c r="Y23" s="12"/>
      <c r="Z23" s="2"/>
      <c r="AA23" s="12"/>
      <c r="AB23" s="12"/>
      <c r="AC23" s="12"/>
      <c r="AD23" s="12"/>
      <c r="AE23" s="12"/>
      <c r="AF23" s="12"/>
      <c r="AG23" s="12"/>
    </row>
    <row r="24" ht="15.75" customHeight="1">
      <c r="A24" s="23" t="str">
        <f>ALNS!A24</f>
        <v>José Júlio César de Lima Silva Soares</v>
      </c>
      <c r="B24" s="24"/>
      <c r="C24" s="24"/>
      <c r="D24" s="24"/>
      <c r="E24" s="24"/>
      <c r="F24" s="25">
        <f t="shared" si="1"/>
        <v>0</v>
      </c>
      <c r="G24" s="26" t="str">
        <f t="shared" si="2"/>
        <v/>
      </c>
      <c r="H24" s="25" t="str">
        <f t="shared" si="3"/>
        <v/>
      </c>
      <c r="I24" s="27"/>
      <c r="J24" s="28" t="str">
        <f t="shared" si="4"/>
        <v/>
      </c>
      <c r="K24" s="29" t="str">
        <f t="shared" si="5"/>
        <v/>
      </c>
      <c r="L24" s="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2"/>
      <c r="Y24" s="12"/>
      <c r="Z24" s="2"/>
      <c r="AA24" s="12"/>
      <c r="AB24" s="12"/>
      <c r="AC24" s="12"/>
      <c r="AD24" s="12"/>
      <c r="AE24" s="12"/>
      <c r="AF24" s="12"/>
      <c r="AG24" s="12"/>
    </row>
    <row r="25" ht="15.75" customHeight="1">
      <c r="A25" s="30" t="str">
        <f>ALNS!A25</f>
        <v>Júlia da Costa Silva Cruz</v>
      </c>
      <c r="B25" s="31"/>
      <c r="C25" s="31"/>
      <c r="D25" s="31"/>
      <c r="E25" s="31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5" t="str">
        <f t="shared" si="4"/>
        <v/>
      </c>
      <c r="K25" s="36" t="str">
        <f t="shared" si="5"/>
        <v/>
      </c>
      <c r="L25" s="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2"/>
      <c r="Y25" s="12"/>
      <c r="Z25" s="2"/>
      <c r="AA25" s="12"/>
      <c r="AB25" s="12"/>
      <c r="AC25" s="12"/>
      <c r="AD25" s="12"/>
      <c r="AE25" s="12"/>
      <c r="AF25" s="12"/>
      <c r="AG25" s="12"/>
    </row>
    <row r="26" ht="15.75" customHeight="1">
      <c r="A26" s="39" t="str">
        <f>ALNS!A26</f>
        <v>Kelven Fernando Basilio de Farias</v>
      </c>
      <c r="B26" s="24"/>
      <c r="C26" s="24"/>
      <c r="D26" s="24"/>
      <c r="E26" s="24"/>
      <c r="F26" s="25">
        <f t="shared" si="1"/>
        <v>0</v>
      </c>
      <c r="G26" s="26" t="str">
        <f t="shared" si="2"/>
        <v/>
      </c>
      <c r="H26" s="25" t="str">
        <f t="shared" si="3"/>
        <v/>
      </c>
      <c r="I26" s="38"/>
      <c r="J26" s="28" t="str">
        <f t="shared" si="4"/>
        <v/>
      </c>
      <c r="K26" s="29" t="str">
        <f t="shared" si="5"/>
        <v/>
      </c>
      <c r="L26" s="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2"/>
      <c r="Y26" s="12"/>
      <c r="Z26" s="2"/>
      <c r="AA26" s="12"/>
      <c r="AB26" s="12"/>
      <c r="AC26" s="12"/>
      <c r="AD26" s="12"/>
      <c r="AE26" s="12"/>
      <c r="AF26" s="12"/>
      <c r="AG26" s="12"/>
    </row>
    <row r="27" ht="15.75" customHeight="1">
      <c r="A27" s="40" t="str">
        <f>ALNS!A27</f>
        <v>Laura Lima Pires</v>
      </c>
      <c r="B27" s="31"/>
      <c r="C27" s="31"/>
      <c r="D27" s="31"/>
      <c r="E27" s="31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41"/>
      <c r="J27" s="35" t="str">
        <f t="shared" si="4"/>
        <v/>
      </c>
      <c r="K27" s="36" t="str">
        <f t="shared" si="5"/>
        <v/>
      </c>
      <c r="L27" s="2"/>
      <c r="M27" s="12"/>
      <c r="N27" s="2"/>
      <c r="O27" s="2"/>
      <c r="P27" s="12"/>
      <c r="Q27" s="2"/>
      <c r="R27" s="2"/>
      <c r="S27" s="2"/>
      <c r="T27" s="2"/>
      <c r="U27" s="2"/>
      <c r="V27" s="2"/>
      <c r="W27" s="2"/>
      <c r="X27" s="2"/>
      <c r="Y27" s="12"/>
      <c r="Z27" s="2"/>
      <c r="AA27" s="12"/>
      <c r="AB27" s="12"/>
      <c r="AC27" s="12"/>
      <c r="AD27" s="12"/>
      <c r="AE27" s="12"/>
      <c r="AF27" s="12"/>
      <c r="AG27" s="12"/>
    </row>
    <row r="28" ht="15.75" customHeight="1">
      <c r="A28" s="42" t="str">
        <f>ALNS!A28</f>
        <v>Lucas Abrante Rêgo</v>
      </c>
      <c r="B28" s="24"/>
      <c r="C28" s="24"/>
      <c r="D28" s="24"/>
      <c r="E28" s="24"/>
      <c r="F28" s="25">
        <f t="shared" si="1"/>
        <v>0</v>
      </c>
      <c r="G28" s="26" t="str">
        <f t="shared" si="2"/>
        <v/>
      </c>
      <c r="H28" s="25" t="str">
        <f t="shared" si="3"/>
        <v/>
      </c>
      <c r="I28" s="38"/>
      <c r="J28" s="28" t="str">
        <f t="shared" si="4"/>
        <v/>
      </c>
      <c r="K28" s="29" t="str">
        <f t="shared" si="5"/>
        <v/>
      </c>
      <c r="L28" s="2"/>
      <c r="M28" s="12"/>
      <c r="N28" s="2"/>
      <c r="O28" s="12"/>
      <c r="P28" s="12"/>
      <c r="Q28" s="12"/>
      <c r="R28" s="12"/>
      <c r="S28" s="12"/>
      <c r="T28" s="2"/>
      <c r="U28" s="2"/>
      <c r="V28" s="2"/>
      <c r="W28" s="2"/>
      <c r="X28" s="2"/>
      <c r="Y28" s="12"/>
      <c r="Z28" s="2"/>
      <c r="AA28" s="12"/>
      <c r="AB28" s="12"/>
      <c r="AC28" s="12"/>
      <c r="AD28" s="12"/>
      <c r="AE28" s="12"/>
      <c r="AF28" s="12"/>
      <c r="AG28" s="12"/>
    </row>
    <row r="29" ht="15.75" customHeight="1">
      <c r="A29" s="41" t="str">
        <f>ALNS!A29</f>
        <v>Luiz Alberto Medeiros Soares</v>
      </c>
      <c r="B29" s="31"/>
      <c r="C29" s="31"/>
      <c r="D29" s="31"/>
      <c r="E29" s="31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41"/>
      <c r="J29" s="35" t="str">
        <f t="shared" si="4"/>
        <v/>
      </c>
      <c r="K29" s="36" t="str">
        <f t="shared" si="5"/>
        <v/>
      </c>
      <c r="L29" s="2"/>
      <c r="M29" s="12"/>
      <c r="N29" s="12"/>
      <c r="O29" s="12"/>
      <c r="P29" s="12"/>
      <c r="Q29" s="12"/>
      <c r="R29" s="12"/>
      <c r="S29" s="12"/>
      <c r="T29" s="2"/>
      <c r="U29" s="2"/>
      <c r="V29" s="2"/>
      <c r="W29" s="2"/>
      <c r="X29" s="2"/>
      <c r="Y29" s="2"/>
      <c r="Z29" s="2"/>
      <c r="AA29" s="12"/>
      <c r="AB29" s="12"/>
      <c r="AC29" s="12"/>
      <c r="AD29" s="12"/>
      <c r="AE29" s="12"/>
      <c r="AF29" s="12"/>
      <c r="AG29" s="12"/>
    </row>
    <row r="30" ht="15.75" customHeight="1">
      <c r="A30" s="38" t="str">
        <f>ALNS!A30</f>
        <v>Maria Alice Borba Agra</v>
      </c>
      <c r="B30" s="24"/>
      <c r="C30" s="24"/>
      <c r="D30" s="24"/>
      <c r="E30" s="24"/>
      <c r="F30" s="25">
        <f t="shared" si="1"/>
        <v>0</v>
      </c>
      <c r="G30" s="26" t="str">
        <f t="shared" si="2"/>
        <v/>
      </c>
      <c r="H30" s="25" t="str">
        <f t="shared" si="3"/>
        <v/>
      </c>
      <c r="I30" s="38"/>
      <c r="J30" s="28" t="str">
        <f t="shared" si="4"/>
        <v/>
      </c>
      <c r="K30" s="29" t="str">
        <f t="shared" si="5"/>
        <v/>
      </c>
      <c r="L30" s="2"/>
      <c r="M30" s="12"/>
      <c r="N30" s="2"/>
      <c r="O30" s="12"/>
      <c r="P30" s="12"/>
      <c r="Q30" s="12"/>
      <c r="R30" s="12"/>
      <c r="S30" s="12"/>
      <c r="T30" s="2"/>
      <c r="U30" s="2"/>
      <c r="V30" s="2"/>
      <c r="W30" s="2"/>
      <c r="X30" s="2"/>
      <c r="Y30" s="2"/>
      <c r="Z30" s="2"/>
      <c r="AA30" s="12"/>
      <c r="AB30" s="12"/>
      <c r="AC30" s="12"/>
      <c r="AD30" s="12"/>
      <c r="AE30" s="12"/>
      <c r="AF30" s="12"/>
      <c r="AG30" s="12"/>
    </row>
    <row r="31" ht="15.75" customHeight="1">
      <c r="A31" s="41" t="str">
        <f>ALNS!A31</f>
        <v>Maria Clara Alves de Lima</v>
      </c>
      <c r="B31" s="31"/>
      <c r="C31" s="31"/>
      <c r="D31" s="31"/>
      <c r="E31" s="31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41"/>
      <c r="J31" s="35" t="str">
        <f t="shared" si="4"/>
        <v/>
      </c>
      <c r="K31" s="36" t="str">
        <f t="shared" si="5"/>
        <v/>
      </c>
      <c r="L31" s="2"/>
      <c r="M31" s="12"/>
      <c r="N31" s="2"/>
      <c r="O31" s="12"/>
      <c r="P31" s="12"/>
      <c r="Q31" s="2"/>
      <c r="R31" s="12"/>
      <c r="S31" s="12"/>
      <c r="T31" s="2"/>
      <c r="U31" s="2"/>
      <c r="V31" s="2"/>
      <c r="W31" s="2"/>
      <c r="X31" s="2"/>
      <c r="Y31" s="2"/>
      <c r="Z31" s="2"/>
      <c r="AA31" s="12"/>
      <c r="AB31" s="2"/>
      <c r="AC31" s="12"/>
      <c r="AD31" s="12"/>
      <c r="AE31" s="12"/>
      <c r="AF31" s="12"/>
      <c r="AG31" s="12"/>
    </row>
    <row r="32" ht="15.75" customHeight="1">
      <c r="A32" s="38" t="str">
        <f>ALNS!A32</f>
        <v>Maria Clara dos  Reis Silva</v>
      </c>
      <c r="B32" s="24"/>
      <c r="C32" s="24"/>
      <c r="D32" s="24"/>
      <c r="E32" s="24"/>
      <c r="F32" s="25">
        <f t="shared" si="1"/>
        <v>0</v>
      </c>
      <c r="G32" s="26" t="str">
        <f t="shared" si="2"/>
        <v/>
      </c>
      <c r="H32" s="25" t="str">
        <f t="shared" si="3"/>
        <v/>
      </c>
      <c r="I32" s="38"/>
      <c r="J32" s="28" t="str">
        <f t="shared" si="4"/>
        <v/>
      </c>
      <c r="K32" s="29" t="str">
        <f t="shared" si="5"/>
        <v/>
      </c>
      <c r="L32" s="2"/>
      <c r="M32" s="12"/>
      <c r="N32" s="2"/>
      <c r="O32" s="12"/>
      <c r="P32" s="12"/>
      <c r="Q32" s="12"/>
      <c r="R32" s="12"/>
      <c r="S32" s="12"/>
      <c r="T32" s="2"/>
      <c r="U32" s="2"/>
      <c r="V32" s="2"/>
      <c r="W32" s="2"/>
      <c r="X32" s="2"/>
      <c r="Y32" s="2"/>
      <c r="Z32" s="2"/>
      <c r="AA32" s="12"/>
      <c r="AB32" s="12"/>
      <c r="AC32" s="12"/>
      <c r="AD32" s="12"/>
      <c r="AE32" s="12"/>
      <c r="AF32" s="12"/>
      <c r="AG32" s="12"/>
    </row>
    <row r="33" ht="15.75" customHeight="1">
      <c r="A33" s="41" t="str">
        <f>ALNS!A33</f>
        <v>Maria Evelyn da Silva Almeida</v>
      </c>
      <c r="B33" s="31"/>
      <c r="C33" s="31"/>
      <c r="D33" s="31"/>
      <c r="E33" s="31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41"/>
      <c r="J33" s="35" t="str">
        <f t="shared" si="4"/>
        <v/>
      </c>
      <c r="K33" s="36" t="str">
        <f t="shared" si="5"/>
        <v/>
      </c>
      <c r="L33" s="2"/>
      <c r="M33" s="12"/>
      <c r="N33" s="12"/>
      <c r="O33" s="12"/>
      <c r="P33" s="12"/>
      <c r="Q33" s="12"/>
      <c r="R33" s="12"/>
      <c r="S33" s="12"/>
      <c r="T33" s="2"/>
      <c r="U33" s="2"/>
      <c r="V33" s="2"/>
      <c r="W33" s="2"/>
      <c r="X33" s="2"/>
      <c r="Y33" s="2"/>
      <c r="Z33" s="2"/>
      <c r="AA33" s="12"/>
      <c r="AB33" s="12"/>
      <c r="AC33" s="12"/>
      <c r="AD33" s="12"/>
      <c r="AE33" s="12"/>
      <c r="AF33" s="12"/>
      <c r="AG33" s="12"/>
    </row>
    <row r="34" ht="15.75" customHeight="1">
      <c r="A34" s="38" t="str">
        <f>ALNS!A34</f>
        <v>Marina Venâncio Oliveira</v>
      </c>
      <c r="B34" s="24"/>
      <c r="C34" s="24"/>
      <c r="D34" s="24"/>
      <c r="E34" s="24"/>
      <c r="F34" s="25">
        <f t="shared" si="1"/>
        <v>0</v>
      </c>
      <c r="G34" s="26" t="str">
        <f t="shared" si="2"/>
        <v/>
      </c>
      <c r="H34" s="25" t="str">
        <f t="shared" si="3"/>
        <v/>
      </c>
      <c r="I34" s="38"/>
      <c r="J34" s="28" t="str">
        <f t="shared" si="4"/>
        <v/>
      </c>
      <c r="K34" s="29" t="str">
        <f t="shared" si="5"/>
        <v/>
      </c>
      <c r="L34" s="2"/>
      <c r="M34" s="1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2"/>
      <c r="AB34" s="12"/>
      <c r="AC34" s="12"/>
      <c r="AD34" s="12"/>
      <c r="AE34" s="12"/>
      <c r="AF34" s="12"/>
      <c r="AG34" s="12"/>
    </row>
    <row r="35" ht="15.75" customHeight="1">
      <c r="A35" s="41" t="str">
        <f>ALNS!A35</f>
        <v>Mário Samuel Oliveira Conceição</v>
      </c>
      <c r="B35" s="31"/>
      <c r="C35" s="31"/>
      <c r="D35" s="31"/>
      <c r="E35" s="31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41"/>
      <c r="J35" s="35" t="str">
        <f t="shared" si="4"/>
        <v/>
      </c>
      <c r="K35" s="36" t="str">
        <f t="shared" si="5"/>
        <v/>
      </c>
      <c r="L35" s="2"/>
      <c r="M35" s="1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2"/>
      <c r="AB35" s="12"/>
      <c r="AC35" s="12"/>
      <c r="AD35" s="12"/>
      <c r="AE35" s="12"/>
      <c r="AF35" s="12"/>
      <c r="AG35" s="12"/>
    </row>
    <row r="36" ht="15.75" customHeight="1">
      <c r="A36" s="42" t="str">
        <f>ALNS!A36</f>
        <v>Pedro Elias barbosa de Sousa</v>
      </c>
      <c r="B36" s="24"/>
      <c r="C36" s="24"/>
      <c r="D36" s="24"/>
      <c r="E36" s="24"/>
      <c r="F36" s="25">
        <f t="shared" si="1"/>
        <v>0</v>
      </c>
      <c r="G36" s="26" t="str">
        <f t="shared" si="2"/>
        <v/>
      </c>
      <c r="H36" s="25" t="str">
        <f t="shared" si="3"/>
        <v/>
      </c>
      <c r="I36" s="38"/>
      <c r="J36" s="28" t="str">
        <f t="shared" si="4"/>
        <v/>
      </c>
      <c r="K36" s="29" t="str">
        <f t="shared" si="5"/>
        <v/>
      </c>
      <c r="L36" s="2"/>
      <c r="M36" s="1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2"/>
      <c r="AB36" s="12"/>
      <c r="AC36" s="12"/>
      <c r="AD36" s="12"/>
      <c r="AE36" s="12"/>
      <c r="AF36" s="12"/>
      <c r="AG36" s="12"/>
    </row>
    <row r="37" ht="15.75" customHeight="1">
      <c r="A37" s="40" t="str">
        <f>ALNS!A37</f>
        <v>Pedro Henrique dos Santos Sousa</v>
      </c>
      <c r="B37" s="31"/>
      <c r="C37" s="31"/>
      <c r="D37" s="31"/>
      <c r="E37" s="31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41"/>
      <c r="J37" s="35" t="str">
        <f t="shared" si="4"/>
        <v/>
      </c>
      <c r="K37" s="36" t="str">
        <f t="shared" si="5"/>
        <v/>
      </c>
      <c r="L37" s="2"/>
      <c r="M37" s="1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2"/>
      <c r="AB37" s="12"/>
      <c r="AC37" s="12"/>
      <c r="AD37" s="12"/>
      <c r="AE37" s="2"/>
      <c r="AF37" s="2"/>
      <c r="AG37" s="2"/>
    </row>
    <row r="38" ht="15.75" customHeight="1">
      <c r="A38" s="42" t="str">
        <f>ALNS!A38</f>
        <v>Pedro Víctor de Farias Almeida</v>
      </c>
      <c r="B38" s="24"/>
      <c r="C38" s="24"/>
      <c r="D38" s="24"/>
      <c r="E38" s="24"/>
      <c r="F38" s="25">
        <f t="shared" si="1"/>
        <v>0</v>
      </c>
      <c r="G38" s="26" t="str">
        <f t="shared" si="2"/>
        <v/>
      </c>
      <c r="H38" s="25" t="str">
        <f t="shared" si="3"/>
        <v/>
      </c>
      <c r="I38" s="38"/>
      <c r="J38" s="28" t="str">
        <f t="shared" si="4"/>
        <v/>
      </c>
      <c r="K38" s="29" t="str">
        <f t="shared" si="5"/>
        <v/>
      </c>
      <c r="L38" s="2"/>
      <c r="M38" s="1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2"/>
      <c r="AB38" s="12"/>
      <c r="AC38" s="12"/>
      <c r="AD38" s="12"/>
      <c r="AE38" s="2"/>
      <c r="AF38" s="2"/>
      <c r="AG38" s="2"/>
    </row>
    <row r="39" ht="15.75" customHeight="1">
      <c r="A39" s="40" t="str">
        <f>ALNS!A39</f>
        <v>Pedro Welisson de Lima Araújo</v>
      </c>
      <c r="B39" s="31"/>
      <c r="C39" s="31"/>
      <c r="D39" s="31"/>
      <c r="E39" s="31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41"/>
      <c r="J39" s="35" t="str">
        <f t="shared" si="4"/>
        <v/>
      </c>
      <c r="K39" s="36" t="str">
        <f t="shared" si="5"/>
        <v/>
      </c>
      <c r="L39" s="2"/>
      <c r="M39" s="1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2"/>
      <c r="AB39" s="12"/>
      <c r="AC39" s="12"/>
      <c r="AD39" s="12"/>
      <c r="AE39" s="2"/>
      <c r="AF39" s="2"/>
      <c r="AG39" s="2"/>
    </row>
    <row r="40" ht="15.75" customHeight="1">
      <c r="A40" s="42" t="str">
        <f>ALNS!A40</f>
        <v>Rebeca Kemylly Vasquez Mendes</v>
      </c>
      <c r="B40" s="24"/>
      <c r="C40" s="24"/>
      <c r="D40" s="24"/>
      <c r="E40" s="24"/>
      <c r="F40" s="25">
        <f t="shared" si="1"/>
        <v>0</v>
      </c>
      <c r="G40" s="26" t="str">
        <f t="shared" si="2"/>
        <v/>
      </c>
      <c r="H40" s="25" t="str">
        <f t="shared" si="3"/>
        <v/>
      </c>
      <c r="I40" s="38"/>
      <c r="J40" s="28" t="str">
        <f t="shared" si="4"/>
        <v/>
      </c>
      <c r="K40" s="29" t="str">
        <f t="shared" si="5"/>
        <v/>
      </c>
      <c r="L40" s="2"/>
      <c r="M40" s="1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2"/>
      <c r="AB40" s="12"/>
      <c r="AC40" s="12"/>
      <c r="AD40" s="2"/>
      <c r="AE40" s="2"/>
      <c r="AF40" s="2"/>
      <c r="AG40" s="2"/>
    </row>
    <row r="41" ht="15.75" customHeight="1">
      <c r="A41" s="40" t="str">
        <f>ALNS!A41</f>
        <v>Renan Victor Rocha Pessoa</v>
      </c>
      <c r="B41" s="31"/>
      <c r="C41" s="31"/>
      <c r="D41" s="31"/>
      <c r="E41" s="31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41"/>
      <c r="J41" s="35" t="str">
        <f t="shared" si="4"/>
        <v/>
      </c>
      <c r="K41" s="36" t="str">
        <f t="shared" si="5"/>
        <v/>
      </c>
      <c r="L41" s="2"/>
      <c r="M41" s="1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2"/>
      <c r="AB41" s="2"/>
      <c r="AC41" s="2"/>
      <c r="AD41" s="2"/>
      <c r="AE41" s="2"/>
      <c r="AF41" s="2"/>
      <c r="AG41" s="2"/>
    </row>
    <row r="42" ht="15.75" customHeight="1">
      <c r="A42" s="42" t="str">
        <f>ALNS!A42</f>
        <v>Reuel Rodrigues Ferreira</v>
      </c>
      <c r="B42" s="24"/>
      <c r="C42" s="24"/>
      <c r="D42" s="24"/>
      <c r="E42" s="24"/>
      <c r="F42" s="25">
        <f t="shared" si="1"/>
        <v>0</v>
      </c>
      <c r="G42" s="26" t="str">
        <f t="shared" si="2"/>
        <v/>
      </c>
      <c r="H42" s="25" t="str">
        <f t="shared" si="3"/>
        <v/>
      </c>
      <c r="I42" s="38"/>
      <c r="J42" s="28" t="str">
        <f t="shared" si="4"/>
        <v/>
      </c>
      <c r="K42" s="29" t="str">
        <f t="shared" si="5"/>
        <v/>
      </c>
      <c r="L42" s="2"/>
      <c r="M42" s="1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2"/>
      <c r="AB42" s="2"/>
      <c r="AC42" s="2"/>
      <c r="AD42" s="2"/>
      <c r="AE42" s="2"/>
      <c r="AF42" s="2"/>
      <c r="AG42" s="2"/>
    </row>
    <row r="43" ht="15.75" customHeight="1">
      <c r="A43" s="40" t="str">
        <f>ALNS!A43</f>
        <v>Samara Rafaelly Brandão Rocha</v>
      </c>
      <c r="B43" s="31"/>
      <c r="C43" s="31"/>
      <c r="D43" s="31"/>
      <c r="E43" s="31"/>
      <c r="F43" s="32">
        <f t="shared" si="1"/>
        <v>0</v>
      </c>
      <c r="G43" s="33" t="str">
        <f t="shared" si="2"/>
        <v/>
      </c>
      <c r="H43" s="32" t="str">
        <f t="shared" si="3"/>
        <v/>
      </c>
      <c r="I43" s="41"/>
      <c r="J43" s="35" t="str">
        <f t="shared" si="4"/>
        <v/>
      </c>
      <c r="K43" s="36" t="str">
        <f t="shared" si="5"/>
        <v/>
      </c>
      <c r="L43" s="2"/>
      <c r="M43" s="1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2"/>
      <c r="AB43" s="2"/>
      <c r="AC43" s="2"/>
      <c r="AD43" s="2"/>
      <c r="AE43" s="2"/>
      <c r="AF43" s="2"/>
      <c r="AG43" s="2"/>
    </row>
    <row r="44" ht="15.75" customHeight="1">
      <c r="A44" s="42" t="str">
        <f>ALNS!A44</f>
        <v>Samuel Fontes Lima</v>
      </c>
      <c r="B44" s="24"/>
      <c r="C44" s="24"/>
      <c r="D44" s="24"/>
      <c r="E44" s="24"/>
      <c r="F44" s="25">
        <f t="shared" si="1"/>
        <v>0</v>
      </c>
      <c r="G44" s="26" t="str">
        <f t="shared" si="2"/>
        <v/>
      </c>
      <c r="H44" s="25" t="str">
        <f t="shared" si="3"/>
        <v/>
      </c>
      <c r="I44" s="38"/>
      <c r="J44" s="28" t="str">
        <f t="shared" si="4"/>
        <v/>
      </c>
      <c r="K44" s="29" t="str">
        <f t="shared" si="5"/>
        <v/>
      </c>
      <c r="L44" s="12"/>
      <c r="M44" s="1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2"/>
      <c r="AB44" s="2"/>
      <c r="AC44" s="2"/>
      <c r="AD44" s="2"/>
      <c r="AE44" s="2"/>
      <c r="AF44" s="2"/>
      <c r="AG44" s="2"/>
    </row>
    <row r="45" ht="15.75" customHeight="1">
      <c r="A45" s="40" t="str">
        <f>ALNS!A45</f>
        <v>Thifany Tayane Pereira Galdino</v>
      </c>
      <c r="B45" s="31"/>
      <c r="C45" s="31"/>
      <c r="D45" s="31"/>
      <c r="E45" s="31"/>
      <c r="F45" s="32">
        <f t="shared" si="1"/>
        <v>0</v>
      </c>
      <c r="G45" s="33" t="str">
        <f t="shared" si="2"/>
        <v/>
      </c>
      <c r="H45" s="32" t="str">
        <f t="shared" si="3"/>
        <v/>
      </c>
      <c r="I45" s="41"/>
      <c r="J45" s="35" t="str">
        <f t="shared" si="4"/>
        <v/>
      </c>
      <c r="K45" s="36" t="str">
        <f t="shared" si="5"/>
        <v/>
      </c>
      <c r="L45" s="12"/>
      <c r="M45" s="12"/>
      <c r="N45" s="1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2" t="str">
        <f>ALNS!A46</f>
        <v>Victor Gabriel Clementino Lima</v>
      </c>
      <c r="B46" s="24"/>
      <c r="C46" s="24"/>
      <c r="D46" s="24"/>
      <c r="E46" s="24"/>
      <c r="F46" s="25">
        <f t="shared" si="1"/>
        <v>0</v>
      </c>
      <c r="G46" s="26" t="str">
        <f t="shared" si="2"/>
        <v/>
      </c>
      <c r="H46" s="25" t="str">
        <f t="shared" si="3"/>
        <v/>
      </c>
      <c r="I46" s="38"/>
      <c r="J46" s="28" t="str">
        <f t="shared" si="4"/>
        <v/>
      </c>
      <c r="K46" s="29" t="str">
        <f t="shared" si="5"/>
        <v/>
      </c>
      <c r="L46" s="12"/>
      <c r="M46" s="12"/>
      <c r="N46" s="1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0" t="str">
        <f>ALNS!A47</f>
        <v>Vitória Cristina Rodrigues Amancio Vieira</v>
      </c>
      <c r="B47" s="31"/>
      <c r="C47" s="31"/>
      <c r="D47" s="31"/>
      <c r="E47" s="31"/>
      <c r="F47" s="32">
        <f t="shared" si="1"/>
        <v>0</v>
      </c>
      <c r="G47" s="33" t="str">
        <f t="shared" si="2"/>
        <v/>
      </c>
      <c r="H47" s="32" t="str">
        <f t="shared" si="3"/>
        <v/>
      </c>
      <c r="I47" s="41"/>
      <c r="J47" s="35" t="str">
        <f t="shared" si="4"/>
        <v/>
      </c>
      <c r="K47" s="36" t="str">
        <f t="shared" si="5"/>
        <v/>
      </c>
      <c r="L47" s="12"/>
      <c r="M47" s="12"/>
      <c r="N47" s="1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2"/>
      <c r="M48" s="12"/>
      <c r="N48" s="1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2"/>
      <c r="M49" s="12"/>
      <c r="N49" s="1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B50" s="43"/>
      <c r="C50" s="43"/>
      <c r="D50" s="43"/>
      <c r="E50" s="43"/>
      <c r="F50" s="43"/>
      <c r="G50" s="43"/>
      <c r="L50" s="2"/>
      <c r="M50" s="12"/>
      <c r="N50" s="1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B51" s="43"/>
      <c r="C51" s="43"/>
      <c r="D51" s="43"/>
      <c r="E51" s="43"/>
      <c r="F51" s="43"/>
      <c r="G51" s="43"/>
      <c r="L51" s="2"/>
      <c r="M51" s="12"/>
      <c r="N51" s="1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3"/>
      <c r="B52" s="43"/>
      <c r="C52" s="43"/>
      <c r="D52" s="43"/>
      <c r="E52" s="43"/>
      <c r="F52" s="43"/>
      <c r="G52" s="43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3"/>
      <c r="B53" s="43"/>
      <c r="C53" s="43"/>
      <c r="D53" s="43"/>
      <c r="E53" s="43"/>
      <c r="F53" s="43"/>
      <c r="G53" s="43"/>
      <c r="L53" s="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2"/>
      <c r="AA53" s="12"/>
      <c r="AB53" s="12"/>
      <c r="AC53" s="12"/>
      <c r="AD53" s="12"/>
      <c r="AE53" s="12"/>
      <c r="AF53" s="12"/>
      <c r="AG53" s="12"/>
    </row>
    <row r="54" ht="15.75" hidden="1" customHeight="1">
      <c r="A54" s="43"/>
      <c r="B54" s="43"/>
      <c r="C54" s="43"/>
      <c r="D54" s="43"/>
      <c r="E54" s="43"/>
      <c r="F54" s="43"/>
      <c r="G54" s="43"/>
      <c r="L54" s="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2"/>
      <c r="AA54" s="12"/>
      <c r="AB54" s="12"/>
      <c r="AC54" s="12"/>
      <c r="AD54" s="12"/>
      <c r="AE54" s="12"/>
      <c r="AF54" s="12"/>
      <c r="AG54" s="12"/>
    </row>
    <row r="55" ht="15.75" hidden="1" customHeight="1">
      <c r="A55" s="43"/>
      <c r="B55" s="43"/>
      <c r="C55" s="43"/>
      <c r="D55" s="43"/>
      <c r="E55" s="43"/>
      <c r="F55" s="43"/>
      <c r="G55" s="43"/>
      <c r="L55" s="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2"/>
      <c r="Y55" s="12"/>
      <c r="Z55" s="2"/>
      <c r="AA55" s="12"/>
      <c r="AB55" s="12"/>
      <c r="AC55" s="12"/>
      <c r="AD55" s="12"/>
      <c r="AE55" s="12"/>
      <c r="AF55" s="12"/>
      <c r="AG55" s="12"/>
    </row>
    <row r="56" ht="15.75" hidden="1" customHeight="1">
      <c r="A56" s="43"/>
      <c r="B56" s="43"/>
      <c r="C56" s="43"/>
      <c r="D56" s="43"/>
      <c r="E56" s="43"/>
      <c r="F56" s="43"/>
      <c r="G56" s="43"/>
      <c r="L56" s="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2"/>
      <c r="AA56" s="12"/>
      <c r="AB56" s="12"/>
      <c r="AC56" s="12"/>
      <c r="AD56" s="12"/>
      <c r="AE56" s="12"/>
      <c r="AF56" s="12"/>
      <c r="AG56" s="12"/>
    </row>
    <row r="57" ht="15.75" hidden="1" customHeight="1">
      <c r="A57" s="43"/>
      <c r="B57" s="43"/>
      <c r="C57" s="43"/>
      <c r="D57" s="43"/>
      <c r="E57" s="43"/>
      <c r="F57" s="43"/>
      <c r="G57" s="43"/>
      <c r="L57" s="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2"/>
      <c r="Y57" s="12"/>
      <c r="Z57" s="2"/>
      <c r="AA57" s="12"/>
      <c r="AB57" s="12"/>
      <c r="AC57" s="12"/>
      <c r="AD57" s="12"/>
      <c r="AE57" s="12"/>
      <c r="AF57" s="12"/>
      <c r="AG57" s="12"/>
    </row>
    <row r="58" ht="15.75" hidden="1" customHeight="1">
      <c r="A58" s="43"/>
      <c r="B58" s="43"/>
      <c r="C58" s="43"/>
      <c r="D58" s="43"/>
      <c r="E58" s="43"/>
      <c r="F58" s="43"/>
      <c r="G58" s="43"/>
      <c r="L58" s="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2"/>
      <c r="Y58" s="12"/>
      <c r="Z58" s="2"/>
      <c r="AA58" s="12"/>
      <c r="AB58" s="12"/>
      <c r="AC58" s="12"/>
      <c r="AD58" s="12"/>
      <c r="AE58" s="12"/>
      <c r="AF58" s="12"/>
      <c r="AG58" s="12"/>
    </row>
    <row r="59" ht="15.75" hidden="1" customHeight="1">
      <c r="A59" s="43"/>
      <c r="B59" s="43"/>
      <c r="C59" s="43"/>
      <c r="D59" s="43"/>
      <c r="E59" s="43"/>
      <c r="F59" s="43"/>
      <c r="G59" s="43"/>
      <c r="L59" s="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2"/>
      <c r="Y59" s="12"/>
      <c r="Z59" s="2"/>
      <c r="AA59" s="12"/>
      <c r="AB59" s="12"/>
      <c r="AC59" s="12"/>
      <c r="AD59" s="12"/>
      <c r="AE59" s="12"/>
      <c r="AF59" s="12"/>
      <c r="AG59" s="12"/>
    </row>
    <row r="60" ht="15.75" hidden="1" customHeight="1">
      <c r="A60" s="43"/>
      <c r="B60" s="43"/>
      <c r="C60" s="43"/>
      <c r="D60" s="43"/>
      <c r="E60" s="43"/>
      <c r="F60" s="43"/>
      <c r="G60" s="43"/>
      <c r="L60" s="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2"/>
      <c r="Y60" s="12"/>
      <c r="Z60" s="2"/>
      <c r="AA60" s="12"/>
      <c r="AB60" s="12"/>
      <c r="AC60" s="12"/>
      <c r="AD60" s="12"/>
      <c r="AE60" s="12"/>
      <c r="AF60" s="12"/>
      <c r="AG60" s="12"/>
    </row>
    <row r="61" ht="15.75" hidden="1" customHeight="1">
      <c r="A61" s="43"/>
      <c r="B61" s="43"/>
      <c r="C61" s="43"/>
      <c r="D61" s="43"/>
      <c r="E61" s="43"/>
      <c r="F61" s="43"/>
      <c r="G61" s="43"/>
      <c r="L61" s="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2"/>
      <c r="Y61" s="12"/>
      <c r="Z61" s="2"/>
      <c r="AA61" s="12"/>
      <c r="AB61" s="12"/>
      <c r="AC61" s="12"/>
      <c r="AD61" s="12"/>
      <c r="AE61" s="12"/>
      <c r="AF61" s="12"/>
      <c r="AG61" s="12"/>
    </row>
    <row r="62" ht="15.75" hidden="1" customHeight="1">
      <c r="A62" s="43"/>
      <c r="B62" s="43"/>
      <c r="C62" s="43"/>
      <c r="D62" s="43"/>
      <c r="E62" s="43"/>
      <c r="F62" s="43"/>
      <c r="G62" s="43"/>
      <c r="L62" s="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2"/>
      <c r="Y62" s="12"/>
      <c r="Z62" s="2"/>
      <c r="AA62" s="12"/>
      <c r="AB62" s="12"/>
      <c r="AC62" s="12"/>
      <c r="AD62" s="12"/>
      <c r="AE62" s="12"/>
      <c r="AF62" s="12"/>
      <c r="AG62" s="12"/>
    </row>
    <row r="63" ht="15.75" hidden="1" customHeight="1">
      <c r="A63" s="43"/>
      <c r="B63" s="43"/>
      <c r="C63" s="43"/>
      <c r="D63" s="43"/>
      <c r="E63" s="43"/>
      <c r="F63" s="43"/>
      <c r="G63" s="43"/>
      <c r="L63" s="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2"/>
      <c r="Y63" s="12"/>
      <c r="Z63" s="2"/>
      <c r="AA63" s="12"/>
      <c r="AB63" s="12"/>
      <c r="AC63" s="12"/>
      <c r="AD63" s="12"/>
      <c r="AE63" s="12"/>
      <c r="AF63" s="12"/>
      <c r="AG63" s="12"/>
    </row>
    <row r="64" ht="15.75" hidden="1" customHeight="1">
      <c r="A64" s="43"/>
      <c r="B64" s="43"/>
      <c r="C64" s="43"/>
      <c r="D64" s="43"/>
      <c r="E64" s="43"/>
      <c r="F64" s="43"/>
      <c r="G64" s="43"/>
      <c r="L64" s="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2"/>
      <c r="Y64" s="12"/>
      <c r="Z64" s="2"/>
      <c r="AA64" s="12"/>
      <c r="AB64" s="12"/>
      <c r="AC64" s="12"/>
      <c r="AD64" s="12"/>
      <c r="AE64" s="12"/>
      <c r="AF64" s="12"/>
      <c r="AG64" s="12"/>
    </row>
    <row r="65" ht="15.75" hidden="1" customHeight="1">
      <c r="A65" s="43"/>
      <c r="B65" s="43"/>
      <c r="C65" s="43"/>
      <c r="D65" s="43"/>
      <c r="E65" s="43"/>
      <c r="F65" s="43"/>
      <c r="G65" s="43"/>
      <c r="L65" s="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2"/>
      <c r="Y65" s="12"/>
      <c r="Z65" s="2"/>
      <c r="AA65" s="12"/>
      <c r="AB65" s="12"/>
      <c r="AC65" s="12"/>
      <c r="AD65" s="12"/>
      <c r="AE65" s="12"/>
      <c r="AF65" s="12"/>
      <c r="AG65" s="12"/>
    </row>
    <row r="66" ht="15.75" hidden="1" customHeight="1">
      <c r="A66" s="43"/>
      <c r="B66" s="43"/>
      <c r="C66" s="43"/>
      <c r="D66" s="43"/>
      <c r="E66" s="43"/>
      <c r="F66" s="43"/>
      <c r="G66" s="43"/>
      <c r="L66" s="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2"/>
      <c r="Y66" s="12"/>
      <c r="Z66" s="2"/>
      <c r="AA66" s="12"/>
      <c r="AB66" s="12"/>
      <c r="AC66" s="12"/>
      <c r="AD66" s="12"/>
      <c r="AE66" s="12"/>
      <c r="AF66" s="12"/>
      <c r="AG66" s="12"/>
    </row>
    <row r="67" ht="15.75" hidden="1" customHeight="1">
      <c r="A67" s="43"/>
      <c r="B67" s="43"/>
      <c r="C67" s="43"/>
      <c r="D67" s="43"/>
      <c r="E67" s="43"/>
      <c r="F67" s="43"/>
      <c r="G67" s="43"/>
      <c r="L67" s="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2"/>
      <c r="Y67" s="12"/>
      <c r="Z67" s="2"/>
      <c r="AA67" s="12"/>
      <c r="AB67" s="12"/>
      <c r="AC67" s="12"/>
      <c r="AD67" s="12"/>
      <c r="AE67" s="12"/>
      <c r="AF67" s="12"/>
      <c r="AG67" s="12"/>
    </row>
    <row r="68" ht="15.75" hidden="1" customHeight="1">
      <c r="A68" s="43"/>
      <c r="B68" s="43"/>
      <c r="C68" s="43"/>
      <c r="D68" s="43"/>
      <c r="E68" s="43"/>
      <c r="F68" s="43"/>
      <c r="G68" s="43"/>
      <c r="L68" s="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2"/>
      <c r="Y68" s="12"/>
      <c r="Z68" s="2"/>
      <c r="AA68" s="12"/>
      <c r="AB68" s="12"/>
      <c r="AC68" s="12"/>
      <c r="AD68" s="12"/>
      <c r="AE68" s="12"/>
      <c r="AF68" s="12"/>
      <c r="AG68" s="12"/>
    </row>
    <row r="69" ht="15.75" hidden="1" customHeight="1">
      <c r="A69" s="43"/>
      <c r="B69" s="43"/>
      <c r="C69" s="43"/>
      <c r="D69" s="43"/>
      <c r="E69" s="43"/>
      <c r="F69" s="43"/>
      <c r="G69" s="43"/>
      <c r="L69" s="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2"/>
      <c r="Y69" s="12"/>
      <c r="Z69" s="2"/>
      <c r="AA69" s="12"/>
      <c r="AB69" s="12"/>
      <c r="AC69" s="12"/>
      <c r="AD69" s="12"/>
      <c r="AE69" s="12"/>
      <c r="AF69" s="12"/>
      <c r="AG69" s="12"/>
    </row>
    <row r="70" ht="15.75" hidden="1" customHeight="1">
      <c r="A70" s="43"/>
      <c r="B70" s="43"/>
      <c r="C70" s="43"/>
      <c r="D70" s="43"/>
      <c r="E70" s="43"/>
      <c r="F70" s="43"/>
      <c r="G70" s="43"/>
      <c r="L70" s="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2"/>
      <c r="Y70" s="12"/>
      <c r="Z70" s="2"/>
      <c r="AA70" s="12"/>
      <c r="AB70" s="12"/>
      <c r="AC70" s="12"/>
      <c r="AD70" s="12"/>
      <c r="AE70" s="12"/>
      <c r="AF70" s="12"/>
      <c r="AG70" s="12"/>
    </row>
    <row r="71" ht="15.75" hidden="1" customHeight="1">
      <c r="A71" s="43"/>
      <c r="B71" s="43"/>
      <c r="C71" s="43"/>
      <c r="D71" s="43"/>
      <c r="E71" s="43"/>
      <c r="F71" s="43"/>
      <c r="G71" s="43"/>
      <c r="L71" s="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2"/>
      <c r="Y71" s="12"/>
      <c r="Z71" s="2"/>
      <c r="AA71" s="12"/>
      <c r="AB71" s="12"/>
      <c r="AC71" s="12"/>
      <c r="AD71" s="12"/>
      <c r="AE71" s="12"/>
      <c r="AF71" s="12"/>
      <c r="AG71" s="12"/>
    </row>
    <row r="72" ht="15.75" hidden="1" customHeight="1">
      <c r="A72" s="43"/>
      <c r="B72" s="43"/>
      <c r="C72" s="43"/>
      <c r="D72" s="43"/>
      <c r="E72" s="43"/>
      <c r="F72" s="43"/>
      <c r="G72" s="43"/>
      <c r="L72" s="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2"/>
      <c r="Y72" s="12"/>
      <c r="Z72" s="2"/>
      <c r="AA72" s="12"/>
      <c r="AB72" s="12"/>
      <c r="AC72" s="12"/>
      <c r="AD72" s="12"/>
      <c r="AE72" s="12"/>
      <c r="AF72" s="12"/>
      <c r="AG72" s="12"/>
    </row>
    <row r="73" ht="15.75" hidden="1" customHeight="1">
      <c r="A73" s="43"/>
      <c r="B73" s="43"/>
      <c r="C73" s="43"/>
      <c r="D73" s="43"/>
      <c r="E73" s="43"/>
      <c r="F73" s="43"/>
      <c r="G73" s="43"/>
      <c r="L73" s="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2"/>
      <c r="Y73" s="12"/>
      <c r="Z73" s="2"/>
      <c r="AA73" s="12"/>
      <c r="AB73" s="12"/>
      <c r="AC73" s="12"/>
      <c r="AD73" s="12"/>
      <c r="AE73" s="12"/>
      <c r="AF73" s="12"/>
      <c r="AG73" s="12"/>
    </row>
    <row r="74" ht="15.75" hidden="1" customHeight="1">
      <c r="A74" s="43"/>
      <c r="B74" s="43"/>
      <c r="C74" s="43"/>
      <c r="D74" s="43"/>
      <c r="E74" s="43"/>
      <c r="F74" s="43"/>
      <c r="G74" s="43"/>
      <c r="L74" s="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2"/>
      <c r="Y74" s="12"/>
      <c r="Z74" s="2"/>
      <c r="AA74" s="12"/>
      <c r="AB74" s="12"/>
      <c r="AC74" s="12"/>
      <c r="AD74" s="12"/>
      <c r="AE74" s="12"/>
      <c r="AF74" s="12"/>
      <c r="AG74" s="12"/>
    </row>
    <row r="75" ht="15.75" hidden="1" customHeight="1">
      <c r="A75" s="43"/>
      <c r="B75" s="43"/>
      <c r="C75" s="43"/>
      <c r="D75" s="43"/>
      <c r="E75" s="43"/>
      <c r="F75" s="43"/>
      <c r="G75" s="43"/>
      <c r="L75" s="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2"/>
      <c r="Y75" s="12"/>
      <c r="Z75" s="2"/>
      <c r="AA75" s="12"/>
      <c r="AB75" s="12"/>
      <c r="AC75" s="12"/>
      <c r="AD75" s="12"/>
      <c r="AE75" s="12"/>
      <c r="AF75" s="12"/>
      <c r="AG75" s="12"/>
    </row>
    <row r="76" ht="15.75" hidden="1" customHeight="1">
      <c r="A76" s="43"/>
      <c r="B76" s="43"/>
      <c r="C76" s="43"/>
      <c r="D76" s="43"/>
      <c r="E76" s="43"/>
      <c r="F76" s="43"/>
      <c r="G76" s="43"/>
      <c r="L76" s="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2"/>
      <c r="Y76" s="12"/>
      <c r="Z76" s="2"/>
      <c r="AA76" s="12"/>
      <c r="AB76" s="12"/>
      <c r="AC76" s="12"/>
      <c r="AD76" s="12"/>
      <c r="AE76" s="12"/>
      <c r="AF76" s="12"/>
      <c r="AG76" s="12"/>
    </row>
    <row r="77" ht="15.75" hidden="1" customHeight="1">
      <c r="A77" s="43"/>
      <c r="B77" s="43"/>
      <c r="C77" s="43"/>
      <c r="D77" s="43"/>
      <c r="E77" s="43"/>
      <c r="F77" s="43"/>
      <c r="G77" s="43"/>
      <c r="L77" s="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2"/>
      <c r="Y77" s="12"/>
      <c r="Z77" s="2"/>
      <c r="AA77" s="12"/>
      <c r="AB77" s="12"/>
      <c r="AC77" s="12"/>
      <c r="AD77" s="12"/>
      <c r="AE77" s="12"/>
      <c r="AF77" s="12"/>
      <c r="AG77" s="12"/>
    </row>
    <row r="78" ht="15.75" hidden="1" customHeight="1">
      <c r="A78" s="43"/>
      <c r="B78" s="43"/>
      <c r="C78" s="43"/>
      <c r="D78" s="43"/>
      <c r="E78" s="43"/>
      <c r="F78" s="43"/>
      <c r="G78" s="43"/>
      <c r="L78" s="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2"/>
      <c r="Y78" s="12"/>
      <c r="Z78" s="2"/>
      <c r="AA78" s="12"/>
      <c r="AB78" s="12"/>
      <c r="AC78" s="12"/>
      <c r="AD78" s="12"/>
      <c r="AE78" s="12"/>
      <c r="AF78" s="12"/>
      <c r="AG78" s="12"/>
    </row>
    <row r="79" ht="15.75" hidden="1" customHeight="1">
      <c r="A79" s="43"/>
      <c r="B79" s="43"/>
      <c r="C79" s="43"/>
      <c r="D79" s="43"/>
      <c r="E79" s="43"/>
      <c r="F79" s="43"/>
      <c r="G79" s="43"/>
      <c r="L79" s="2"/>
      <c r="M79" s="12"/>
      <c r="N79" s="12"/>
      <c r="O79" s="12"/>
      <c r="P79" s="12"/>
      <c r="Q79" s="12"/>
      <c r="R79" s="12"/>
      <c r="S79" s="12"/>
      <c r="T79" s="12"/>
      <c r="U79" s="12"/>
      <c r="V79" s="2"/>
      <c r="W79" s="2"/>
      <c r="X79" s="2"/>
      <c r="Y79" s="12"/>
      <c r="Z79" s="2"/>
      <c r="AA79" s="12"/>
      <c r="AB79" s="12"/>
      <c r="AC79" s="12"/>
      <c r="AD79" s="12"/>
      <c r="AE79" s="12"/>
      <c r="AF79" s="12"/>
      <c r="AG79" s="12"/>
    </row>
    <row r="80" ht="15.75" hidden="1" customHeight="1">
      <c r="A80" s="43"/>
      <c r="B80" s="43"/>
      <c r="C80" s="43"/>
      <c r="D80" s="43"/>
      <c r="E80" s="43"/>
      <c r="F80" s="43"/>
      <c r="G80" s="43"/>
      <c r="L80" s="2"/>
      <c r="M80" s="12"/>
      <c r="N80" s="12"/>
      <c r="O80" s="12"/>
      <c r="P80" s="12"/>
      <c r="Q80" s="12"/>
      <c r="R80" s="12"/>
      <c r="S80" s="12"/>
      <c r="T80" s="12"/>
      <c r="U80" s="12"/>
      <c r="V80" s="2"/>
      <c r="W80" s="2"/>
      <c r="X80" s="2"/>
      <c r="Y80" s="12"/>
      <c r="Z80" s="2"/>
      <c r="AA80" s="12"/>
      <c r="AB80" s="12"/>
      <c r="AC80" s="12"/>
      <c r="AD80" s="12"/>
      <c r="AE80" s="12"/>
      <c r="AF80" s="12"/>
      <c r="AG80" s="12"/>
    </row>
    <row r="81" ht="15.75" hidden="1" customHeight="1">
      <c r="A81" s="43"/>
      <c r="B81" s="43"/>
      <c r="C81" s="43"/>
      <c r="D81" s="43"/>
      <c r="E81" s="43"/>
      <c r="F81" s="43"/>
      <c r="G81" s="43"/>
      <c r="L81" s="2"/>
      <c r="M81" s="12"/>
      <c r="N81" s="12"/>
      <c r="O81" s="12"/>
      <c r="P81" s="12"/>
      <c r="Q81" s="12"/>
      <c r="R81" s="12"/>
      <c r="S81" s="12"/>
      <c r="T81" s="12"/>
      <c r="U81" s="12"/>
      <c r="V81" s="2"/>
      <c r="W81" s="2"/>
      <c r="X81" s="2"/>
      <c r="Y81" s="2"/>
      <c r="Z81" s="2"/>
      <c r="AA81" s="12"/>
      <c r="AB81" s="12"/>
      <c r="AC81" s="12"/>
      <c r="AD81" s="12"/>
      <c r="AE81" s="12"/>
      <c r="AF81" s="12"/>
      <c r="AG81" s="12"/>
    </row>
    <row r="82" ht="15.75" hidden="1" customHeight="1">
      <c r="A82" s="43"/>
      <c r="B82" s="43"/>
      <c r="C82" s="43"/>
      <c r="D82" s="43"/>
      <c r="E82" s="43"/>
      <c r="F82" s="43"/>
      <c r="G82" s="43"/>
      <c r="L82" s="2"/>
      <c r="M82" s="12"/>
      <c r="N82" s="12"/>
      <c r="O82" s="12"/>
      <c r="P82" s="12"/>
      <c r="Q82" s="12"/>
      <c r="R82" s="12"/>
      <c r="S82" s="12"/>
      <c r="T82" s="12"/>
      <c r="U82" s="12"/>
      <c r="V82" s="2"/>
      <c r="W82" s="2"/>
      <c r="X82" s="2"/>
      <c r="Y82" s="2"/>
      <c r="Z82" s="2"/>
      <c r="AA82" s="12"/>
      <c r="AB82" s="12"/>
      <c r="AC82" s="12"/>
      <c r="AD82" s="12"/>
      <c r="AE82" s="12"/>
      <c r="AF82" s="12"/>
      <c r="AG82" s="12"/>
    </row>
    <row r="83" ht="15.75" hidden="1" customHeight="1">
      <c r="A83" s="43"/>
      <c r="B83" s="43"/>
      <c r="C83" s="43"/>
      <c r="D83" s="43"/>
      <c r="E83" s="43"/>
      <c r="F83" s="43"/>
      <c r="G83" s="43"/>
      <c r="L83" s="2"/>
      <c r="M83" s="12"/>
      <c r="N83" s="12"/>
      <c r="O83" s="12"/>
      <c r="P83" s="12"/>
      <c r="Q83" s="12"/>
      <c r="R83" s="12"/>
      <c r="S83" s="12"/>
      <c r="T83" s="12"/>
      <c r="U83" s="12"/>
      <c r="V83" s="2"/>
      <c r="W83" s="2"/>
      <c r="X83" s="2"/>
      <c r="Y83" s="2"/>
      <c r="Z83" s="2"/>
      <c r="AA83" s="12"/>
      <c r="AB83" s="12"/>
      <c r="AC83" s="12"/>
      <c r="AD83" s="12"/>
      <c r="AE83" s="12"/>
      <c r="AF83" s="12"/>
      <c r="AG83" s="12"/>
    </row>
    <row r="84" ht="15.75" hidden="1" customHeight="1">
      <c r="A84" s="43"/>
      <c r="B84" s="43"/>
      <c r="C84" s="43"/>
      <c r="D84" s="43"/>
      <c r="E84" s="43"/>
      <c r="F84" s="43"/>
      <c r="G84" s="43"/>
      <c r="L84" s="2"/>
      <c r="M84" s="12"/>
      <c r="N84" s="12"/>
      <c r="O84" s="12"/>
      <c r="P84" s="12"/>
      <c r="Q84" s="12"/>
      <c r="R84" s="12"/>
      <c r="S84" s="12"/>
      <c r="T84" s="12"/>
      <c r="U84" s="12"/>
      <c r="V84" s="2"/>
      <c r="W84" s="2"/>
      <c r="X84" s="2"/>
      <c r="Y84" s="2"/>
      <c r="Z84" s="2"/>
      <c r="AA84" s="12"/>
      <c r="AB84" s="12"/>
      <c r="AC84" s="12"/>
      <c r="AD84" s="12"/>
      <c r="AE84" s="12"/>
      <c r="AF84" s="12"/>
      <c r="AG84" s="12"/>
    </row>
    <row r="85" ht="15.75" hidden="1" customHeight="1">
      <c r="A85" s="43"/>
      <c r="B85" s="43"/>
      <c r="C85" s="43"/>
      <c r="D85" s="43"/>
      <c r="E85" s="43"/>
      <c r="F85" s="43"/>
      <c r="G85" s="43"/>
      <c r="L85" s="2"/>
      <c r="M85" s="12"/>
      <c r="N85" s="12"/>
      <c r="O85" s="12"/>
      <c r="P85" s="12"/>
      <c r="Q85" s="12"/>
      <c r="R85" s="12"/>
      <c r="S85" s="12"/>
      <c r="T85" s="12"/>
      <c r="U85" s="12"/>
      <c r="V85" s="2"/>
      <c r="W85" s="2"/>
      <c r="X85" s="2"/>
      <c r="Y85" s="2"/>
      <c r="Z85" s="2"/>
      <c r="AA85" s="12"/>
      <c r="AB85" s="12"/>
      <c r="AC85" s="12"/>
      <c r="AD85" s="12"/>
      <c r="AE85" s="12"/>
      <c r="AF85" s="12"/>
      <c r="AG85" s="12"/>
    </row>
    <row r="86" ht="15.75" hidden="1" customHeight="1">
      <c r="A86" s="43"/>
      <c r="B86" s="43"/>
      <c r="C86" s="43"/>
      <c r="D86" s="43"/>
      <c r="E86" s="43"/>
      <c r="F86" s="43"/>
      <c r="G86" s="43"/>
      <c r="L86" s="2"/>
      <c r="M86" s="12"/>
      <c r="N86" s="12"/>
      <c r="O86" s="12"/>
      <c r="P86" s="12"/>
      <c r="Q86" s="2"/>
      <c r="R86" s="2"/>
      <c r="S86" s="12"/>
      <c r="T86" s="12"/>
      <c r="U86" s="2"/>
      <c r="V86" s="2"/>
      <c r="W86" s="2"/>
      <c r="X86" s="2"/>
      <c r="Y86" s="2"/>
      <c r="Z86" s="2"/>
      <c r="AA86" s="12"/>
      <c r="AB86" s="12"/>
      <c r="AC86" s="12"/>
      <c r="AD86" s="12"/>
      <c r="AE86" s="12"/>
      <c r="AF86" s="12"/>
      <c r="AG86" s="12"/>
    </row>
    <row r="87" ht="15.75" hidden="1" customHeight="1">
      <c r="A87" s="43"/>
      <c r="B87" s="43"/>
      <c r="C87" s="43"/>
      <c r="D87" s="43"/>
      <c r="E87" s="43"/>
      <c r="F87" s="43"/>
      <c r="G87" s="43"/>
      <c r="L87" s="2"/>
      <c r="M87" s="12"/>
      <c r="N87" s="12"/>
      <c r="O87" s="12"/>
      <c r="P87" s="12"/>
      <c r="Q87" s="2"/>
      <c r="R87" s="2"/>
      <c r="S87" s="2"/>
      <c r="T87" s="2"/>
      <c r="U87" s="2"/>
      <c r="V87" s="2"/>
      <c r="W87" s="2"/>
      <c r="X87" s="2"/>
      <c r="Y87" s="2"/>
      <c r="Z87" s="2"/>
      <c r="AA87" s="12"/>
      <c r="AB87" s="12"/>
      <c r="AC87" s="12"/>
      <c r="AD87" s="12"/>
      <c r="AE87" s="12"/>
      <c r="AF87" s="12"/>
      <c r="AG87" s="12"/>
    </row>
    <row r="88" ht="15.75" hidden="1" customHeight="1">
      <c r="A88" s="43"/>
      <c r="B88" s="43"/>
      <c r="C88" s="43"/>
      <c r="D88" s="43"/>
      <c r="E88" s="43"/>
      <c r="F88" s="43"/>
      <c r="G88" s="43"/>
      <c r="L88" s="2"/>
      <c r="M88" s="12"/>
      <c r="N88" s="12"/>
      <c r="O88" s="12"/>
      <c r="P88" s="12"/>
      <c r="Q88" s="2"/>
      <c r="R88" s="2"/>
      <c r="S88" s="2"/>
      <c r="T88" s="2"/>
      <c r="U88" s="2"/>
      <c r="V88" s="2"/>
      <c r="W88" s="2"/>
      <c r="X88" s="2"/>
      <c r="Y88" s="2"/>
      <c r="Z88" s="2"/>
      <c r="AA88" s="12"/>
      <c r="AB88" s="12"/>
      <c r="AC88" s="12"/>
      <c r="AD88" s="12"/>
      <c r="AE88" s="12"/>
      <c r="AF88" s="12"/>
      <c r="AG88" s="12"/>
    </row>
    <row r="89" ht="15.75" hidden="1" customHeight="1">
      <c r="A89" s="43"/>
      <c r="B89" s="43"/>
      <c r="C89" s="43"/>
      <c r="D89" s="43"/>
      <c r="E89" s="43"/>
      <c r="F89" s="43"/>
      <c r="G89" s="43"/>
      <c r="L89" s="2"/>
      <c r="M89" s="12"/>
      <c r="N89" s="12"/>
      <c r="O89" s="12"/>
      <c r="P89" s="12"/>
      <c r="Q89" s="2"/>
      <c r="R89" s="2"/>
      <c r="S89" s="2"/>
      <c r="T89" s="2"/>
      <c r="U89" s="2"/>
      <c r="V89" s="2"/>
      <c r="W89" s="2"/>
      <c r="X89" s="2"/>
      <c r="Y89" s="2"/>
      <c r="Z89" s="2"/>
      <c r="AA89" s="12"/>
      <c r="AB89" s="12"/>
      <c r="AC89" s="12"/>
      <c r="AD89" s="12"/>
      <c r="AE89" s="12"/>
      <c r="AF89" s="12"/>
      <c r="AG89" s="12"/>
    </row>
    <row r="90" ht="15.75" hidden="1" customHeight="1">
      <c r="A90" s="43"/>
      <c r="B90" s="43"/>
      <c r="C90" s="43"/>
      <c r="D90" s="43"/>
      <c r="E90" s="43"/>
      <c r="F90" s="43"/>
      <c r="G90" s="43"/>
      <c r="L90" s="2"/>
      <c r="M90" s="12"/>
      <c r="N90" s="12"/>
      <c r="O90" s="12"/>
      <c r="P90" s="12"/>
      <c r="Q90" s="2"/>
      <c r="R90" s="2"/>
      <c r="S90" s="2"/>
      <c r="T90" s="2"/>
      <c r="U90" s="2"/>
      <c r="V90" s="2"/>
      <c r="W90" s="2"/>
      <c r="X90" s="2"/>
      <c r="Y90" s="2"/>
      <c r="Z90" s="2"/>
      <c r="AA90" s="12"/>
      <c r="AB90" s="12"/>
      <c r="AC90" s="12"/>
      <c r="AD90" s="12"/>
      <c r="AE90" s="2"/>
      <c r="AF90" s="2"/>
      <c r="AG90" s="2"/>
    </row>
    <row r="91" ht="15.75" hidden="1" customHeight="1">
      <c r="A91" s="43"/>
      <c r="B91" s="43"/>
      <c r="C91" s="43"/>
      <c r="D91" s="43"/>
      <c r="E91" s="43"/>
      <c r="F91" s="43"/>
      <c r="G91" s="43"/>
      <c r="L91" s="2"/>
      <c r="M91" s="12"/>
      <c r="N91" s="12"/>
      <c r="O91" s="12"/>
      <c r="P91" s="12"/>
      <c r="Q91" s="2"/>
      <c r="R91" s="2"/>
      <c r="S91" s="2"/>
      <c r="T91" s="2"/>
      <c r="U91" s="2"/>
      <c r="V91" s="2"/>
      <c r="W91" s="2"/>
      <c r="X91" s="2"/>
      <c r="Y91" s="2"/>
      <c r="Z91" s="2"/>
      <c r="AA91" s="12"/>
      <c r="AB91" s="12"/>
      <c r="AC91" s="12"/>
      <c r="AD91" s="12"/>
      <c r="AE91" s="2"/>
      <c r="AF91" s="2"/>
      <c r="AG91" s="2"/>
    </row>
    <row r="92" ht="15.75" hidden="1" customHeight="1">
      <c r="A92" s="43"/>
      <c r="B92" s="43"/>
      <c r="C92" s="43"/>
      <c r="D92" s="43"/>
      <c r="E92" s="43"/>
      <c r="F92" s="43"/>
      <c r="G92" s="43"/>
      <c r="L92" s="2"/>
      <c r="M92" s="12"/>
      <c r="N92" s="12"/>
      <c r="O92" s="1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2"/>
      <c r="AB92" s="12"/>
      <c r="AC92" s="12"/>
      <c r="AD92" s="2"/>
      <c r="AE92" s="2"/>
      <c r="AF92" s="2"/>
      <c r="AG92" s="2"/>
    </row>
    <row r="93" ht="15.75" hidden="1" customHeight="1">
      <c r="A93" s="43"/>
      <c r="B93" s="43"/>
      <c r="C93" s="43"/>
      <c r="D93" s="43"/>
      <c r="E93" s="43"/>
      <c r="F93" s="43"/>
      <c r="G93" s="43"/>
      <c r="L93" s="2"/>
      <c r="M93" s="1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2"/>
      <c r="AB93" s="2"/>
      <c r="AC93" s="2"/>
      <c r="AD93" s="2"/>
      <c r="AE93" s="2"/>
      <c r="AF93" s="2"/>
      <c r="AG93" s="2"/>
    </row>
    <row r="94" ht="15.75" hidden="1" customHeight="1">
      <c r="A94" s="43"/>
      <c r="B94" s="43"/>
      <c r="C94" s="43"/>
      <c r="D94" s="43"/>
      <c r="E94" s="43"/>
      <c r="F94" s="43"/>
      <c r="G94" s="43"/>
      <c r="L94" s="2"/>
      <c r="M94" s="1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2"/>
      <c r="AB94" s="2"/>
      <c r="AC94" s="2"/>
      <c r="AD94" s="2"/>
      <c r="AE94" s="2"/>
      <c r="AF94" s="2"/>
      <c r="AG94" s="2"/>
    </row>
    <row r="95" ht="15.75" hidden="1" customHeight="1">
      <c r="A95" s="43"/>
      <c r="B95" s="43"/>
      <c r="C95" s="43"/>
      <c r="D95" s="43"/>
      <c r="E95" s="43"/>
      <c r="F95" s="43"/>
      <c r="G95" s="43"/>
      <c r="L95" s="2"/>
      <c r="M95" s="1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2"/>
      <c r="AB95" s="2"/>
      <c r="AC95" s="2"/>
      <c r="AD95" s="2"/>
      <c r="AE95" s="2"/>
      <c r="AF95" s="2"/>
      <c r="AG95" s="2"/>
    </row>
    <row r="96" ht="15.75" hidden="1" customHeight="1">
      <c r="A96" s="43"/>
      <c r="B96" s="43"/>
      <c r="C96" s="43"/>
      <c r="D96" s="43"/>
      <c r="E96" s="43"/>
      <c r="F96" s="43"/>
      <c r="G96" s="43"/>
      <c r="L96" s="2"/>
      <c r="M96" s="1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2"/>
      <c r="AB96" s="2"/>
      <c r="AC96" s="2"/>
      <c r="AD96" s="2"/>
      <c r="AE96" s="2"/>
      <c r="AF96" s="2"/>
      <c r="AG96" s="2"/>
    </row>
    <row r="97" ht="15.75" hidden="1" customHeight="1">
      <c r="A97" s="43"/>
      <c r="B97" s="43"/>
      <c r="C97" s="43"/>
      <c r="D97" s="43"/>
      <c r="E97" s="43"/>
      <c r="F97" s="43"/>
      <c r="G97" s="43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3"/>
      <c r="B98" s="43"/>
      <c r="C98" s="43"/>
      <c r="D98" s="43"/>
      <c r="E98" s="43"/>
      <c r="F98" s="43"/>
      <c r="G98" s="43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3"/>
      <c r="B99" s="43"/>
      <c r="C99" s="43"/>
      <c r="D99" s="43"/>
      <c r="E99" s="43"/>
      <c r="F99" s="43"/>
      <c r="G99" s="43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3"/>
      <c r="B100" s="43"/>
      <c r="C100" s="43"/>
      <c r="D100" s="43"/>
      <c r="E100" s="43"/>
      <c r="F100" s="43"/>
      <c r="G100" s="43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3"/>
      <c r="B101" s="43"/>
      <c r="C101" s="43"/>
      <c r="D101" s="43"/>
      <c r="E101" s="43"/>
      <c r="F101" s="43"/>
      <c r="G101" s="43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3"/>
      <c r="B102" s="43"/>
      <c r="C102" s="43"/>
      <c r="D102" s="43"/>
      <c r="E102" s="43"/>
      <c r="F102" s="43"/>
      <c r="G102" s="43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3"/>
      <c r="B103" s="43"/>
      <c r="C103" s="43"/>
      <c r="D103" s="43"/>
      <c r="E103" s="43"/>
      <c r="F103" s="43"/>
      <c r="G103" s="43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3"/>
      <c r="B104" s="43"/>
      <c r="C104" s="43"/>
      <c r="D104" s="43"/>
      <c r="E104" s="43"/>
      <c r="F104" s="43"/>
      <c r="G104" s="43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3"/>
      <c r="B105" s="43"/>
      <c r="C105" s="43"/>
      <c r="D105" s="43"/>
      <c r="E105" s="43"/>
      <c r="F105" s="43"/>
      <c r="G105" s="43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3"/>
      <c r="B106" s="43"/>
      <c r="C106" s="43"/>
      <c r="D106" s="43"/>
      <c r="E106" s="43"/>
      <c r="F106" s="43"/>
      <c r="G106" s="43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3"/>
      <c r="B107" s="43"/>
      <c r="C107" s="43"/>
      <c r="D107" s="43"/>
      <c r="E107" s="43"/>
      <c r="F107" s="43"/>
      <c r="G107" s="43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3"/>
      <c r="B108" s="43"/>
      <c r="C108" s="43"/>
      <c r="D108" s="43"/>
      <c r="E108" s="43"/>
      <c r="F108" s="43"/>
      <c r="G108" s="43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3"/>
      <c r="B109" s="43"/>
      <c r="C109" s="43"/>
      <c r="D109" s="43"/>
      <c r="E109" s="43"/>
      <c r="F109" s="43"/>
      <c r="G109" s="43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3"/>
      <c r="B110" s="43"/>
      <c r="C110" s="43"/>
      <c r="D110" s="43"/>
      <c r="E110" s="43"/>
      <c r="F110" s="43"/>
      <c r="G110" s="43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3"/>
      <c r="B111" s="43"/>
      <c r="C111" s="43"/>
      <c r="D111" s="43"/>
      <c r="E111" s="43"/>
      <c r="F111" s="43"/>
      <c r="G111" s="43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3"/>
      <c r="B112" s="43"/>
      <c r="C112" s="43"/>
      <c r="D112" s="43"/>
      <c r="E112" s="43"/>
      <c r="F112" s="43"/>
      <c r="G112" s="43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3"/>
      <c r="B113" s="43"/>
      <c r="C113" s="43"/>
      <c r="D113" s="43"/>
      <c r="E113" s="43"/>
      <c r="F113" s="43"/>
      <c r="G113" s="43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3"/>
      <c r="B114" s="43"/>
      <c r="C114" s="43"/>
      <c r="D114" s="43"/>
      <c r="E114" s="43"/>
      <c r="F114" s="43"/>
      <c r="G114" s="43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3"/>
      <c r="B115" s="43"/>
      <c r="C115" s="43"/>
      <c r="D115" s="43"/>
      <c r="E115" s="43"/>
      <c r="F115" s="43"/>
      <c r="G115" s="43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3"/>
      <c r="B116" s="43"/>
      <c r="C116" s="43"/>
      <c r="D116" s="43"/>
      <c r="E116" s="43"/>
      <c r="F116" s="43"/>
      <c r="G116" s="43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3"/>
      <c r="B117" s="43"/>
      <c r="C117" s="43"/>
      <c r="D117" s="43"/>
      <c r="E117" s="43"/>
      <c r="F117" s="43"/>
      <c r="G117" s="43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3"/>
      <c r="B118" s="43"/>
      <c r="C118" s="43"/>
      <c r="D118" s="43"/>
      <c r="E118" s="43"/>
      <c r="F118" s="43"/>
      <c r="G118" s="43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3"/>
      <c r="B119" s="43"/>
      <c r="C119" s="43"/>
      <c r="D119" s="43"/>
      <c r="E119" s="43"/>
      <c r="F119" s="43"/>
      <c r="G119" s="43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3"/>
      <c r="B120" s="43"/>
      <c r="C120" s="43"/>
      <c r="D120" s="43"/>
      <c r="E120" s="43"/>
      <c r="F120" s="43"/>
      <c r="G120" s="43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3"/>
      <c r="B121" s="43"/>
      <c r="C121" s="43"/>
      <c r="D121" s="43"/>
      <c r="E121" s="43"/>
      <c r="F121" s="43"/>
      <c r="G121" s="43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3"/>
      <c r="B122" s="43"/>
      <c r="C122" s="43"/>
      <c r="D122" s="43"/>
      <c r="E122" s="43"/>
      <c r="F122" s="43"/>
      <c r="G122" s="43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3"/>
      <c r="B123" s="43"/>
      <c r="C123" s="43"/>
      <c r="D123" s="43"/>
      <c r="E123" s="43"/>
      <c r="F123" s="43"/>
      <c r="G123" s="43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3"/>
      <c r="B124" s="43"/>
      <c r="C124" s="43"/>
      <c r="D124" s="43"/>
      <c r="E124" s="43"/>
      <c r="F124" s="43"/>
      <c r="G124" s="43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3"/>
      <c r="B125" s="43"/>
      <c r="C125" s="43"/>
      <c r="D125" s="43"/>
      <c r="E125" s="43"/>
      <c r="F125" s="43"/>
      <c r="G125" s="43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3"/>
      <c r="B126" s="43"/>
      <c r="C126" s="43"/>
      <c r="D126" s="43"/>
      <c r="E126" s="43"/>
      <c r="F126" s="43"/>
      <c r="G126" s="43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3"/>
      <c r="B127" s="43"/>
      <c r="C127" s="43"/>
      <c r="D127" s="43"/>
      <c r="E127" s="43"/>
      <c r="F127" s="43"/>
      <c r="G127" s="43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3"/>
      <c r="B128" s="43"/>
      <c r="C128" s="43"/>
      <c r="D128" s="43"/>
      <c r="E128" s="43"/>
      <c r="F128" s="43"/>
      <c r="G128" s="43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3"/>
      <c r="B129" s="43"/>
      <c r="C129" s="43"/>
      <c r="D129" s="43"/>
      <c r="E129" s="43"/>
      <c r="F129" s="43"/>
      <c r="G129" s="43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3"/>
      <c r="B130" s="43"/>
      <c r="C130" s="43"/>
      <c r="D130" s="43"/>
      <c r="E130" s="43"/>
      <c r="F130" s="43"/>
      <c r="G130" s="43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3"/>
      <c r="B131" s="43"/>
      <c r="C131" s="43"/>
      <c r="D131" s="43"/>
      <c r="E131" s="43"/>
      <c r="F131" s="43"/>
      <c r="G131" s="43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3"/>
      <c r="B132" s="43"/>
      <c r="C132" s="43"/>
      <c r="D132" s="43"/>
      <c r="E132" s="43"/>
      <c r="F132" s="43"/>
      <c r="G132" s="43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3"/>
      <c r="B133" s="43"/>
      <c r="C133" s="43"/>
      <c r="D133" s="43"/>
      <c r="E133" s="43"/>
      <c r="F133" s="43"/>
      <c r="G133" s="43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3"/>
      <c r="B134" s="43"/>
      <c r="C134" s="43"/>
      <c r="D134" s="43"/>
      <c r="E134" s="43"/>
      <c r="F134" s="43"/>
      <c r="G134" s="43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3"/>
      <c r="B135" s="43"/>
      <c r="C135" s="43"/>
      <c r="D135" s="43"/>
      <c r="E135" s="43"/>
      <c r="F135" s="43"/>
      <c r="G135" s="43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3"/>
      <c r="B136" s="43"/>
      <c r="C136" s="43"/>
      <c r="D136" s="43"/>
      <c r="E136" s="43"/>
      <c r="F136" s="43"/>
      <c r="G136" s="43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3"/>
      <c r="B137" s="43"/>
      <c r="C137" s="43"/>
      <c r="D137" s="43"/>
      <c r="E137" s="43"/>
      <c r="F137" s="43"/>
      <c r="G137" s="43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3"/>
      <c r="B138" s="43"/>
      <c r="C138" s="43"/>
      <c r="D138" s="43"/>
      <c r="E138" s="43"/>
      <c r="F138" s="43"/>
      <c r="G138" s="43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3"/>
      <c r="B139" s="43"/>
      <c r="C139" s="43"/>
      <c r="D139" s="43"/>
      <c r="E139" s="43"/>
      <c r="F139" s="43"/>
      <c r="G139" s="43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3"/>
      <c r="B140" s="43"/>
      <c r="C140" s="43"/>
      <c r="D140" s="43"/>
      <c r="E140" s="43"/>
      <c r="F140" s="43"/>
      <c r="G140" s="43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3"/>
      <c r="B141" s="43"/>
      <c r="C141" s="43"/>
      <c r="D141" s="43"/>
      <c r="E141" s="43"/>
      <c r="F141" s="43"/>
      <c r="G141" s="43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3"/>
      <c r="B142" s="43"/>
      <c r="C142" s="43"/>
      <c r="D142" s="43"/>
      <c r="E142" s="43"/>
      <c r="F142" s="43"/>
      <c r="G142" s="43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3"/>
      <c r="B143" s="43"/>
      <c r="C143" s="43"/>
      <c r="D143" s="43"/>
      <c r="E143" s="43"/>
      <c r="F143" s="43"/>
      <c r="G143" s="43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3"/>
      <c r="B144" s="43"/>
      <c r="C144" s="43"/>
      <c r="D144" s="43"/>
      <c r="E144" s="43"/>
      <c r="F144" s="43"/>
      <c r="G144" s="43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3"/>
      <c r="B145" s="43"/>
      <c r="C145" s="43"/>
      <c r="D145" s="43"/>
      <c r="E145" s="43"/>
      <c r="F145" s="43"/>
      <c r="G145" s="43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3"/>
      <c r="B146" s="43"/>
      <c r="C146" s="43"/>
      <c r="D146" s="43"/>
      <c r="E146" s="43"/>
      <c r="F146" s="43"/>
      <c r="G146" s="43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3"/>
      <c r="B147" s="43"/>
      <c r="C147" s="43"/>
      <c r="D147" s="43"/>
      <c r="E147" s="43"/>
      <c r="F147" s="43"/>
      <c r="G147" s="43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3"/>
      <c r="B148" s="43"/>
      <c r="C148" s="43"/>
      <c r="D148" s="43"/>
      <c r="E148" s="43"/>
      <c r="F148" s="43"/>
      <c r="G148" s="43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3"/>
      <c r="B149" s="43"/>
      <c r="C149" s="43"/>
      <c r="D149" s="43"/>
      <c r="E149" s="43"/>
      <c r="F149" s="43"/>
      <c r="G149" s="43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3"/>
      <c r="B150" s="43"/>
      <c r="C150" s="43"/>
      <c r="D150" s="43"/>
      <c r="E150" s="43"/>
      <c r="F150" s="43"/>
      <c r="G150" s="43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3"/>
      <c r="B151" s="43"/>
      <c r="C151" s="43"/>
      <c r="D151" s="43"/>
      <c r="E151" s="43"/>
      <c r="F151" s="43"/>
      <c r="G151" s="43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3"/>
      <c r="B152" s="43"/>
      <c r="C152" s="43"/>
      <c r="D152" s="43"/>
      <c r="E152" s="43"/>
      <c r="F152" s="43"/>
      <c r="G152" s="43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3"/>
      <c r="B153" s="43"/>
      <c r="C153" s="43"/>
      <c r="D153" s="43"/>
      <c r="E153" s="43"/>
      <c r="F153" s="43"/>
      <c r="G153" s="43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3"/>
      <c r="B154" s="43"/>
      <c r="C154" s="43"/>
      <c r="D154" s="43"/>
      <c r="E154" s="43"/>
      <c r="F154" s="43"/>
      <c r="G154" s="43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3"/>
      <c r="B155" s="43"/>
      <c r="C155" s="43"/>
      <c r="D155" s="43"/>
      <c r="E155" s="43"/>
      <c r="F155" s="43"/>
      <c r="G155" s="43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3"/>
      <c r="B156" s="43"/>
      <c r="C156" s="43"/>
      <c r="D156" s="43"/>
      <c r="E156" s="43"/>
      <c r="F156" s="43"/>
      <c r="G156" s="43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3"/>
      <c r="B157" s="43"/>
      <c r="C157" s="43"/>
      <c r="D157" s="43"/>
      <c r="E157" s="43"/>
      <c r="F157" s="43"/>
      <c r="G157" s="43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3"/>
      <c r="B158" s="43"/>
      <c r="C158" s="43"/>
      <c r="D158" s="43"/>
      <c r="E158" s="43"/>
      <c r="F158" s="43"/>
      <c r="G158" s="43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3"/>
      <c r="B159" s="43"/>
      <c r="C159" s="43"/>
      <c r="D159" s="43"/>
      <c r="E159" s="43"/>
      <c r="F159" s="43"/>
      <c r="G159" s="43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3"/>
      <c r="B160" s="43"/>
      <c r="C160" s="43"/>
      <c r="D160" s="43"/>
      <c r="E160" s="43"/>
      <c r="F160" s="43"/>
      <c r="G160" s="43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3"/>
      <c r="B161" s="43"/>
      <c r="C161" s="43"/>
      <c r="D161" s="43"/>
      <c r="E161" s="43"/>
      <c r="F161" s="43"/>
      <c r="G161" s="43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3"/>
      <c r="B162" s="43"/>
      <c r="C162" s="43"/>
      <c r="D162" s="43"/>
      <c r="E162" s="43"/>
      <c r="F162" s="43"/>
      <c r="G162" s="43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3"/>
      <c r="B163" s="43"/>
      <c r="C163" s="43"/>
      <c r="D163" s="43"/>
      <c r="E163" s="43"/>
      <c r="F163" s="43"/>
      <c r="G163" s="43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3"/>
      <c r="B164" s="43"/>
      <c r="C164" s="43"/>
      <c r="D164" s="43"/>
      <c r="E164" s="43"/>
      <c r="F164" s="43"/>
      <c r="G164" s="43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3"/>
      <c r="B165" s="43"/>
      <c r="C165" s="43"/>
      <c r="D165" s="43"/>
      <c r="E165" s="43"/>
      <c r="F165" s="43"/>
      <c r="G165" s="43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3"/>
      <c r="B166" s="43"/>
      <c r="C166" s="43"/>
      <c r="D166" s="43"/>
      <c r="E166" s="43"/>
      <c r="F166" s="43"/>
      <c r="G166" s="43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3"/>
      <c r="B167" s="43"/>
      <c r="C167" s="43"/>
      <c r="D167" s="43"/>
      <c r="E167" s="43"/>
      <c r="F167" s="43"/>
      <c r="G167" s="43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3"/>
      <c r="B168" s="43"/>
      <c r="C168" s="43"/>
      <c r="D168" s="43"/>
      <c r="E168" s="43"/>
      <c r="F168" s="43"/>
      <c r="G168" s="43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3"/>
      <c r="B169" s="43"/>
      <c r="C169" s="43"/>
      <c r="D169" s="43"/>
      <c r="E169" s="43"/>
      <c r="F169" s="43"/>
      <c r="G169" s="43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3"/>
      <c r="B170" s="43"/>
      <c r="C170" s="43"/>
      <c r="D170" s="43"/>
      <c r="E170" s="43"/>
      <c r="F170" s="43"/>
      <c r="G170" s="43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3"/>
      <c r="B171" s="43"/>
      <c r="C171" s="43"/>
      <c r="D171" s="43"/>
      <c r="E171" s="43"/>
      <c r="F171" s="43"/>
      <c r="G171" s="43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3"/>
      <c r="B172" s="43"/>
      <c r="C172" s="43"/>
      <c r="D172" s="43"/>
      <c r="E172" s="43"/>
      <c r="F172" s="43"/>
      <c r="G172" s="43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3"/>
      <c r="B173" s="43"/>
      <c r="C173" s="43"/>
      <c r="D173" s="43"/>
      <c r="E173" s="43"/>
      <c r="F173" s="43"/>
      <c r="G173" s="43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3"/>
      <c r="B174" s="43"/>
      <c r="C174" s="43"/>
      <c r="D174" s="43"/>
      <c r="E174" s="43"/>
      <c r="F174" s="43"/>
      <c r="G174" s="43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3"/>
      <c r="B175" s="43"/>
      <c r="C175" s="43"/>
      <c r="D175" s="43"/>
      <c r="E175" s="43"/>
      <c r="F175" s="43"/>
      <c r="G175" s="43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3"/>
      <c r="B176" s="43"/>
      <c r="C176" s="43"/>
      <c r="D176" s="43"/>
      <c r="E176" s="43"/>
      <c r="F176" s="43"/>
      <c r="G176" s="43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3"/>
      <c r="B177" s="43"/>
      <c r="C177" s="43"/>
      <c r="D177" s="43"/>
      <c r="E177" s="43"/>
      <c r="F177" s="43"/>
      <c r="G177" s="43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3"/>
      <c r="B178" s="43"/>
      <c r="C178" s="43"/>
      <c r="D178" s="43"/>
      <c r="E178" s="43"/>
      <c r="F178" s="43"/>
      <c r="G178" s="43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3"/>
      <c r="B179" s="43"/>
      <c r="C179" s="43"/>
      <c r="D179" s="43"/>
      <c r="E179" s="43"/>
      <c r="F179" s="43"/>
      <c r="G179" s="43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3"/>
      <c r="B180" s="43"/>
      <c r="C180" s="43"/>
      <c r="D180" s="43"/>
      <c r="E180" s="43"/>
      <c r="F180" s="43"/>
      <c r="G180" s="43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3"/>
      <c r="B181" s="43"/>
      <c r="C181" s="43"/>
      <c r="D181" s="43"/>
      <c r="E181" s="43"/>
      <c r="F181" s="43"/>
      <c r="G181" s="43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3"/>
      <c r="B182" s="43"/>
      <c r="C182" s="43"/>
      <c r="D182" s="43"/>
      <c r="E182" s="43"/>
      <c r="F182" s="43"/>
      <c r="G182" s="43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3"/>
      <c r="B183" s="43"/>
      <c r="C183" s="43"/>
      <c r="D183" s="43"/>
      <c r="E183" s="43"/>
      <c r="F183" s="43"/>
      <c r="G183" s="43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3"/>
      <c r="B184" s="43"/>
      <c r="C184" s="43"/>
      <c r="D184" s="43"/>
      <c r="E184" s="43"/>
      <c r="F184" s="43"/>
      <c r="G184" s="43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3"/>
      <c r="B185" s="43"/>
      <c r="C185" s="43"/>
      <c r="D185" s="43"/>
      <c r="E185" s="43"/>
      <c r="F185" s="43"/>
      <c r="G185" s="43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3"/>
      <c r="B186" s="43"/>
      <c r="C186" s="43"/>
      <c r="D186" s="43"/>
      <c r="E186" s="43"/>
      <c r="F186" s="43"/>
      <c r="G186" s="43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3"/>
      <c r="B187" s="43"/>
      <c r="C187" s="43"/>
      <c r="D187" s="43"/>
      <c r="E187" s="43"/>
      <c r="F187" s="43"/>
      <c r="G187" s="43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3"/>
      <c r="B188" s="43"/>
      <c r="C188" s="43"/>
      <c r="D188" s="43"/>
      <c r="E188" s="43"/>
      <c r="F188" s="43"/>
      <c r="G188" s="43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3"/>
      <c r="B189" s="43"/>
      <c r="C189" s="43"/>
      <c r="D189" s="43"/>
      <c r="E189" s="43"/>
      <c r="F189" s="43"/>
      <c r="G189" s="43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3"/>
      <c r="B190" s="43"/>
      <c r="C190" s="43"/>
      <c r="D190" s="43"/>
      <c r="E190" s="43"/>
      <c r="F190" s="43"/>
      <c r="G190" s="43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3"/>
      <c r="B191" s="43"/>
      <c r="C191" s="43"/>
      <c r="D191" s="43"/>
      <c r="E191" s="43"/>
      <c r="F191" s="43"/>
      <c r="G191" s="43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3"/>
      <c r="B192" s="43"/>
      <c r="C192" s="43"/>
      <c r="D192" s="43"/>
      <c r="E192" s="43"/>
      <c r="F192" s="43"/>
      <c r="G192" s="43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3"/>
      <c r="B193" s="43"/>
      <c r="C193" s="43"/>
      <c r="D193" s="43"/>
      <c r="E193" s="43"/>
      <c r="F193" s="43"/>
      <c r="G193" s="43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3"/>
      <c r="B194" s="43"/>
      <c r="C194" s="43"/>
      <c r="D194" s="43"/>
      <c r="E194" s="43"/>
      <c r="F194" s="43"/>
      <c r="G194" s="43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3"/>
      <c r="B195" s="43"/>
      <c r="C195" s="43"/>
      <c r="D195" s="43"/>
      <c r="E195" s="43"/>
      <c r="F195" s="43"/>
      <c r="G195" s="43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3"/>
      <c r="B196" s="43"/>
      <c r="C196" s="43"/>
      <c r="D196" s="43"/>
      <c r="E196" s="43"/>
      <c r="F196" s="43"/>
      <c r="G196" s="43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3"/>
      <c r="B197" s="43"/>
      <c r="C197" s="43"/>
      <c r="D197" s="43"/>
      <c r="E197" s="43"/>
      <c r="F197" s="43"/>
      <c r="G197" s="43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3"/>
      <c r="B198" s="43"/>
      <c r="C198" s="43"/>
      <c r="D198" s="43"/>
      <c r="E198" s="43"/>
      <c r="F198" s="43"/>
      <c r="G198" s="43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3"/>
      <c r="B199" s="43"/>
      <c r="C199" s="43"/>
      <c r="D199" s="43"/>
      <c r="E199" s="43"/>
      <c r="F199" s="43"/>
      <c r="G199" s="43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3"/>
      <c r="B200" s="43"/>
      <c r="C200" s="43"/>
      <c r="D200" s="43"/>
      <c r="E200" s="43"/>
      <c r="F200" s="43"/>
      <c r="G200" s="43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3"/>
      <c r="B201" s="43"/>
      <c r="C201" s="43"/>
      <c r="D201" s="43"/>
      <c r="E201" s="43"/>
      <c r="F201" s="43"/>
      <c r="G201" s="43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3"/>
      <c r="B202" s="43"/>
      <c r="C202" s="43"/>
      <c r="D202" s="43"/>
      <c r="E202" s="43"/>
      <c r="F202" s="43"/>
      <c r="G202" s="43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3"/>
      <c r="B203" s="43"/>
      <c r="C203" s="43"/>
      <c r="D203" s="43"/>
      <c r="E203" s="43"/>
      <c r="F203" s="43"/>
      <c r="G203" s="43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3"/>
      <c r="B204" s="43"/>
      <c r="C204" s="43"/>
      <c r="D204" s="43"/>
      <c r="E204" s="43"/>
      <c r="F204" s="43"/>
      <c r="G204" s="43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3"/>
      <c r="B205" s="43"/>
      <c r="C205" s="43"/>
      <c r="D205" s="43"/>
      <c r="E205" s="43"/>
      <c r="F205" s="43"/>
      <c r="G205" s="43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3"/>
      <c r="B206" s="43"/>
      <c r="C206" s="43"/>
      <c r="D206" s="43"/>
      <c r="E206" s="43"/>
      <c r="F206" s="43"/>
      <c r="G206" s="43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3"/>
      <c r="B207" s="43"/>
      <c r="C207" s="43"/>
      <c r="D207" s="43"/>
      <c r="E207" s="43"/>
      <c r="F207" s="43"/>
      <c r="G207" s="43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3"/>
      <c r="B208" s="43"/>
      <c r="C208" s="43"/>
      <c r="D208" s="43"/>
      <c r="E208" s="43"/>
      <c r="F208" s="43"/>
      <c r="G208" s="43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3"/>
      <c r="B209" s="43"/>
      <c r="C209" s="43"/>
      <c r="D209" s="43"/>
      <c r="E209" s="43"/>
      <c r="F209" s="43"/>
      <c r="G209" s="43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3"/>
      <c r="B210" s="43"/>
      <c r="C210" s="43"/>
      <c r="D210" s="43"/>
      <c r="E210" s="43"/>
      <c r="F210" s="43"/>
      <c r="G210" s="43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3"/>
      <c r="B211" s="43"/>
      <c r="C211" s="43"/>
      <c r="D211" s="43"/>
      <c r="E211" s="43"/>
      <c r="F211" s="43"/>
      <c r="G211" s="43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3"/>
      <c r="B212" s="43"/>
      <c r="C212" s="43"/>
      <c r="D212" s="43"/>
      <c r="E212" s="43"/>
      <c r="F212" s="43"/>
      <c r="G212" s="43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3"/>
      <c r="B213" s="43"/>
      <c r="C213" s="43"/>
      <c r="D213" s="43"/>
      <c r="E213" s="43"/>
      <c r="F213" s="43"/>
      <c r="G213" s="43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3"/>
      <c r="B214" s="43"/>
      <c r="C214" s="43"/>
      <c r="D214" s="43"/>
      <c r="E214" s="43"/>
      <c r="F214" s="43"/>
      <c r="G214" s="43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3"/>
      <c r="B215" s="43"/>
      <c r="C215" s="43"/>
      <c r="D215" s="43"/>
      <c r="E215" s="43"/>
      <c r="F215" s="43"/>
      <c r="G215" s="43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3"/>
      <c r="B216" s="43"/>
      <c r="C216" s="43"/>
      <c r="D216" s="43"/>
      <c r="E216" s="43"/>
      <c r="F216" s="43"/>
      <c r="G216" s="43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3"/>
      <c r="B217" s="43"/>
      <c r="C217" s="43"/>
      <c r="D217" s="43"/>
      <c r="E217" s="43"/>
      <c r="F217" s="43"/>
      <c r="G217" s="43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3"/>
      <c r="B218" s="43"/>
      <c r="C218" s="43"/>
      <c r="D218" s="43"/>
      <c r="E218" s="43"/>
      <c r="F218" s="43"/>
      <c r="G218" s="43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3"/>
      <c r="B219" s="43"/>
      <c r="C219" s="43"/>
      <c r="D219" s="43"/>
      <c r="E219" s="43"/>
      <c r="F219" s="43"/>
      <c r="G219" s="43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3"/>
      <c r="B220" s="43"/>
      <c r="C220" s="43"/>
      <c r="D220" s="43"/>
      <c r="E220" s="43"/>
      <c r="F220" s="43"/>
      <c r="G220" s="43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3"/>
      <c r="B221" s="43"/>
      <c r="C221" s="43"/>
      <c r="D221" s="43"/>
      <c r="E221" s="43"/>
      <c r="F221" s="43"/>
      <c r="G221" s="43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3"/>
      <c r="B222" s="43"/>
      <c r="C222" s="43"/>
      <c r="D222" s="43"/>
      <c r="E222" s="43"/>
      <c r="F222" s="43"/>
      <c r="G222" s="43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3"/>
      <c r="B223" s="43"/>
      <c r="C223" s="43"/>
      <c r="D223" s="43"/>
      <c r="E223" s="43"/>
      <c r="F223" s="43"/>
      <c r="G223" s="43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3"/>
      <c r="B224" s="43"/>
      <c r="C224" s="43"/>
      <c r="D224" s="43"/>
      <c r="E224" s="43"/>
      <c r="F224" s="43"/>
      <c r="G224" s="43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3"/>
      <c r="B225" s="43"/>
      <c r="C225" s="43"/>
      <c r="D225" s="43"/>
      <c r="E225" s="43"/>
      <c r="F225" s="43"/>
      <c r="G225" s="43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F7F7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3" width="11.57"/>
    <col customWidth="1" min="24" max="26" width="8.71"/>
  </cols>
  <sheetData>
    <row r="1">
      <c r="A1" s="8" t="s">
        <v>46</v>
      </c>
      <c r="B1" s="9" t="s">
        <v>82</v>
      </c>
      <c r="C1" s="10"/>
      <c r="D1" s="10"/>
      <c r="E1" s="10"/>
      <c r="F1" s="10"/>
      <c r="G1" s="10"/>
      <c r="H1" s="10"/>
      <c r="I1" s="10"/>
      <c r="J1" s="10"/>
      <c r="K1" s="11"/>
      <c r="L1" s="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2"/>
      <c r="Y1" s="2"/>
      <c r="Z1" s="2"/>
    </row>
    <row r="2">
      <c r="A2" s="14"/>
      <c r="B2" s="15"/>
      <c r="C2" s="16"/>
      <c r="D2" s="16"/>
      <c r="E2" s="16"/>
      <c r="F2" s="16"/>
      <c r="G2" s="16"/>
      <c r="H2" s="16"/>
      <c r="I2" s="16"/>
      <c r="J2" s="16"/>
      <c r="K2" s="17"/>
      <c r="L2" s="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2"/>
      <c r="Y2" s="2"/>
      <c r="Z2" s="2"/>
    </row>
    <row r="3">
      <c r="A3" s="19"/>
      <c r="B3" s="20" t="s">
        <v>49</v>
      </c>
      <c r="C3" s="20" t="s">
        <v>50</v>
      </c>
      <c r="D3" s="20" t="s">
        <v>51</v>
      </c>
      <c r="E3" s="20" t="s">
        <v>52</v>
      </c>
      <c r="F3" s="21" t="s">
        <v>53</v>
      </c>
      <c r="G3" s="21" t="s">
        <v>54</v>
      </c>
      <c r="H3" s="21" t="s">
        <v>55</v>
      </c>
      <c r="I3" s="21" t="s">
        <v>56</v>
      </c>
      <c r="J3" s="20" t="s">
        <v>57</v>
      </c>
      <c r="K3" s="20" t="s">
        <v>58</v>
      </c>
      <c r="L3" s="2"/>
      <c r="M3" s="18" t="s">
        <v>48</v>
      </c>
      <c r="N3" s="12"/>
      <c r="O3" s="12"/>
      <c r="P3" s="12"/>
      <c r="Q3" s="12"/>
      <c r="R3" s="12"/>
      <c r="S3" s="12"/>
      <c r="T3" s="12"/>
      <c r="U3" s="12"/>
      <c r="V3" s="12"/>
      <c r="W3" s="12"/>
      <c r="X3" s="2"/>
      <c r="Y3" s="2"/>
      <c r="Z3" s="2"/>
    </row>
    <row r="4">
      <c r="A4" s="23" t="str">
        <f>ALNS!A4</f>
        <v>Alex Ranyê Guilherme Cristino</v>
      </c>
      <c r="B4" s="24"/>
      <c r="C4" s="24"/>
      <c r="D4" s="24"/>
      <c r="E4" s="24"/>
      <c r="F4" s="25">
        <f t="shared" ref="F4:F47" si="1">IF(A4&lt;&gt;"",SUM(B4:E4),)</f>
        <v>0</v>
      </c>
      <c r="G4" s="26" t="str">
        <f t="shared" ref="G4:G47" si="2">IFERROR(IF(F4&gt;=0,AVERAGE(B4:E4),""),"")</f>
        <v/>
      </c>
      <c r="H4" s="25" t="str">
        <f t="shared" ref="H4:H47" si="3">IF(AND(F4&gt;=10,F4&lt;28,G4&lt;7),ROUND((50-G4*6)/4,1),"")</f>
        <v/>
      </c>
      <c r="I4" s="27"/>
      <c r="J4" s="28" t="str">
        <f t="shared" ref="J4:J47" si="4">IF(AND(B4&lt;&gt;"",C4&lt;&gt;"",D4&lt;&gt;"",E4&lt;&gt;""),IF(OR(F4&gt;=28,F4&lt;10),G4,IF(I4=H4,5,((G4*6)+(I4*4))/10)),)</f>
        <v/>
      </c>
      <c r="K4" s="29" t="str">
        <f t="shared" ref="K4:K47" si="5">IF(AND(B4&lt;&gt;"",C4&lt;&gt;"",D4&lt;&gt;"",E4&lt;&gt;""),IF(J4&gt;=5,"A","R"),)</f>
        <v/>
      </c>
      <c r="L4" s="2"/>
      <c r="M4" s="22" t="s">
        <v>59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2"/>
      <c r="Y4" s="2"/>
      <c r="Z4" s="2"/>
    </row>
    <row r="5">
      <c r="A5" s="30" t="str">
        <f>ALNS!A5</f>
        <v>Ana beatriz Araújo Salvino</v>
      </c>
      <c r="B5" s="31"/>
      <c r="C5" s="31"/>
      <c r="D5" s="31"/>
      <c r="E5" s="31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5" t="str">
        <f t="shared" si="4"/>
        <v/>
      </c>
      <c r="K5" s="36" t="str">
        <f t="shared" si="5"/>
        <v/>
      </c>
      <c r="L5" s="2"/>
      <c r="M5" s="18" t="s">
        <v>60</v>
      </c>
      <c r="N5" s="12"/>
      <c r="O5" s="12"/>
      <c r="P5" s="12"/>
      <c r="Q5" s="12"/>
      <c r="R5" s="12"/>
      <c r="S5" s="12"/>
      <c r="T5" s="12"/>
      <c r="U5" s="12"/>
      <c r="V5" s="12"/>
      <c r="W5" s="12"/>
      <c r="X5" s="2"/>
      <c r="Y5" s="2"/>
      <c r="Z5" s="2"/>
    </row>
    <row r="6">
      <c r="A6" s="23" t="str">
        <f>ALNS!A6</f>
        <v>Ana Beatriz Farias Brito</v>
      </c>
      <c r="B6" s="24"/>
      <c r="C6" s="24"/>
      <c r="D6" s="24"/>
      <c r="E6" s="24"/>
      <c r="F6" s="25">
        <f t="shared" si="1"/>
        <v>0</v>
      </c>
      <c r="G6" s="26" t="str">
        <f t="shared" si="2"/>
        <v/>
      </c>
      <c r="H6" s="25" t="str">
        <f t="shared" si="3"/>
        <v/>
      </c>
      <c r="I6" s="27"/>
      <c r="J6" s="28" t="str">
        <f t="shared" si="4"/>
        <v/>
      </c>
      <c r="K6" s="29" t="str">
        <f t="shared" si="5"/>
        <v/>
      </c>
      <c r="L6" s="2"/>
      <c r="M6" s="37" t="s">
        <v>61</v>
      </c>
      <c r="N6" s="12"/>
      <c r="O6" s="12"/>
      <c r="P6" s="12"/>
      <c r="Q6" s="12"/>
      <c r="R6" s="12"/>
      <c r="S6" s="12"/>
      <c r="T6" s="12"/>
      <c r="U6" s="12"/>
      <c r="V6" s="12"/>
      <c r="W6" s="12"/>
      <c r="X6" s="2"/>
      <c r="Y6" s="2"/>
      <c r="Z6" s="2"/>
    </row>
    <row r="7">
      <c r="A7" s="30" t="str">
        <f>ALNS!A7</f>
        <v>Ana Clara Oliveira das Chagas</v>
      </c>
      <c r="B7" s="31"/>
      <c r="C7" s="31"/>
      <c r="D7" s="31"/>
      <c r="E7" s="31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5" t="str">
        <f t="shared" si="4"/>
        <v/>
      </c>
      <c r="K7" s="36" t="str">
        <f t="shared" si="5"/>
        <v/>
      </c>
      <c r="L7" s="2"/>
      <c r="M7" s="22" t="s">
        <v>62</v>
      </c>
      <c r="N7" s="12"/>
      <c r="O7" s="12"/>
      <c r="P7" s="12"/>
      <c r="Q7" s="12"/>
      <c r="R7" s="12"/>
      <c r="S7" s="12"/>
      <c r="T7" s="12"/>
      <c r="U7" s="12"/>
      <c r="V7" s="12"/>
      <c r="W7" s="12"/>
      <c r="X7" s="2"/>
      <c r="Y7" s="2"/>
      <c r="Z7" s="2"/>
    </row>
    <row r="8">
      <c r="A8" s="23" t="str">
        <f>ALNS!A8</f>
        <v>Ana Flávia Ribeiro Gomes Nascimento</v>
      </c>
      <c r="B8" s="24"/>
      <c r="C8" s="24"/>
      <c r="D8" s="24"/>
      <c r="E8" s="24"/>
      <c r="F8" s="25">
        <f t="shared" si="1"/>
        <v>0</v>
      </c>
      <c r="G8" s="26" t="str">
        <f t="shared" si="2"/>
        <v/>
      </c>
      <c r="H8" s="25" t="str">
        <f t="shared" si="3"/>
        <v/>
      </c>
      <c r="I8" s="27"/>
      <c r="J8" s="28" t="str">
        <f t="shared" si="4"/>
        <v/>
      </c>
      <c r="K8" s="29" t="str">
        <f t="shared" si="5"/>
        <v/>
      </c>
      <c r="L8" s="2"/>
      <c r="M8" s="22" t="s">
        <v>63</v>
      </c>
      <c r="N8" s="12"/>
      <c r="O8" s="12"/>
      <c r="P8" s="12"/>
      <c r="Q8" s="12"/>
      <c r="R8" s="12"/>
      <c r="S8" s="12"/>
      <c r="T8" s="12"/>
      <c r="U8" s="12"/>
      <c r="V8" s="12"/>
      <c r="W8" s="12"/>
      <c r="X8" s="2"/>
      <c r="Y8" s="2"/>
      <c r="Z8" s="2"/>
    </row>
    <row r="9">
      <c r="A9" s="30" t="str">
        <f>ALNS!A9</f>
        <v>Ana Luiza Almeida Maia</v>
      </c>
      <c r="B9" s="31"/>
      <c r="C9" s="31"/>
      <c r="D9" s="31"/>
      <c r="E9" s="31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5" t="str">
        <f t="shared" si="4"/>
        <v/>
      </c>
      <c r="K9" s="36" t="str">
        <f t="shared" si="5"/>
        <v/>
      </c>
      <c r="L9" s="2"/>
      <c r="M9" s="22" t="s">
        <v>64</v>
      </c>
      <c r="N9" s="12"/>
      <c r="O9" s="12"/>
      <c r="P9" s="12"/>
      <c r="Q9" s="12"/>
      <c r="R9" s="12"/>
      <c r="S9" s="12"/>
      <c r="T9" s="12"/>
      <c r="U9" s="12"/>
      <c r="V9" s="12"/>
      <c r="W9" s="12"/>
      <c r="X9" s="2"/>
      <c r="Y9" s="2"/>
      <c r="Z9" s="2"/>
    </row>
    <row r="10">
      <c r="A10" s="23" t="str">
        <f>ALNS!A10</f>
        <v>Andrei Bernado Nascimento da Silva</v>
      </c>
      <c r="B10" s="24"/>
      <c r="C10" s="24"/>
      <c r="D10" s="24"/>
      <c r="E10" s="24"/>
      <c r="F10" s="25">
        <f t="shared" si="1"/>
        <v>0</v>
      </c>
      <c r="G10" s="26" t="str">
        <f t="shared" si="2"/>
        <v/>
      </c>
      <c r="H10" s="25" t="str">
        <f t="shared" si="3"/>
        <v/>
      </c>
      <c r="I10" s="27"/>
      <c r="J10" s="28" t="str">
        <f t="shared" si="4"/>
        <v/>
      </c>
      <c r="K10" s="29" t="str">
        <f t="shared" si="5"/>
        <v/>
      </c>
      <c r="L10" s="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2"/>
      <c r="Y10" s="2"/>
      <c r="Z10" s="2"/>
    </row>
    <row r="11">
      <c r="A11" s="30" t="str">
        <f>ALNS!A11</f>
        <v>Arthur Juan Costa Araújo</v>
      </c>
      <c r="B11" s="31"/>
      <c r="C11" s="31"/>
      <c r="D11" s="31"/>
      <c r="E11" s="31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5" t="str">
        <f t="shared" si="4"/>
        <v/>
      </c>
      <c r="K11" s="36" t="str">
        <f t="shared" si="5"/>
        <v/>
      </c>
      <c r="L11" s="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2"/>
      <c r="Y11" s="2"/>
      <c r="Z11" s="2"/>
    </row>
    <row r="12">
      <c r="A12" s="23" t="str">
        <f>ALNS!A12</f>
        <v>Brenda Angel Sousa de Medeiros</v>
      </c>
      <c r="B12" s="24"/>
      <c r="C12" s="24"/>
      <c r="D12" s="24"/>
      <c r="E12" s="24"/>
      <c r="F12" s="25">
        <f t="shared" si="1"/>
        <v>0</v>
      </c>
      <c r="G12" s="26" t="str">
        <f t="shared" si="2"/>
        <v/>
      </c>
      <c r="H12" s="25" t="str">
        <f t="shared" si="3"/>
        <v/>
      </c>
      <c r="I12" s="27"/>
      <c r="J12" s="28" t="str">
        <f t="shared" si="4"/>
        <v/>
      </c>
      <c r="K12" s="29" t="str">
        <f t="shared" si="5"/>
        <v/>
      </c>
      <c r="L12" s="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2"/>
      <c r="Y12" s="2"/>
      <c r="Z12" s="2"/>
    </row>
    <row r="13">
      <c r="A13" s="30" t="str">
        <f>ALNS!A13</f>
        <v>Bruna Ellen Andrade Abrantes</v>
      </c>
      <c r="B13" s="31"/>
      <c r="C13" s="31"/>
      <c r="D13" s="31"/>
      <c r="E13" s="31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5" t="str">
        <f t="shared" si="4"/>
        <v/>
      </c>
      <c r="K13" s="36" t="str">
        <f t="shared" si="5"/>
        <v/>
      </c>
      <c r="L13" s="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2"/>
      <c r="Y13" s="2"/>
      <c r="Z13" s="2"/>
    </row>
    <row r="14">
      <c r="A14" s="23" t="str">
        <f>ALNS!A14</f>
        <v>Daniel Dantas da Silva</v>
      </c>
      <c r="B14" s="24"/>
      <c r="C14" s="24"/>
      <c r="D14" s="24"/>
      <c r="E14" s="24"/>
      <c r="F14" s="25">
        <f t="shared" si="1"/>
        <v>0</v>
      </c>
      <c r="G14" s="26" t="str">
        <f t="shared" si="2"/>
        <v/>
      </c>
      <c r="H14" s="25" t="str">
        <f t="shared" si="3"/>
        <v/>
      </c>
      <c r="I14" s="27"/>
      <c r="J14" s="28" t="str">
        <f t="shared" si="4"/>
        <v/>
      </c>
      <c r="K14" s="29" t="str">
        <f t="shared" si="5"/>
        <v/>
      </c>
      <c r="L14" s="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2"/>
      <c r="Y14" s="2"/>
      <c r="Z14" s="2"/>
    </row>
    <row r="15">
      <c r="A15" s="30" t="str">
        <f>ALNS!A15</f>
        <v>Erick Gabriel Araújo Leandro</v>
      </c>
      <c r="B15" s="31"/>
      <c r="C15" s="31"/>
      <c r="D15" s="31"/>
      <c r="E15" s="31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5" t="str">
        <f t="shared" si="4"/>
        <v/>
      </c>
      <c r="K15" s="36" t="str">
        <f t="shared" si="5"/>
        <v/>
      </c>
      <c r="L15" s="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2"/>
      <c r="Y15" s="2"/>
      <c r="Z15" s="2"/>
    </row>
    <row r="16">
      <c r="A16" s="23" t="str">
        <f>ALNS!A16</f>
        <v>Eugênio Genuíno Mota</v>
      </c>
      <c r="B16" s="24"/>
      <c r="C16" s="24"/>
      <c r="D16" s="24"/>
      <c r="E16" s="24"/>
      <c r="F16" s="25">
        <f t="shared" si="1"/>
        <v>0</v>
      </c>
      <c r="G16" s="33" t="str">
        <f t="shared" si="2"/>
        <v/>
      </c>
      <c r="H16" s="25" t="str">
        <f t="shared" si="3"/>
        <v/>
      </c>
      <c r="I16" s="27"/>
      <c r="J16" s="28" t="str">
        <f t="shared" si="4"/>
        <v/>
      </c>
      <c r="K16" s="29" t="str">
        <f t="shared" si="5"/>
        <v/>
      </c>
      <c r="L16" s="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2"/>
      <c r="Y16" s="2"/>
      <c r="Z16" s="2"/>
    </row>
    <row r="17">
      <c r="A17" s="30" t="str">
        <f>ALNS!A17</f>
        <v>Evellyn Fernandes de Almeida</v>
      </c>
      <c r="B17" s="31"/>
      <c r="C17" s="31"/>
      <c r="D17" s="31"/>
      <c r="E17" s="31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5" t="str">
        <f t="shared" si="4"/>
        <v/>
      </c>
      <c r="K17" s="36" t="str">
        <f t="shared" si="5"/>
        <v/>
      </c>
      <c r="L17" s="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2"/>
      <c r="Y17" s="2"/>
      <c r="Z17" s="2"/>
    </row>
    <row r="18">
      <c r="A18" s="23" t="str">
        <f>ALNS!A18</f>
        <v>Gabriel de Sousa Gonzaga</v>
      </c>
      <c r="B18" s="24"/>
      <c r="C18" s="24"/>
      <c r="D18" s="24"/>
      <c r="E18" s="24"/>
      <c r="F18" s="25">
        <f t="shared" si="1"/>
        <v>0</v>
      </c>
      <c r="G18" s="26" t="str">
        <f t="shared" si="2"/>
        <v/>
      </c>
      <c r="H18" s="25" t="str">
        <f t="shared" si="3"/>
        <v/>
      </c>
      <c r="I18" s="27"/>
      <c r="J18" s="28" t="str">
        <f t="shared" si="4"/>
        <v/>
      </c>
      <c r="K18" s="29" t="str">
        <f t="shared" si="5"/>
        <v/>
      </c>
      <c r="L18" s="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2"/>
      <c r="Y18" s="2"/>
      <c r="Z18" s="2"/>
    </row>
    <row r="19">
      <c r="A19" s="30" t="str">
        <f>ALNS!A19</f>
        <v>Giullia Barros Pietoso Camara</v>
      </c>
      <c r="B19" s="31"/>
      <c r="C19" s="31"/>
      <c r="D19" s="31"/>
      <c r="E19" s="31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5" t="str">
        <f t="shared" si="4"/>
        <v/>
      </c>
      <c r="K19" s="36" t="str">
        <f t="shared" si="5"/>
        <v/>
      </c>
      <c r="L19" s="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2"/>
      <c r="Y19" s="2"/>
      <c r="Z19" s="2"/>
    </row>
    <row r="20" ht="15.75" customHeight="1">
      <c r="A20" s="38" t="str">
        <f>ALNS!A20</f>
        <v>Gleiciane Almeida de Lima</v>
      </c>
      <c r="B20" s="24"/>
      <c r="C20" s="24"/>
      <c r="D20" s="24"/>
      <c r="E20" s="24"/>
      <c r="F20" s="25">
        <f t="shared" si="1"/>
        <v>0</v>
      </c>
      <c r="G20" s="26" t="str">
        <f t="shared" si="2"/>
        <v/>
      </c>
      <c r="H20" s="25" t="str">
        <f t="shared" si="3"/>
        <v/>
      </c>
      <c r="I20" s="27"/>
      <c r="J20" s="28" t="str">
        <f t="shared" si="4"/>
        <v/>
      </c>
      <c r="K20" s="29" t="str">
        <f t="shared" si="5"/>
        <v/>
      </c>
      <c r="L20" s="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2"/>
      <c r="Y20" s="2"/>
      <c r="Z20" s="2"/>
    </row>
    <row r="21" ht="15.75" customHeight="1">
      <c r="A21" s="30" t="str">
        <f>ALNS!A21</f>
        <v>Gustavo Oliviera de Menezes</v>
      </c>
      <c r="B21" s="31"/>
      <c r="C21" s="31"/>
      <c r="D21" s="31"/>
      <c r="E21" s="31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5" t="str">
        <f t="shared" si="4"/>
        <v/>
      </c>
      <c r="K21" s="36" t="str">
        <f t="shared" si="5"/>
        <v/>
      </c>
      <c r="L21" s="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2"/>
      <c r="Y21" s="2"/>
      <c r="Z21" s="2"/>
    </row>
    <row r="22" ht="15.75" customHeight="1">
      <c r="A22" s="23" t="str">
        <f>ALNS!A22</f>
        <v>Heitor Gênuíno Mota</v>
      </c>
      <c r="B22" s="24"/>
      <c r="C22" s="24"/>
      <c r="D22" s="24"/>
      <c r="E22" s="24"/>
      <c r="F22" s="25">
        <f t="shared" si="1"/>
        <v>0</v>
      </c>
      <c r="G22" s="26" t="str">
        <f t="shared" si="2"/>
        <v/>
      </c>
      <c r="H22" s="25" t="str">
        <f t="shared" si="3"/>
        <v/>
      </c>
      <c r="I22" s="27"/>
      <c r="J22" s="28" t="str">
        <f t="shared" si="4"/>
        <v/>
      </c>
      <c r="K22" s="29" t="str">
        <f t="shared" si="5"/>
        <v/>
      </c>
      <c r="L22" s="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2"/>
      <c r="Y22" s="2"/>
      <c r="Z22" s="2"/>
    </row>
    <row r="23" ht="15.75" customHeight="1">
      <c r="A23" s="30" t="str">
        <f>ALNS!A23</f>
        <v>Heloisa dos Reis Nascimento</v>
      </c>
      <c r="B23" s="31"/>
      <c r="C23" s="31"/>
      <c r="D23" s="31"/>
      <c r="E23" s="31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5" t="str">
        <f t="shared" si="4"/>
        <v/>
      </c>
      <c r="K23" s="36" t="str">
        <f t="shared" si="5"/>
        <v/>
      </c>
      <c r="L23" s="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2"/>
      <c r="Y23" s="2"/>
      <c r="Z23" s="2"/>
    </row>
    <row r="24" ht="15.75" customHeight="1">
      <c r="A24" s="23" t="str">
        <f>ALNS!A24</f>
        <v>José Júlio César de Lima Silva Soares</v>
      </c>
      <c r="B24" s="24"/>
      <c r="C24" s="24"/>
      <c r="D24" s="24"/>
      <c r="E24" s="24"/>
      <c r="F24" s="25">
        <f t="shared" si="1"/>
        <v>0</v>
      </c>
      <c r="G24" s="26" t="str">
        <f t="shared" si="2"/>
        <v/>
      </c>
      <c r="H24" s="25" t="str">
        <f t="shared" si="3"/>
        <v/>
      </c>
      <c r="I24" s="27"/>
      <c r="J24" s="28" t="str">
        <f t="shared" si="4"/>
        <v/>
      </c>
      <c r="K24" s="29" t="str">
        <f t="shared" si="5"/>
        <v/>
      </c>
      <c r="L24" s="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2"/>
      <c r="Y24" s="2"/>
      <c r="Z24" s="2"/>
    </row>
    <row r="25" ht="15.75" customHeight="1">
      <c r="A25" s="30" t="str">
        <f>ALNS!A25</f>
        <v>Júlia da Costa Silva Cruz</v>
      </c>
      <c r="B25" s="31"/>
      <c r="C25" s="31"/>
      <c r="D25" s="31"/>
      <c r="E25" s="31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5" t="str">
        <f t="shared" si="4"/>
        <v/>
      </c>
      <c r="K25" s="36" t="str">
        <f t="shared" si="5"/>
        <v/>
      </c>
      <c r="L25" s="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2"/>
      <c r="Y25" s="2"/>
      <c r="Z25" s="2"/>
    </row>
    <row r="26" ht="15.75" customHeight="1">
      <c r="A26" s="39" t="str">
        <f>ALNS!A26</f>
        <v>Kelven Fernando Basilio de Farias</v>
      </c>
      <c r="B26" s="24"/>
      <c r="C26" s="24"/>
      <c r="D26" s="24"/>
      <c r="E26" s="24"/>
      <c r="F26" s="25">
        <f t="shared" si="1"/>
        <v>0</v>
      </c>
      <c r="G26" s="26" t="str">
        <f t="shared" si="2"/>
        <v/>
      </c>
      <c r="H26" s="25" t="str">
        <f t="shared" si="3"/>
        <v/>
      </c>
      <c r="I26" s="38"/>
      <c r="J26" s="28" t="str">
        <f t="shared" si="4"/>
        <v/>
      </c>
      <c r="K26" s="29" t="str">
        <f t="shared" si="5"/>
        <v/>
      </c>
      <c r="L26" s="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2"/>
      <c r="Y26" s="2"/>
      <c r="Z26" s="2"/>
    </row>
    <row r="27" ht="15.75" customHeight="1">
      <c r="A27" s="40" t="str">
        <f>ALNS!A27</f>
        <v>Laura Lima Pires</v>
      </c>
      <c r="B27" s="31"/>
      <c r="C27" s="31"/>
      <c r="D27" s="31"/>
      <c r="E27" s="31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41"/>
      <c r="J27" s="35" t="str">
        <f t="shared" si="4"/>
        <v/>
      </c>
      <c r="K27" s="36" t="str">
        <f t="shared" si="5"/>
        <v/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42" t="str">
        <f>ALNS!A28</f>
        <v>Lucas Abrante Rêgo</v>
      </c>
      <c r="B28" s="24"/>
      <c r="C28" s="24"/>
      <c r="D28" s="24"/>
      <c r="E28" s="24"/>
      <c r="F28" s="25">
        <f t="shared" si="1"/>
        <v>0</v>
      </c>
      <c r="G28" s="26" t="str">
        <f t="shared" si="2"/>
        <v/>
      </c>
      <c r="H28" s="25" t="str">
        <f t="shared" si="3"/>
        <v/>
      </c>
      <c r="I28" s="38"/>
      <c r="J28" s="28" t="str">
        <f t="shared" si="4"/>
        <v/>
      </c>
      <c r="K28" s="29" t="str">
        <f t="shared" si="5"/>
        <v/>
      </c>
      <c r="L28" s="2"/>
      <c r="M28" s="1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41" t="str">
        <f>ALNS!A29</f>
        <v>Luiz Alberto Medeiros Soares</v>
      </c>
      <c r="B29" s="31"/>
      <c r="C29" s="31"/>
      <c r="D29" s="31"/>
      <c r="E29" s="31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41"/>
      <c r="J29" s="35" t="str">
        <f t="shared" si="4"/>
        <v/>
      </c>
      <c r="K29" s="36" t="str">
        <f t="shared" si="5"/>
        <v/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38" t="str">
        <f>ALNS!A30</f>
        <v>Maria Alice Borba Agra</v>
      </c>
      <c r="B30" s="24"/>
      <c r="C30" s="24"/>
      <c r="D30" s="24"/>
      <c r="E30" s="24"/>
      <c r="F30" s="25">
        <f t="shared" si="1"/>
        <v>0</v>
      </c>
      <c r="G30" s="26" t="str">
        <f t="shared" si="2"/>
        <v/>
      </c>
      <c r="H30" s="25" t="str">
        <f t="shared" si="3"/>
        <v/>
      </c>
      <c r="I30" s="38"/>
      <c r="J30" s="28" t="str">
        <f t="shared" si="4"/>
        <v/>
      </c>
      <c r="K30" s="29" t="str">
        <f t="shared" si="5"/>
        <v/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41" t="str">
        <f>ALNS!A31</f>
        <v>Maria Clara Alves de Lima</v>
      </c>
      <c r="B31" s="31"/>
      <c r="C31" s="31"/>
      <c r="D31" s="31"/>
      <c r="E31" s="31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41"/>
      <c r="J31" s="35" t="str">
        <f t="shared" si="4"/>
        <v/>
      </c>
      <c r="K31" s="36" t="str">
        <f t="shared" si="5"/>
        <v/>
      </c>
      <c r="L31" s="2"/>
      <c r="M31" s="12"/>
      <c r="N31" s="1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38" t="str">
        <f>ALNS!A32</f>
        <v>Maria Clara dos  Reis Silva</v>
      </c>
      <c r="B32" s="24"/>
      <c r="C32" s="24"/>
      <c r="D32" s="24"/>
      <c r="E32" s="24"/>
      <c r="F32" s="25">
        <f t="shared" si="1"/>
        <v>0</v>
      </c>
      <c r="G32" s="26" t="str">
        <f t="shared" si="2"/>
        <v/>
      </c>
      <c r="H32" s="25" t="str">
        <f t="shared" si="3"/>
        <v/>
      </c>
      <c r="I32" s="38"/>
      <c r="J32" s="28" t="str">
        <f t="shared" si="4"/>
        <v/>
      </c>
      <c r="K32" s="29" t="str">
        <f t="shared" si="5"/>
        <v/>
      </c>
      <c r="L32" s="2"/>
      <c r="M32" s="12"/>
      <c r="N32" s="1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41" t="str">
        <f>ALNS!A33</f>
        <v>Maria Evelyn da Silva Almeida</v>
      </c>
      <c r="B33" s="31"/>
      <c r="C33" s="31"/>
      <c r="D33" s="31"/>
      <c r="E33" s="31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41"/>
      <c r="J33" s="35" t="str">
        <f t="shared" si="4"/>
        <v/>
      </c>
      <c r="K33" s="36" t="str">
        <f t="shared" si="5"/>
        <v/>
      </c>
      <c r="L33" s="2"/>
      <c r="M33" s="12"/>
      <c r="N33" s="1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38" t="str">
        <f>ALNS!A34</f>
        <v>Marina Venâncio Oliveira</v>
      </c>
      <c r="B34" s="24"/>
      <c r="C34" s="24"/>
      <c r="D34" s="24"/>
      <c r="E34" s="24"/>
      <c r="F34" s="25">
        <f t="shared" si="1"/>
        <v>0</v>
      </c>
      <c r="G34" s="26" t="str">
        <f t="shared" si="2"/>
        <v/>
      </c>
      <c r="H34" s="25" t="str">
        <f t="shared" si="3"/>
        <v/>
      </c>
      <c r="I34" s="38"/>
      <c r="J34" s="28" t="str">
        <f t="shared" si="4"/>
        <v/>
      </c>
      <c r="K34" s="29" t="str">
        <f t="shared" si="5"/>
        <v/>
      </c>
      <c r="L34" s="2"/>
      <c r="M34" s="12"/>
      <c r="N34" s="1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41" t="str">
        <f>ALNS!A35</f>
        <v>Mário Samuel Oliveira Conceição</v>
      </c>
      <c r="B35" s="31"/>
      <c r="C35" s="31"/>
      <c r="D35" s="31"/>
      <c r="E35" s="31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41"/>
      <c r="J35" s="35" t="str">
        <f t="shared" si="4"/>
        <v/>
      </c>
      <c r="K35" s="36" t="str">
        <f t="shared" si="5"/>
        <v/>
      </c>
      <c r="L35" s="2"/>
      <c r="M35" s="12"/>
      <c r="N35" s="1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42" t="str">
        <f>ALNS!A36</f>
        <v>Pedro Elias barbosa de Sousa</v>
      </c>
      <c r="B36" s="24"/>
      <c r="C36" s="24"/>
      <c r="D36" s="24"/>
      <c r="E36" s="24"/>
      <c r="F36" s="25">
        <f t="shared" si="1"/>
        <v>0</v>
      </c>
      <c r="G36" s="26" t="str">
        <f t="shared" si="2"/>
        <v/>
      </c>
      <c r="H36" s="25" t="str">
        <f t="shared" si="3"/>
        <v/>
      </c>
      <c r="I36" s="38"/>
      <c r="J36" s="28" t="str">
        <f t="shared" si="4"/>
        <v/>
      </c>
      <c r="K36" s="29" t="str">
        <f t="shared" si="5"/>
        <v/>
      </c>
      <c r="L36" s="2"/>
      <c r="M36" s="12"/>
      <c r="N36" s="1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40" t="str">
        <f>ALNS!A37</f>
        <v>Pedro Henrique dos Santos Sousa</v>
      </c>
      <c r="B37" s="31"/>
      <c r="C37" s="31"/>
      <c r="D37" s="31"/>
      <c r="E37" s="31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41"/>
      <c r="J37" s="35" t="str">
        <f t="shared" si="4"/>
        <v/>
      </c>
      <c r="K37" s="36" t="str">
        <f t="shared" si="5"/>
        <v/>
      </c>
      <c r="L37" s="2"/>
      <c r="M37" s="12"/>
      <c r="N37" s="1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42" t="str">
        <f>ALNS!A38</f>
        <v>Pedro Víctor de Farias Almeida</v>
      </c>
      <c r="B38" s="24"/>
      <c r="C38" s="24"/>
      <c r="D38" s="24"/>
      <c r="E38" s="24"/>
      <c r="F38" s="25">
        <f t="shared" si="1"/>
        <v>0</v>
      </c>
      <c r="G38" s="26" t="str">
        <f t="shared" si="2"/>
        <v/>
      </c>
      <c r="H38" s="25" t="str">
        <f t="shared" si="3"/>
        <v/>
      </c>
      <c r="I38" s="38"/>
      <c r="J38" s="28" t="str">
        <f t="shared" si="4"/>
        <v/>
      </c>
      <c r="K38" s="29" t="str">
        <f t="shared" si="5"/>
        <v/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40" t="str">
        <f>ALNS!A39</f>
        <v>Pedro Welisson de Lima Araújo</v>
      </c>
      <c r="B39" s="31"/>
      <c r="C39" s="31"/>
      <c r="D39" s="31"/>
      <c r="E39" s="31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41"/>
      <c r="J39" s="35" t="str">
        <f t="shared" si="4"/>
        <v/>
      </c>
      <c r="K39" s="36" t="str">
        <f t="shared" si="5"/>
        <v/>
      </c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42" t="str">
        <f>ALNS!A40</f>
        <v>Rebeca Kemylly Vasquez Mendes</v>
      </c>
      <c r="B40" s="24"/>
      <c r="C40" s="24"/>
      <c r="D40" s="24"/>
      <c r="E40" s="24"/>
      <c r="F40" s="25">
        <f t="shared" si="1"/>
        <v>0</v>
      </c>
      <c r="G40" s="26" t="str">
        <f t="shared" si="2"/>
        <v/>
      </c>
      <c r="H40" s="25" t="str">
        <f t="shared" si="3"/>
        <v/>
      </c>
      <c r="I40" s="38"/>
      <c r="J40" s="28" t="str">
        <f t="shared" si="4"/>
        <v/>
      </c>
      <c r="K40" s="29" t="str">
        <f t="shared" si="5"/>
        <v/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40" t="str">
        <f>ALNS!A41</f>
        <v>Renan Victor Rocha Pessoa</v>
      </c>
      <c r="B41" s="31"/>
      <c r="C41" s="31"/>
      <c r="D41" s="31"/>
      <c r="E41" s="31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41"/>
      <c r="J41" s="35" t="str">
        <f t="shared" si="4"/>
        <v/>
      </c>
      <c r="K41" s="36" t="str">
        <f t="shared" si="5"/>
        <v/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42" t="str">
        <f>ALNS!A42</f>
        <v>Reuel Rodrigues Ferreira</v>
      </c>
      <c r="B42" s="24"/>
      <c r="C42" s="24"/>
      <c r="D42" s="24"/>
      <c r="E42" s="24"/>
      <c r="F42" s="25">
        <f t="shared" si="1"/>
        <v>0</v>
      </c>
      <c r="G42" s="26" t="str">
        <f t="shared" si="2"/>
        <v/>
      </c>
      <c r="H42" s="25" t="str">
        <f t="shared" si="3"/>
        <v/>
      </c>
      <c r="I42" s="38"/>
      <c r="J42" s="28" t="str">
        <f t="shared" si="4"/>
        <v/>
      </c>
      <c r="K42" s="29" t="str">
        <f t="shared" si="5"/>
        <v/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40" t="str">
        <f>ALNS!A43</f>
        <v>Samara Rafaelly Brandão Rocha</v>
      </c>
      <c r="B43" s="31"/>
      <c r="C43" s="31"/>
      <c r="D43" s="31"/>
      <c r="E43" s="31"/>
      <c r="F43" s="32">
        <f t="shared" si="1"/>
        <v>0</v>
      </c>
      <c r="G43" s="33" t="str">
        <f t="shared" si="2"/>
        <v/>
      </c>
      <c r="H43" s="32" t="str">
        <f t="shared" si="3"/>
        <v/>
      </c>
      <c r="I43" s="41"/>
      <c r="J43" s="35" t="str">
        <f t="shared" si="4"/>
        <v/>
      </c>
      <c r="K43" s="36" t="str">
        <f t="shared" si="5"/>
        <v/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42" t="str">
        <f>ALNS!A44</f>
        <v>Samuel Fontes Lima</v>
      </c>
      <c r="B44" s="24"/>
      <c r="C44" s="24"/>
      <c r="D44" s="24"/>
      <c r="E44" s="24"/>
      <c r="F44" s="25">
        <f t="shared" si="1"/>
        <v>0</v>
      </c>
      <c r="G44" s="26" t="str">
        <f t="shared" si="2"/>
        <v/>
      </c>
      <c r="H44" s="25" t="str">
        <f t="shared" si="3"/>
        <v/>
      </c>
      <c r="I44" s="38"/>
      <c r="J44" s="28" t="str">
        <f t="shared" si="4"/>
        <v/>
      </c>
      <c r="K44" s="29" t="str">
        <f t="shared" si="5"/>
        <v/>
      </c>
      <c r="L44" s="1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40" t="str">
        <f>ALNS!A45</f>
        <v>Thifany Tayane Pereira Galdino</v>
      </c>
      <c r="B45" s="31"/>
      <c r="C45" s="31"/>
      <c r="D45" s="31"/>
      <c r="E45" s="31"/>
      <c r="F45" s="32">
        <f t="shared" si="1"/>
        <v>0</v>
      </c>
      <c r="G45" s="33" t="str">
        <f t="shared" si="2"/>
        <v/>
      </c>
      <c r="H45" s="32" t="str">
        <f t="shared" si="3"/>
        <v/>
      </c>
      <c r="I45" s="41"/>
      <c r="J45" s="35" t="str">
        <f t="shared" si="4"/>
        <v/>
      </c>
      <c r="K45" s="36" t="str">
        <f t="shared" si="5"/>
        <v/>
      </c>
      <c r="L45" s="1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42" t="str">
        <f>ALNS!A46</f>
        <v>Victor Gabriel Clementino Lima</v>
      </c>
      <c r="B46" s="24"/>
      <c r="C46" s="24"/>
      <c r="D46" s="24"/>
      <c r="E46" s="24"/>
      <c r="F46" s="25">
        <f t="shared" si="1"/>
        <v>0</v>
      </c>
      <c r="G46" s="26" t="str">
        <f t="shared" si="2"/>
        <v/>
      </c>
      <c r="H46" s="25" t="str">
        <f t="shared" si="3"/>
        <v/>
      </c>
      <c r="I46" s="38"/>
      <c r="J46" s="28" t="str">
        <f t="shared" si="4"/>
        <v/>
      </c>
      <c r="K46" s="29" t="str">
        <f t="shared" si="5"/>
        <v/>
      </c>
      <c r="L46" s="1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40" t="str">
        <f>ALNS!A47</f>
        <v>Vitória Cristina Rodrigues Amancio Vieira</v>
      </c>
      <c r="B47" s="31"/>
      <c r="C47" s="31"/>
      <c r="D47" s="31"/>
      <c r="E47" s="31"/>
      <c r="F47" s="32">
        <f t="shared" si="1"/>
        <v>0</v>
      </c>
      <c r="G47" s="33" t="str">
        <f t="shared" si="2"/>
        <v/>
      </c>
      <c r="H47" s="32" t="str">
        <f t="shared" si="3"/>
        <v/>
      </c>
      <c r="I47" s="41"/>
      <c r="J47" s="35" t="str">
        <f t="shared" si="4"/>
        <v/>
      </c>
      <c r="K47" s="36" t="str">
        <f t="shared" si="5"/>
        <v/>
      </c>
      <c r="L47" s="1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hidden="1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hidden="1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hidden="1" customHeight="1">
      <c r="B50" s="43"/>
      <c r="C50" s="43"/>
      <c r="D50" s="43"/>
      <c r="E50" s="43"/>
      <c r="F50" s="43"/>
      <c r="G50" s="43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hidden="1" customHeight="1">
      <c r="B51" s="43"/>
      <c r="C51" s="43"/>
      <c r="D51" s="43"/>
      <c r="E51" s="43"/>
      <c r="F51" s="43"/>
      <c r="G51" s="43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hidden="1" customHeight="1">
      <c r="A52" s="43"/>
      <c r="B52" s="43"/>
      <c r="C52" s="43"/>
      <c r="D52" s="43"/>
      <c r="E52" s="43"/>
      <c r="F52" s="43"/>
      <c r="G52" s="43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hidden="1" customHeight="1">
      <c r="A53" s="43"/>
      <c r="B53" s="43"/>
      <c r="C53" s="43"/>
      <c r="D53" s="43"/>
      <c r="E53" s="43"/>
      <c r="F53" s="43"/>
      <c r="G53" s="43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hidden="1" customHeight="1">
      <c r="A54" s="43"/>
      <c r="B54" s="43"/>
      <c r="C54" s="43"/>
      <c r="D54" s="43"/>
      <c r="E54" s="43"/>
      <c r="F54" s="43"/>
      <c r="G54" s="43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hidden="1" customHeight="1">
      <c r="A55" s="43"/>
      <c r="B55" s="43"/>
      <c r="C55" s="43"/>
      <c r="D55" s="43"/>
      <c r="E55" s="43"/>
      <c r="F55" s="43"/>
      <c r="G55" s="43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hidden="1" customHeight="1">
      <c r="A56" s="43"/>
      <c r="B56" s="43"/>
      <c r="C56" s="43"/>
      <c r="D56" s="43"/>
      <c r="E56" s="43"/>
      <c r="F56" s="43"/>
      <c r="G56" s="43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hidden="1" customHeight="1">
      <c r="A57" s="43"/>
      <c r="B57" s="43"/>
      <c r="C57" s="43"/>
      <c r="D57" s="43"/>
      <c r="E57" s="43"/>
      <c r="F57" s="43"/>
      <c r="G57" s="43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hidden="1" customHeight="1">
      <c r="A58" s="43"/>
      <c r="B58" s="43"/>
      <c r="C58" s="43"/>
      <c r="D58" s="43"/>
      <c r="E58" s="43"/>
      <c r="F58" s="43"/>
      <c r="G58" s="43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hidden="1" customHeight="1">
      <c r="A59" s="43"/>
      <c r="B59" s="43"/>
      <c r="C59" s="43"/>
      <c r="D59" s="43"/>
      <c r="E59" s="43"/>
      <c r="F59" s="43"/>
      <c r="G59" s="43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hidden="1" customHeight="1">
      <c r="A60" s="43"/>
      <c r="B60" s="43"/>
      <c r="C60" s="43"/>
      <c r="D60" s="43"/>
      <c r="E60" s="43"/>
      <c r="F60" s="43"/>
      <c r="G60" s="43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hidden="1" customHeight="1">
      <c r="A61" s="43"/>
      <c r="B61" s="43"/>
      <c r="C61" s="43"/>
      <c r="D61" s="43"/>
      <c r="E61" s="43"/>
      <c r="F61" s="43"/>
      <c r="G61" s="43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hidden="1" customHeight="1">
      <c r="A62" s="43"/>
      <c r="B62" s="43"/>
      <c r="C62" s="43"/>
      <c r="D62" s="43"/>
      <c r="E62" s="43"/>
      <c r="F62" s="43"/>
      <c r="G62" s="43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hidden="1" customHeight="1">
      <c r="A63" s="43"/>
      <c r="B63" s="43"/>
      <c r="C63" s="43"/>
      <c r="D63" s="43"/>
      <c r="E63" s="43"/>
      <c r="F63" s="43"/>
      <c r="G63" s="43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hidden="1" customHeight="1">
      <c r="A64" s="43"/>
      <c r="B64" s="43"/>
      <c r="C64" s="43"/>
      <c r="D64" s="43"/>
      <c r="E64" s="43"/>
      <c r="F64" s="43"/>
      <c r="G64" s="43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hidden="1" customHeight="1">
      <c r="A65" s="43"/>
      <c r="B65" s="43"/>
      <c r="C65" s="43"/>
      <c r="D65" s="43"/>
      <c r="E65" s="43"/>
      <c r="F65" s="43"/>
      <c r="G65" s="43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hidden="1" customHeight="1">
      <c r="A66" s="43"/>
      <c r="B66" s="43"/>
      <c r="C66" s="43"/>
      <c r="D66" s="43"/>
      <c r="E66" s="43"/>
      <c r="F66" s="43"/>
      <c r="G66" s="43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hidden="1" customHeight="1">
      <c r="A67" s="43"/>
      <c r="B67" s="43"/>
      <c r="C67" s="43"/>
      <c r="D67" s="43"/>
      <c r="E67" s="43"/>
      <c r="F67" s="43"/>
      <c r="G67" s="43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hidden="1" customHeight="1">
      <c r="A68" s="43"/>
      <c r="B68" s="43"/>
      <c r="C68" s="43"/>
      <c r="D68" s="43"/>
      <c r="E68" s="43"/>
      <c r="F68" s="43"/>
      <c r="G68" s="43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hidden="1" customHeight="1">
      <c r="A69" s="43"/>
      <c r="B69" s="43"/>
      <c r="C69" s="43"/>
      <c r="D69" s="43"/>
      <c r="E69" s="43"/>
      <c r="F69" s="43"/>
      <c r="G69" s="43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hidden="1" customHeight="1">
      <c r="A70" s="43"/>
      <c r="B70" s="43"/>
      <c r="C70" s="43"/>
      <c r="D70" s="43"/>
      <c r="E70" s="43"/>
      <c r="F70" s="43"/>
      <c r="G70" s="43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hidden="1" customHeight="1">
      <c r="A71" s="43"/>
      <c r="B71" s="43"/>
      <c r="C71" s="43"/>
      <c r="D71" s="43"/>
      <c r="E71" s="43"/>
      <c r="F71" s="43"/>
      <c r="G71" s="43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hidden="1" customHeight="1">
      <c r="A72" s="43"/>
      <c r="B72" s="43"/>
      <c r="C72" s="43"/>
      <c r="D72" s="43"/>
      <c r="E72" s="43"/>
      <c r="F72" s="43"/>
      <c r="G72" s="43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hidden="1" customHeight="1">
      <c r="A73" s="43"/>
      <c r="B73" s="43"/>
      <c r="C73" s="43"/>
      <c r="D73" s="43"/>
      <c r="E73" s="43"/>
      <c r="F73" s="43"/>
      <c r="G73" s="43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hidden="1" customHeight="1">
      <c r="A74" s="43"/>
      <c r="B74" s="43"/>
      <c r="C74" s="43"/>
      <c r="D74" s="43"/>
      <c r="E74" s="43"/>
      <c r="F74" s="43"/>
      <c r="G74" s="43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hidden="1" customHeight="1">
      <c r="A75" s="43"/>
      <c r="B75" s="43"/>
      <c r="C75" s="43"/>
      <c r="D75" s="43"/>
      <c r="E75" s="43"/>
      <c r="F75" s="43"/>
      <c r="G75" s="43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hidden="1" customHeight="1">
      <c r="A76" s="43"/>
      <c r="B76" s="43"/>
      <c r="C76" s="43"/>
      <c r="D76" s="43"/>
      <c r="E76" s="43"/>
      <c r="F76" s="43"/>
      <c r="G76" s="43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hidden="1" customHeight="1">
      <c r="A77" s="43"/>
      <c r="B77" s="43"/>
      <c r="C77" s="43"/>
      <c r="D77" s="43"/>
      <c r="E77" s="43"/>
      <c r="F77" s="43"/>
      <c r="G77" s="43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hidden="1" customHeight="1">
      <c r="A78" s="43"/>
      <c r="B78" s="43"/>
      <c r="C78" s="43"/>
      <c r="D78" s="43"/>
      <c r="E78" s="43"/>
      <c r="F78" s="43"/>
      <c r="G78" s="43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hidden="1" customHeight="1">
      <c r="A79" s="43"/>
      <c r="B79" s="43"/>
      <c r="C79" s="43"/>
      <c r="D79" s="43"/>
      <c r="E79" s="43"/>
      <c r="F79" s="43"/>
      <c r="G79" s="43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hidden="1" customHeight="1">
      <c r="A80" s="43"/>
      <c r="B80" s="43"/>
      <c r="C80" s="43"/>
      <c r="D80" s="43"/>
      <c r="E80" s="43"/>
      <c r="F80" s="43"/>
      <c r="G80" s="43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hidden="1" customHeight="1">
      <c r="A81" s="43"/>
      <c r="B81" s="43"/>
      <c r="C81" s="43"/>
      <c r="D81" s="43"/>
      <c r="E81" s="43"/>
      <c r="F81" s="43"/>
      <c r="G81" s="43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hidden="1" customHeight="1">
      <c r="A82" s="43"/>
      <c r="B82" s="43"/>
      <c r="C82" s="43"/>
      <c r="D82" s="43"/>
      <c r="E82" s="43"/>
      <c r="F82" s="43"/>
      <c r="G82" s="43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hidden="1" customHeight="1">
      <c r="A83" s="43"/>
      <c r="B83" s="43"/>
      <c r="C83" s="43"/>
      <c r="D83" s="43"/>
      <c r="E83" s="43"/>
      <c r="F83" s="43"/>
      <c r="G83" s="43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hidden="1" customHeight="1">
      <c r="A84" s="43"/>
      <c r="B84" s="43"/>
      <c r="C84" s="43"/>
      <c r="D84" s="43"/>
      <c r="E84" s="43"/>
      <c r="F84" s="43"/>
      <c r="G84" s="43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hidden="1" customHeight="1">
      <c r="A85" s="43"/>
      <c r="B85" s="43"/>
      <c r="C85" s="43"/>
      <c r="D85" s="43"/>
      <c r="E85" s="43"/>
      <c r="F85" s="43"/>
      <c r="G85" s="43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hidden="1" customHeight="1">
      <c r="A86" s="43"/>
      <c r="B86" s="43"/>
      <c r="C86" s="43"/>
      <c r="D86" s="43"/>
      <c r="E86" s="43"/>
      <c r="F86" s="43"/>
      <c r="G86" s="43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hidden="1" customHeight="1">
      <c r="A87" s="43"/>
      <c r="B87" s="43"/>
      <c r="C87" s="43"/>
      <c r="D87" s="43"/>
      <c r="E87" s="43"/>
      <c r="F87" s="43"/>
      <c r="G87" s="43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hidden="1" customHeight="1">
      <c r="A88" s="43"/>
      <c r="B88" s="43"/>
      <c r="C88" s="43"/>
      <c r="D88" s="43"/>
      <c r="E88" s="43"/>
      <c r="F88" s="43"/>
      <c r="G88" s="43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hidden="1" customHeight="1">
      <c r="A89" s="43"/>
      <c r="B89" s="43"/>
      <c r="C89" s="43"/>
      <c r="D89" s="43"/>
      <c r="E89" s="43"/>
      <c r="F89" s="43"/>
      <c r="G89" s="43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hidden="1" customHeight="1">
      <c r="A90" s="43"/>
      <c r="B90" s="43"/>
      <c r="C90" s="43"/>
      <c r="D90" s="43"/>
      <c r="E90" s="43"/>
      <c r="F90" s="43"/>
      <c r="G90" s="43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hidden="1" customHeight="1">
      <c r="A91" s="43"/>
      <c r="B91" s="43"/>
      <c r="C91" s="43"/>
      <c r="D91" s="43"/>
      <c r="E91" s="43"/>
      <c r="F91" s="43"/>
      <c r="G91" s="43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hidden="1" customHeight="1">
      <c r="A92" s="43"/>
      <c r="B92" s="43"/>
      <c r="C92" s="43"/>
      <c r="D92" s="43"/>
      <c r="E92" s="43"/>
      <c r="F92" s="43"/>
      <c r="G92" s="43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hidden="1" customHeight="1">
      <c r="A93" s="43"/>
      <c r="B93" s="43"/>
      <c r="C93" s="43"/>
      <c r="D93" s="43"/>
      <c r="E93" s="43"/>
      <c r="F93" s="43"/>
      <c r="G93" s="43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hidden="1" customHeight="1">
      <c r="A94" s="43"/>
      <c r="B94" s="43"/>
      <c r="C94" s="43"/>
      <c r="D94" s="43"/>
      <c r="E94" s="43"/>
      <c r="F94" s="43"/>
      <c r="G94" s="43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hidden="1" customHeight="1">
      <c r="A95" s="43"/>
      <c r="B95" s="43"/>
      <c r="C95" s="43"/>
      <c r="D95" s="43"/>
      <c r="E95" s="43"/>
      <c r="F95" s="43"/>
      <c r="G95" s="43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hidden="1" customHeight="1">
      <c r="A96" s="43"/>
      <c r="B96" s="43"/>
      <c r="C96" s="43"/>
      <c r="D96" s="43"/>
      <c r="E96" s="43"/>
      <c r="F96" s="43"/>
      <c r="G96" s="43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hidden="1" customHeight="1">
      <c r="A97" s="43"/>
      <c r="B97" s="43"/>
      <c r="C97" s="43"/>
      <c r="D97" s="43"/>
      <c r="E97" s="43"/>
      <c r="F97" s="43"/>
      <c r="G97" s="43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hidden="1" customHeight="1">
      <c r="A98" s="43"/>
      <c r="B98" s="43"/>
      <c r="C98" s="43"/>
      <c r="D98" s="43"/>
      <c r="E98" s="43"/>
      <c r="F98" s="43"/>
      <c r="G98" s="43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hidden="1" customHeight="1">
      <c r="A99" s="43"/>
      <c r="B99" s="43"/>
      <c r="C99" s="43"/>
      <c r="D99" s="43"/>
      <c r="E99" s="43"/>
      <c r="F99" s="43"/>
      <c r="G99" s="43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hidden="1" customHeight="1">
      <c r="A100" s="43"/>
      <c r="B100" s="43"/>
      <c r="C100" s="43"/>
      <c r="D100" s="43"/>
      <c r="E100" s="43"/>
      <c r="F100" s="43"/>
      <c r="G100" s="43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hidden="1" customHeight="1">
      <c r="A101" s="43"/>
      <c r="B101" s="43"/>
      <c r="C101" s="43"/>
      <c r="D101" s="43"/>
      <c r="E101" s="43"/>
      <c r="F101" s="43"/>
      <c r="G101" s="43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hidden="1" customHeight="1">
      <c r="A102" s="43"/>
      <c r="B102" s="43"/>
      <c r="C102" s="43"/>
      <c r="D102" s="43"/>
      <c r="E102" s="43"/>
      <c r="F102" s="43"/>
      <c r="G102" s="43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hidden="1" customHeight="1">
      <c r="A103" s="43"/>
      <c r="B103" s="43"/>
      <c r="C103" s="43"/>
      <c r="D103" s="43"/>
      <c r="E103" s="43"/>
      <c r="F103" s="43"/>
      <c r="G103" s="43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hidden="1" customHeight="1">
      <c r="A104" s="43"/>
      <c r="B104" s="43"/>
      <c r="C104" s="43"/>
      <c r="D104" s="43"/>
      <c r="E104" s="43"/>
      <c r="F104" s="43"/>
      <c r="G104" s="43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hidden="1" customHeight="1">
      <c r="A105" s="43"/>
      <c r="B105" s="43"/>
      <c r="C105" s="43"/>
      <c r="D105" s="43"/>
      <c r="E105" s="43"/>
      <c r="F105" s="43"/>
      <c r="G105" s="43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hidden="1" customHeight="1">
      <c r="A106" s="43"/>
      <c r="B106" s="43"/>
      <c r="C106" s="43"/>
      <c r="D106" s="43"/>
      <c r="E106" s="43"/>
      <c r="F106" s="43"/>
      <c r="G106" s="43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hidden="1" customHeight="1">
      <c r="A107" s="43"/>
      <c r="B107" s="43"/>
      <c r="C107" s="43"/>
      <c r="D107" s="43"/>
      <c r="E107" s="43"/>
      <c r="F107" s="43"/>
      <c r="G107" s="43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hidden="1" customHeight="1">
      <c r="A108" s="43"/>
      <c r="B108" s="43"/>
      <c r="C108" s="43"/>
      <c r="D108" s="43"/>
      <c r="E108" s="43"/>
      <c r="F108" s="43"/>
      <c r="G108" s="43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hidden="1" customHeight="1">
      <c r="A109" s="43"/>
      <c r="B109" s="43"/>
      <c r="C109" s="43"/>
      <c r="D109" s="43"/>
      <c r="E109" s="43"/>
      <c r="F109" s="43"/>
      <c r="G109" s="43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hidden="1" customHeight="1">
      <c r="A110" s="43"/>
      <c r="B110" s="43"/>
      <c r="C110" s="43"/>
      <c r="D110" s="43"/>
      <c r="E110" s="43"/>
      <c r="F110" s="43"/>
      <c r="G110" s="43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hidden="1" customHeight="1">
      <c r="A111" s="43"/>
      <c r="B111" s="43"/>
      <c r="C111" s="43"/>
      <c r="D111" s="43"/>
      <c r="E111" s="43"/>
      <c r="F111" s="43"/>
      <c r="G111" s="43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hidden="1" customHeight="1">
      <c r="A112" s="43"/>
      <c r="B112" s="43"/>
      <c r="C112" s="43"/>
      <c r="D112" s="43"/>
      <c r="E112" s="43"/>
      <c r="F112" s="43"/>
      <c r="G112" s="43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hidden="1" customHeight="1">
      <c r="A113" s="43"/>
      <c r="B113" s="43"/>
      <c r="C113" s="43"/>
      <c r="D113" s="43"/>
      <c r="E113" s="43"/>
      <c r="F113" s="43"/>
      <c r="G113" s="43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hidden="1" customHeight="1">
      <c r="A114" s="43"/>
      <c r="B114" s="43"/>
      <c r="C114" s="43"/>
      <c r="D114" s="43"/>
      <c r="E114" s="43"/>
      <c r="F114" s="43"/>
      <c r="G114" s="43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hidden="1" customHeight="1">
      <c r="A115" s="43"/>
      <c r="B115" s="43"/>
      <c r="C115" s="43"/>
      <c r="D115" s="43"/>
      <c r="E115" s="43"/>
      <c r="F115" s="43"/>
      <c r="G115" s="43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hidden="1" customHeight="1">
      <c r="A116" s="43"/>
      <c r="B116" s="43"/>
      <c r="C116" s="43"/>
      <c r="D116" s="43"/>
      <c r="E116" s="43"/>
      <c r="F116" s="43"/>
      <c r="G116" s="43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hidden="1" customHeight="1">
      <c r="A117" s="43"/>
      <c r="B117" s="43"/>
      <c r="C117" s="43"/>
      <c r="D117" s="43"/>
      <c r="E117" s="43"/>
      <c r="F117" s="43"/>
      <c r="G117" s="43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hidden="1" customHeight="1">
      <c r="A118" s="43"/>
      <c r="B118" s="43"/>
      <c r="C118" s="43"/>
      <c r="D118" s="43"/>
      <c r="E118" s="43"/>
      <c r="F118" s="43"/>
      <c r="G118" s="43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hidden="1" customHeight="1">
      <c r="A119" s="43"/>
      <c r="B119" s="43"/>
      <c r="C119" s="43"/>
      <c r="D119" s="43"/>
      <c r="E119" s="43"/>
      <c r="F119" s="43"/>
      <c r="G119" s="43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hidden="1" customHeight="1">
      <c r="A120" s="43"/>
      <c r="B120" s="43"/>
      <c r="C120" s="43"/>
      <c r="D120" s="43"/>
      <c r="E120" s="43"/>
      <c r="F120" s="43"/>
      <c r="G120" s="43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hidden="1" customHeight="1">
      <c r="A121" s="43"/>
      <c r="B121" s="43"/>
      <c r="C121" s="43"/>
      <c r="D121" s="43"/>
      <c r="E121" s="43"/>
      <c r="F121" s="43"/>
      <c r="G121" s="43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hidden="1" customHeight="1">
      <c r="A122" s="43"/>
      <c r="B122" s="43"/>
      <c r="C122" s="43"/>
      <c r="D122" s="43"/>
      <c r="E122" s="43"/>
      <c r="F122" s="43"/>
      <c r="G122" s="43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hidden="1" customHeight="1">
      <c r="A123" s="43"/>
      <c r="B123" s="43"/>
      <c r="C123" s="43"/>
      <c r="D123" s="43"/>
      <c r="E123" s="43"/>
      <c r="F123" s="43"/>
      <c r="G123" s="43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hidden="1" customHeight="1">
      <c r="A124" s="43"/>
      <c r="B124" s="43"/>
      <c r="C124" s="43"/>
      <c r="D124" s="43"/>
      <c r="E124" s="43"/>
      <c r="F124" s="43"/>
      <c r="G124" s="43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hidden="1" customHeight="1">
      <c r="A125" s="43"/>
      <c r="B125" s="43"/>
      <c r="C125" s="43"/>
      <c r="D125" s="43"/>
      <c r="E125" s="43"/>
      <c r="F125" s="43"/>
      <c r="G125" s="43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hidden="1" customHeight="1">
      <c r="A126" s="43"/>
      <c r="B126" s="43"/>
      <c r="C126" s="43"/>
      <c r="D126" s="43"/>
      <c r="E126" s="43"/>
      <c r="F126" s="43"/>
      <c r="G126" s="43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hidden="1" customHeight="1">
      <c r="A127" s="43"/>
      <c r="B127" s="43"/>
      <c r="C127" s="43"/>
      <c r="D127" s="43"/>
      <c r="E127" s="43"/>
      <c r="F127" s="43"/>
      <c r="G127" s="43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hidden="1" customHeight="1">
      <c r="A128" s="43"/>
      <c r="B128" s="43"/>
      <c r="C128" s="43"/>
      <c r="D128" s="43"/>
      <c r="E128" s="43"/>
      <c r="F128" s="43"/>
      <c r="G128" s="43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hidden="1" customHeight="1">
      <c r="A129" s="43"/>
      <c r="B129" s="43"/>
      <c r="C129" s="43"/>
      <c r="D129" s="43"/>
      <c r="E129" s="43"/>
      <c r="F129" s="43"/>
      <c r="G129" s="43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hidden="1" customHeight="1">
      <c r="A130" s="43"/>
      <c r="B130" s="43"/>
      <c r="C130" s="43"/>
      <c r="D130" s="43"/>
      <c r="E130" s="43"/>
      <c r="F130" s="43"/>
      <c r="G130" s="43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hidden="1" customHeight="1">
      <c r="A131" s="43"/>
      <c r="B131" s="43"/>
      <c r="C131" s="43"/>
      <c r="D131" s="43"/>
      <c r="E131" s="43"/>
      <c r="F131" s="43"/>
      <c r="G131" s="43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hidden="1" customHeight="1">
      <c r="A132" s="43"/>
      <c r="B132" s="43"/>
      <c r="C132" s="43"/>
      <c r="D132" s="43"/>
      <c r="E132" s="43"/>
      <c r="F132" s="43"/>
      <c r="G132" s="43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hidden="1" customHeight="1">
      <c r="A133" s="43"/>
      <c r="B133" s="43"/>
      <c r="C133" s="43"/>
      <c r="D133" s="43"/>
      <c r="E133" s="43"/>
      <c r="F133" s="43"/>
      <c r="G133" s="43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hidden="1" customHeight="1">
      <c r="A134" s="43"/>
      <c r="B134" s="43"/>
      <c r="C134" s="43"/>
      <c r="D134" s="43"/>
      <c r="E134" s="43"/>
      <c r="F134" s="43"/>
      <c r="G134" s="43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hidden="1" customHeight="1">
      <c r="A135" s="43"/>
      <c r="B135" s="43"/>
      <c r="C135" s="43"/>
      <c r="D135" s="43"/>
      <c r="E135" s="43"/>
      <c r="F135" s="43"/>
      <c r="G135" s="43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hidden="1" customHeight="1">
      <c r="A136" s="43"/>
      <c r="B136" s="43"/>
      <c r="C136" s="43"/>
      <c r="D136" s="43"/>
      <c r="E136" s="43"/>
      <c r="F136" s="43"/>
      <c r="G136" s="43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hidden="1" customHeight="1">
      <c r="A137" s="43"/>
      <c r="B137" s="43"/>
      <c r="C137" s="43"/>
      <c r="D137" s="43"/>
      <c r="E137" s="43"/>
      <c r="F137" s="43"/>
      <c r="G137" s="43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hidden="1" customHeight="1">
      <c r="A138" s="43"/>
      <c r="B138" s="43"/>
      <c r="C138" s="43"/>
      <c r="D138" s="43"/>
      <c r="E138" s="43"/>
      <c r="F138" s="43"/>
      <c r="G138" s="43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hidden="1" customHeight="1">
      <c r="A139" s="43"/>
      <c r="B139" s="43"/>
      <c r="C139" s="43"/>
      <c r="D139" s="43"/>
      <c r="E139" s="43"/>
      <c r="F139" s="43"/>
      <c r="G139" s="43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hidden="1" customHeight="1">
      <c r="A140" s="43"/>
      <c r="B140" s="43"/>
      <c r="C140" s="43"/>
      <c r="D140" s="43"/>
      <c r="E140" s="43"/>
      <c r="F140" s="43"/>
      <c r="G140" s="43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hidden="1" customHeight="1">
      <c r="A141" s="43"/>
      <c r="B141" s="43"/>
      <c r="C141" s="43"/>
      <c r="D141" s="43"/>
      <c r="E141" s="43"/>
      <c r="F141" s="43"/>
      <c r="G141" s="43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hidden="1" customHeight="1">
      <c r="A142" s="43"/>
      <c r="B142" s="43"/>
      <c r="C142" s="43"/>
      <c r="D142" s="43"/>
      <c r="E142" s="43"/>
      <c r="F142" s="43"/>
      <c r="G142" s="43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hidden="1" customHeight="1">
      <c r="A143" s="43"/>
      <c r="B143" s="43"/>
      <c r="C143" s="43"/>
      <c r="D143" s="43"/>
      <c r="E143" s="43"/>
      <c r="F143" s="43"/>
      <c r="G143" s="43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hidden="1" customHeight="1">
      <c r="A144" s="43"/>
      <c r="B144" s="43"/>
      <c r="C144" s="43"/>
      <c r="D144" s="43"/>
      <c r="E144" s="43"/>
      <c r="F144" s="43"/>
      <c r="G144" s="43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hidden="1" customHeight="1">
      <c r="A145" s="43"/>
      <c r="B145" s="43"/>
      <c r="C145" s="43"/>
      <c r="D145" s="43"/>
      <c r="E145" s="43"/>
      <c r="F145" s="43"/>
      <c r="G145" s="43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hidden="1" customHeight="1">
      <c r="A146" s="43"/>
      <c r="B146" s="43"/>
      <c r="C146" s="43"/>
      <c r="D146" s="43"/>
      <c r="E146" s="43"/>
      <c r="F146" s="43"/>
      <c r="G146" s="43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hidden="1" customHeight="1">
      <c r="A147" s="43"/>
      <c r="B147" s="43"/>
      <c r="C147" s="43"/>
      <c r="D147" s="43"/>
      <c r="E147" s="43"/>
      <c r="F147" s="43"/>
      <c r="G147" s="43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hidden="1" customHeight="1">
      <c r="A148" s="43"/>
      <c r="B148" s="43"/>
      <c r="C148" s="43"/>
      <c r="D148" s="43"/>
      <c r="E148" s="43"/>
      <c r="F148" s="43"/>
      <c r="G148" s="43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hidden="1" customHeight="1">
      <c r="A149" s="43"/>
      <c r="B149" s="43"/>
      <c r="C149" s="43"/>
      <c r="D149" s="43"/>
      <c r="E149" s="43"/>
      <c r="F149" s="43"/>
      <c r="G149" s="43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hidden="1" customHeight="1">
      <c r="A150" s="43"/>
      <c r="B150" s="43"/>
      <c r="C150" s="43"/>
      <c r="D150" s="43"/>
      <c r="E150" s="43"/>
      <c r="F150" s="43"/>
      <c r="G150" s="43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hidden="1" customHeight="1">
      <c r="A151" s="43"/>
      <c r="B151" s="43"/>
      <c r="C151" s="43"/>
      <c r="D151" s="43"/>
      <c r="E151" s="43"/>
      <c r="F151" s="43"/>
      <c r="G151" s="43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hidden="1" customHeight="1">
      <c r="A152" s="43"/>
      <c r="B152" s="43"/>
      <c r="C152" s="43"/>
      <c r="D152" s="43"/>
      <c r="E152" s="43"/>
      <c r="F152" s="43"/>
      <c r="G152" s="43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hidden="1" customHeight="1">
      <c r="A153" s="43"/>
      <c r="B153" s="43"/>
      <c r="C153" s="43"/>
      <c r="D153" s="43"/>
      <c r="E153" s="43"/>
      <c r="F153" s="43"/>
      <c r="G153" s="43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hidden="1" customHeight="1">
      <c r="A154" s="43"/>
      <c r="B154" s="43"/>
      <c r="C154" s="43"/>
      <c r="D154" s="43"/>
      <c r="E154" s="43"/>
      <c r="F154" s="43"/>
      <c r="G154" s="43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hidden="1" customHeight="1">
      <c r="A155" s="43"/>
      <c r="B155" s="43"/>
      <c r="C155" s="43"/>
      <c r="D155" s="43"/>
      <c r="E155" s="43"/>
      <c r="F155" s="43"/>
      <c r="G155" s="43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hidden="1" customHeight="1">
      <c r="A156" s="43"/>
      <c r="B156" s="43"/>
      <c r="C156" s="43"/>
      <c r="D156" s="43"/>
      <c r="E156" s="43"/>
      <c r="F156" s="43"/>
      <c r="G156" s="43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hidden="1" customHeight="1">
      <c r="A157" s="43"/>
      <c r="B157" s="43"/>
      <c r="C157" s="43"/>
      <c r="D157" s="43"/>
      <c r="E157" s="43"/>
      <c r="F157" s="43"/>
      <c r="G157" s="43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hidden="1" customHeight="1">
      <c r="A158" s="43"/>
      <c r="B158" s="43"/>
      <c r="C158" s="43"/>
      <c r="D158" s="43"/>
      <c r="E158" s="43"/>
      <c r="F158" s="43"/>
      <c r="G158" s="43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hidden="1" customHeight="1">
      <c r="A159" s="43"/>
      <c r="B159" s="43"/>
      <c r="C159" s="43"/>
      <c r="D159" s="43"/>
      <c r="E159" s="43"/>
      <c r="F159" s="43"/>
      <c r="G159" s="43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hidden="1" customHeight="1">
      <c r="A160" s="43"/>
      <c r="B160" s="43"/>
      <c r="C160" s="43"/>
      <c r="D160" s="43"/>
      <c r="E160" s="43"/>
      <c r="F160" s="43"/>
      <c r="G160" s="43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hidden="1" customHeight="1">
      <c r="A161" s="43"/>
      <c r="B161" s="43"/>
      <c r="C161" s="43"/>
      <c r="D161" s="43"/>
      <c r="E161" s="43"/>
      <c r="F161" s="43"/>
      <c r="G161" s="43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hidden="1" customHeight="1">
      <c r="A162" s="43"/>
      <c r="B162" s="43"/>
      <c r="C162" s="43"/>
      <c r="D162" s="43"/>
      <c r="E162" s="43"/>
      <c r="F162" s="43"/>
      <c r="G162" s="43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hidden="1" customHeight="1">
      <c r="A163" s="43"/>
      <c r="B163" s="43"/>
      <c r="C163" s="43"/>
      <c r="D163" s="43"/>
      <c r="E163" s="43"/>
      <c r="F163" s="43"/>
      <c r="G163" s="43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hidden="1" customHeight="1">
      <c r="A164" s="43"/>
      <c r="B164" s="43"/>
      <c r="C164" s="43"/>
      <c r="D164" s="43"/>
      <c r="E164" s="43"/>
      <c r="F164" s="43"/>
      <c r="G164" s="43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hidden="1" customHeight="1">
      <c r="A165" s="43"/>
      <c r="B165" s="43"/>
      <c r="C165" s="43"/>
      <c r="D165" s="43"/>
      <c r="E165" s="43"/>
      <c r="F165" s="43"/>
      <c r="G165" s="43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hidden="1" customHeight="1">
      <c r="A166" s="43"/>
      <c r="B166" s="43"/>
      <c r="C166" s="43"/>
      <c r="D166" s="43"/>
      <c r="E166" s="43"/>
      <c r="F166" s="43"/>
      <c r="G166" s="43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hidden="1" customHeight="1">
      <c r="A167" s="43"/>
      <c r="B167" s="43"/>
      <c r="C167" s="43"/>
      <c r="D167" s="43"/>
      <c r="E167" s="43"/>
      <c r="F167" s="43"/>
      <c r="G167" s="43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hidden="1" customHeight="1">
      <c r="A168" s="43"/>
      <c r="B168" s="43"/>
      <c r="C168" s="43"/>
      <c r="D168" s="43"/>
      <c r="E168" s="43"/>
      <c r="F168" s="43"/>
      <c r="G168" s="43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hidden="1" customHeight="1">
      <c r="A169" s="43"/>
      <c r="B169" s="43"/>
      <c r="C169" s="43"/>
      <c r="D169" s="43"/>
      <c r="E169" s="43"/>
      <c r="F169" s="43"/>
      <c r="G169" s="43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hidden="1" customHeight="1">
      <c r="A170" s="43"/>
      <c r="B170" s="43"/>
      <c r="C170" s="43"/>
      <c r="D170" s="43"/>
      <c r="E170" s="43"/>
      <c r="F170" s="43"/>
      <c r="G170" s="43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hidden="1" customHeight="1">
      <c r="A171" s="43"/>
      <c r="B171" s="43"/>
      <c r="C171" s="43"/>
      <c r="D171" s="43"/>
      <c r="E171" s="43"/>
      <c r="F171" s="43"/>
      <c r="G171" s="43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hidden="1" customHeight="1">
      <c r="A172" s="43"/>
      <c r="B172" s="43"/>
      <c r="C172" s="43"/>
      <c r="D172" s="43"/>
      <c r="E172" s="43"/>
      <c r="F172" s="43"/>
      <c r="G172" s="43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hidden="1" customHeight="1">
      <c r="A173" s="43"/>
      <c r="B173" s="43"/>
      <c r="C173" s="43"/>
      <c r="D173" s="43"/>
      <c r="E173" s="43"/>
      <c r="F173" s="43"/>
      <c r="G173" s="43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hidden="1" customHeight="1">
      <c r="A174" s="43"/>
      <c r="B174" s="43"/>
      <c r="C174" s="43"/>
      <c r="D174" s="43"/>
      <c r="E174" s="43"/>
      <c r="F174" s="43"/>
      <c r="G174" s="43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hidden="1" customHeight="1">
      <c r="A175" s="43"/>
      <c r="B175" s="43"/>
      <c r="C175" s="43"/>
      <c r="D175" s="43"/>
      <c r="E175" s="43"/>
      <c r="F175" s="43"/>
      <c r="G175" s="43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hidden="1" customHeight="1">
      <c r="A176" s="43"/>
      <c r="B176" s="43"/>
      <c r="C176" s="43"/>
      <c r="D176" s="43"/>
      <c r="E176" s="43"/>
      <c r="F176" s="43"/>
      <c r="G176" s="43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hidden="1" customHeight="1">
      <c r="A177" s="43"/>
      <c r="B177" s="43"/>
      <c r="C177" s="43"/>
      <c r="D177" s="43"/>
      <c r="E177" s="43"/>
      <c r="F177" s="43"/>
      <c r="G177" s="43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hidden="1" customHeight="1">
      <c r="A178" s="43"/>
      <c r="B178" s="43"/>
      <c r="C178" s="43"/>
      <c r="D178" s="43"/>
      <c r="E178" s="43"/>
      <c r="F178" s="43"/>
      <c r="G178" s="43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hidden="1" customHeight="1">
      <c r="A179" s="43"/>
      <c r="B179" s="43"/>
      <c r="C179" s="43"/>
      <c r="D179" s="43"/>
      <c r="E179" s="43"/>
      <c r="F179" s="43"/>
      <c r="G179" s="43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hidden="1" customHeight="1">
      <c r="A180" s="43"/>
      <c r="B180" s="43"/>
      <c r="C180" s="43"/>
      <c r="D180" s="43"/>
      <c r="E180" s="43"/>
      <c r="F180" s="43"/>
      <c r="G180" s="43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hidden="1" customHeight="1">
      <c r="A181" s="43"/>
      <c r="B181" s="43"/>
      <c r="C181" s="43"/>
      <c r="D181" s="43"/>
      <c r="E181" s="43"/>
      <c r="F181" s="43"/>
      <c r="G181" s="43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hidden="1" customHeight="1">
      <c r="A182" s="43"/>
      <c r="B182" s="43"/>
      <c r="C182" s="43"/>
      <c r="D182" s="43"/>
      <c r="E182" s="43"/>
      <c r="F182" s="43"/>
      <c r="G182" s="43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hidden="1" customHeight="1">
      <c r="A183" s="43"/>
      <c r="B183" s="43"/>
      <c r="C183" s="43"/>
      <c r="D183" s="43"/>
      <c r="E183" s="43"/>
      <c r="F183" s="43"/>
      <c r="G183" s="43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hidden="1" customHeight="1">
      <c r="A184" s="43"/>
      <c r="B184" s="43"/>
      <c r="C184" s="43"/>
      <c r="D184" s="43"/>
      <c r="E184" s="43"/>
      <c r="F184" s="43"/>
      <c r="G184" s="43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hidden="1" customHeight="1">
      <c r="A185" s="43"/>
      <c r="B185" s="43"/>
      <c r="C185" s="43"/>
      <c r="D185" s="43"/>
      <c r="E185" s="43"/>
      <c r="F185" s="43"/>
      <c r="G185" s="43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hidden="1" customHeight="1">
      <c r="A186" s="43"/>
      <c r="B186" s="43"/>
      <c r="C186" s="43"/>
      <c r="D186" s="43"/>
      <c r="E186" s="43"/>
      <c r="F186" s="43"/>
      <c r="G186" s="43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hidden="1" customHeight="1">
      <c r="A187" s="43"/>
      <c r="B187" s="43"/>
      <c r="C187" s="43"/>
      <c r="D187" s="43"/>
      <c r="E187" s="43"/>
      <c r="F187" s="43"/>
      <c r="G187" s="43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hidden="1" customHeight="1">
      <c r="A188" s="43"/>
      <c r="B188" s="43"/>
      <c r="C188" s="43"/>
      <c r="D188" s="43"/>
      <c r="E188" s="43"/>
      <c r="F188" s="43"/>
      <c r="G188" s="43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hidden="1" customHeight="1">
      <c r="A189" s="43"/>
      <c r="B189" s="43"/>
      <c r="C189" s="43"/>
      <c r="D189" s="43"/>
      <c r="E189" s="43"/>
      <c r="F189" s="43"/>
      <c r="G189" s="43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hidden="1" customHeight="1">
      <c r="A190" s="43"/>
      <c r="B190" s="43"/>
      <c r="C190" s="43"/>
      <c r="D190" s="43"/>
      <c r="E190" s="43"/>
      <c r="F190" s="43"/>
      <c r="G190" s="43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hidden="1" customHeight="1">
      <c r="A191" s="43"/>
      <c r="B191" s="43"/>
      <c r="C191" s="43"/>
      <c r="D191" s="43"/>
      <c r="E191" s="43"/>
      <c r="F191" s="43"/>
      <c r="G191" s="43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hidden="1" customHeight="1">
      <c r="A192" s="43"/>
      <c r="B192" s="43"/>
      <c r="C192" s="43"/>
      <c r="D192" s="43"/>
      <c r="E192" s="43"/>
      <c r="F192" s="43"/>
      <c r="G192" s="43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hidden="1" customHeight="1">
      <c r="A193" s="43"/>
      <c r="B193" s="43"/>
      <c r="C193" s="43"/>
      <c r="D193" s="43"/>
      <c r="E193" s="43"/>
      <c r="F193" s="43"/>
      <c r="G193" s="43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hidden="1" customHeight="1">
      <c r="A194" s="43"/>
      <c r="B194" s="43"/>
      <c r="C194" s="43"/>
      <c r="D194" s="43"/>
      <c r="E194" s="43"/>
      <c r="F194" s="43"/>
      <c r="G194" s="43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hidden="1" customHeight="1">
      <c r="A195" s="43"/>
      <c r="B195" s="43"/>
      <c r="C195" s="43"/>
      <c r="D195" s="43"/>
      <c r="E195" s="43"/>
      <c r="F195" s="43"/>
      <c r="G195" s="43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hidden="1" customHeight="1">
      <c r="A196" s="43"/>
      <c r="B196" s="43"/>
      <c r="C196" s="43"/>
      <c r="D196" s="43"/>
      <c r="E196" s="43"/>
      <c r="F196" s="43"/>
      <c r="G196" s="43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hidden="1" customHeight="1">
      <c r="A197" s="43"/>
      <c r="B197" s="43"/>
      <c r="C197" s="43"/>
      <c r="D197" s="43"/>
      <c r="E197" s="43"/>
      <c r="F197" s="43"/>
      <c r="G197" s="43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hidden="1" customHeight="1">
      <c r="A198" s="43"/>
      <c r="B198" s="43"/>
      <c r="C198" s="43"/>
      <c r="D198" s="43"/>
      <c r="E198" s="43"/>
      <c r="F198" s="43"/>
      <c r="G198" s="43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hidden="1" customHeight="1">
      <c r="A199" s="43"/>
      <c r="B199" s="43"/>
      <c r="C199" s="43"/>
      <c r="D199" s="43"/>
      <c r="E199" s="43"/>
      <c r="F199" s="43"/>
      <c r="G199" s="43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hidden="1" customHeight="1">
      <c r="A200" s="43"/>
      <c r="B200" s="43"/>
      <c r="C200" s="43"/>
      <c r="D200" s="43"/>
      <c r="E200" s="43"/>
      <c r="F200" s="43"/>
      <c r="G200" s="43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hidden="1" customHeight="1">
      <c r="A201" s="43"/>
      <c r="B201" s="43"/>
      <c r="C201" s="43"/>
      <c r="D201" s="43"/>
      <c r="E201" s="43"/>
      <c r="F201" s="43"/>
      <c r="G201" s="43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hidden="1" customHeight="1">
      <c r="A202" s="43"/>
      <c r="B202" s="43"/>
      <c r="C202" s="43"/>
      <c r="D202" s="43"/>
      <c r="E202" s="43"/>
      <c r="F202" s="43"/>
      <c r="G202" s="43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hidden="1" customHeight="1">
      <c r="A203" s="43"/>
      <c r="B203" s="43"/>
      <c r="C203" s="43"/>
      <c r="D203" s="43"/>
      <c r="E203" s="43"/>
      <c r="F203" s="43"/>
      <c r="G203" s="43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hidden="1" customHeight="1">
      <c r="A204" s="43"/>
      <c r="B204" s="43"/>
      <c r="C204" s="43"/>
      <c r="D204" s="43"/>
      <c r="E204" s="43"/>
      <c r="F204" s="43"/>
      <c r="G204" s="43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hidden="1" customHeight="1">
      <c r="A205" s="43"/>
      <c r="B205" s="43"/>
      <c r="C205" s="43"/>
      <c r="D205" s="43"/>
      <c r="E205" s="43"/>
      <c r="F205" s="43"/>
      <c r="G205" s="43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hidden="1" customHeight="1">
      <c r="A206" s="43"/>
      <c r="B206" s="43"/>
      <c r="C206" s="43"/>
      <c r="D206" s="43"/>
      <c r="E206" s="43"/>
      <c r="F206" s="43"/>
      <c r="G206" s="43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hidden="1" customHeight="1">
      <c r="A207" s="43"/>
      <c r="B207" s="43"/>
      <c r="C207" s="43"/>
      <c r="D207" s="43"/>
      <c r="E207" s="43"/>
      <c r="F207" s="43"/>
      <c r="G207" s="43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hidden="1" customHeight="1">
      <c r="A208" s="43"/>
      <c r="B208" s="43"/>
      <c r="C208" s="43"/>
      <c r="D208" s="43"/>
      <c r="E208" s="43"/>
      <c r="F208" s="43"/>
      <c r="G208" s="43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hidden="1" customHeight="1">
      <c r="A209" s="43"/>
      <c r="B209" s="43"/>
      <c r="C209" s="43"/>
      <c r="D209" s="43"/>
      <c r="E209" s="43"/>
      <c r="F209" s="43"/>
      <c r="G209" s="43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hidden="1" customHeight="1">
      <c r="A210" s="43"/>
      <c r="B210" s="43"/>
      <c r="C210" s="43"/>
      <c r="D210" s="43"/>
      <c r="E210" s="43"/>
      <c r="F210" s="43"/>
      <c r="G210" s="43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hidden="1" customHeight="1">
      <c r="A211" s="43"/>
      <c r="B211" s="43"/>
      <c r="C211" s="43"/>
      <c r="D211" s="43"/>
      <c r="E211" s="43"/>
      <c r="F211" s="43"/>
      <c r="G211" s="43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hidden="1" customHeight="1">
      <c r="A212" s="43"/>
      <c r="B212" s="43"/>
      <c r="C212" s="43"/>
      <c r="D212" s="43"/>
      <c r="E212" s="43"/>
      <c r="F212" s="43"/>
      <c r="G212" s="43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hidden="1" customHeight="1">
      <c r="A213" s="43"/>
      <c r="B213" s="43"/>
      <c r="C213" s="43"/>
      <c r="D213" s="43"/>
      <c r="E213" s="43"/>
      <c r="F213" s="43"/>
      <c r="G213" s="43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hidden="1" customHeight="1">
      <c r="A214" s="43"/>
      <c r="B214" s="43"/>
      <c r="C214" s="43"/>
      <c r="D214" s="43"/>
      <c r="E214" s="43"/>
      <c r="F214" s="43"/>
      <c r="G214" s="43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hidden="1" customHeight="1">
      <c r="A215" s="43"/>
      <c r="B215" s="43"/>
      <c r="C215" s="43"/>
      <c r="D215" s="43"/>
      <c r="E215" s="43"/>
      <c r="F215" s="43"/>
      <c r="G215" s="43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hidden="1" customHeight="1">
      <c r="A216" s="43"/>
      <c r="B216" s="43"/>
      <c r="C216" s="43"/>
      <c r="D216" s="43"/>
      <c r="E216" s="43"/>
      <c r="F216" s="43"/>
      <c r="G216" s="43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hidden="1" customHeight="1">
      <c r="A217" s="43"/>
      <c r="B217" s="43"/>
      <c r="C217" s="43"/>
      <c r="D217" s="43"/>
      <c r="E217" s="43"/>
      <c r="F217" s="43"/>
      <c r="G217" s="43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hidden="1" customHeight="1">
      <c r="A218" s="43"/>
      <c r="B218" s="43"/>
      <c r="C218" s="43"/>
      <c r="D218" s="43"/>
      <c r="E218" s="43"/>
      <c r="F218" s="43"/>
      <c r="G218" s="43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hidden="1" customHeight="1">
      <c r="A219" s="43"/>
      <c r="B219" s="43"/>
      <c r="C219" s="43"/>
      <c r="D219" s="43"/>
      <c r="E219" s="43"/>
      <c r="F219" s="43"/>
      <c r="G219" s="43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hidden="1" customHeight="1">
      <c r="A220" s="43"/>
      <c r="B220" s="43"/>
      <c r="C220" s="43"/>
      <c r="D220" s="43"/>
      <c r="E220" s="43"/>
      <c r="F220" s="43"/>
      <c r="G220" s="43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hidden="1" customHeight="1">
      <c r="A221" s="43"/>
      <c r="B221" s="43"/>
      <c r="C221" s="43"/>
      <c r="D221" s="43"/>
      <c r="E221" s="43"/>
      <c r="F221" s="43"/>
      <c r="G221" s="43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hidden="1" customHeight="1">
      <c r="A222" s="43"/>
      <c r="B222" s="43"/>
      <c r="C222" s="43"/>
      <c r="D222" s="43"/>
      <c r="E222" s="43"/>
      <c r="F222" s="43"/>
      <c r="G222" s="43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hidden="1" customHeight="1">
      <c r="A223" s="43"/>
      <c r="B223" s="43"/>
      <c r="C223" s="43"/>
      <c r="D223" s="43"/>
      <c r="E223" s="43"/>
      <c r="F223" s="43"/>
      <c r="G223" s="43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hidden="1" customHeight="1">
      <c r="A224" s="43"/>
      <c r="B224" s="43"/>
      <c r="C224" s="43"/>
      <c r="D224" s="43"/>
      <c r="E224" s="43"/>
      <c r="F224" s="43"/>
      <c r="G224" s="43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hidden="1" customHeight="1">
      <c r="A225" s="43"/>
      <c r="B225" s="43"/>
      <c r="C225" s="43"/>
      <c r="D225" s="43"/>
      <c r="E225" s="43"/>
      <c r="F225" s="43"/>
      <c r="G225" s="43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F7F7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min="26" max="26" width="8.71"/>
  </cols>
  <sheetData>
    <row r="1">
      <c r="A1" s="8" t="s">
        <v>46</v>
      </c>
      <c r="B1" s="9" t="s">
        <v>83</v>
      </c>
      <c r="C1" s="10"/>
      <c r="D1" s="10"/>
      <c r="E1" s="10"/>
      <c r="F1" s="10"/>
      <c r="G1" s="10"/>
      <c r="H1" s="10"/>
      <c r="I1" s="10"/>
      <c r="J1" s="10"/>
      <c r="K1" s="11"/>
      <c r="L1" s="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2"/>
    </row>
    <row r="2">
      <c r="A2" s="14"/>
      <c r="B2" s="15"/>
      <c r="C2" s="16"/>
      <c r="D2" s="16"/>
      <c r="E2" s="16"/>
      <c r="F2" s="16"/>
      <c r="G2" s="16"/>
      <c r="H2" s="16"/>
      <c r="I2" s="16"/>
      <c r="J2" s="16"/>
      <c r="K2" s="17"/>
      <c r="L2" s="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2"/>
    </row>
    <row r="3">
      <c r="A3" s="19"/>
      <c r="B3" s="20" t="s">
        <v>49</v>
      </c>
      <c r="C3" s="20" t="s">
        <v>50</v>
      </c>
      <c r="D3" s="20" t="s">
        <v>51</v>
      </c>
      <c r="E3" s="20" t="s">
        <v>52</v>
      </c>
      <c r="F3" s="21" t="s">
        <v>53</v>
      </c>
      <c r="G3" s="21" t="s">
        <v>54</v>
      </c>
      <c r="H3" s="21" t="s">
        <v>55</v>
      </c>
      <c r="I3" s="21" t="s">
        <v>56</v>
      </c>
      <c r="J3" s="20" t="s">
        <v>57</v>
      </c>
      <c r="K3" s="20" t="s">
        <v>58</v>
      </c>
      <c r="L3" s="2"/>
      <c r="M3" s="18" t="s">
        <v>48</v>
      </c>
      <c r="N3" s="12"/>
      <c r="O3" s="12"/>
      <c r="P3" s="12"/>
      <c r="Q3" s="12"/>
      <c r="R3" s="12"/>
      <c r="S3" s="12"/>
      <c r="T3" s="12"/>
      <c r="U3" s="12"/>
      <c r="V3" s="12"/>
      <c r="W3" s="12"/>
      <c r="X3" s="2"/>
      <c r="Y3" s="12"/>
      <c r="Z3" s="2"/>
    </row>
    <row r="4">
      <c r="A4" s="23" t="str">
        <f>ALNS!A4</f>
        <v>Alex Ranyê Guilherme Cristino</v>
      </c>
      <c r="B4" s="45">
        <v>9.0</v>
      </c>
      <c r="C4" s="24"/>
      <c r="D4" s="24"/>
      <c r="E4" s="24"/>
      <c r="F4" s="25">
        <f t="shared" ref="F4:F47" si="1">IF(A4&lt;&gt;"",SUM(B4:E4),)</f>
        <v>9</v>
      </c>
      <c r="G4" s="26">
        <f t="shared" ref="G4:G47" si="2">IFERROR(IF(F4&gt;=0,AVERAGE(B4:E4),""),"")</f>
        <v>9</v>
      </c>
      <c r="H4" s="25" t="str">
        <f t="shared" ref="H4:H47" si="3">IF(AND(F4&gt;=10,F4&lt;28,G4&lt;7),ROUND((50-G4*6)/4,1),"")</f>
        <v/>
      </c>
      <c r="I4" s="27"/>
      <c r="J4" s="28" t="str">
        <f t="shared" ref="J4:J47" si="4">IF(AND(B4&lt;&gt;"",C4&lt;&gt;"",D4&lt;&gt;"",E4&lt;&gt;""),IF(OR(F4&gt;=28,F4&lt;10),G4,IF(I4=H4,5,((G4*6)+(I4*4))/10)),)</f>
        <v/>
      </c>
      <c r="K4" s="29" t="str">
        <f t="shared" ref="K4:K47" si="5">IF(AND(B4&lt;&gt;"",C4&lt;&gt;"",D4&lt;&gt;"",E4&lt;&gt;""),IF(J4&gt;=5,"A","R"),)</f>
        <v/>
      </c>
      <c r="L4" s="2"/>
      <c r="M4" s="22" t="s">
        <v>59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2"/>
    </row>
    <row r="5">
      <c r="A5" s="30" t="str">
        <f>ALNS!A5</f>
        <v>Ana beatriz Araújo Salvino</v>
      </c>
      <c r="B5" s="46">
        <v>10.0</v>
      </c>
      <c r="C5" s="31"/>
      <c r="D5" s="31"/>
      <c r="E5" s="31"/>
      <c r="F5" s="32">
        <f t="shared" si="1"/>
        <v>10</v>
      </c>
      <c r="G5" s="33">
        <f t="shared" si="2"/>
        <v>10</v>
      </c>
      <c r="H5" s="32" t="str">
        <f t="shared" si="3"/>
        <v/>
      </c>
      <c r="I5" s="34"/>
      <c r="J5" s="35" t="str">
        <f t="shared" si="4"/>
        <v/>
      </c>
      <c r="K5" s="36" t="str">
        <f t="shared" si="5"/>
        <v/>
      </c>
      <c r="L5" s="2"/>
      <c r="M5" s="18" t="s">
        <v>60</v>
      </c>
      <c r="N5" s="12"/>
      <c r="O5" s="12"/>
      <c r="P5" s="12"/>
      <c r="Q5" s="12"/>
      <c r="R5" s="12"/>
      <c r="S5" s="12"/>
      <c r="T5" s="12"/>
      <c r="U5" s="12"/>
      <c r="V5" s="12"/>
      <c r="W5" s="12"/>
      <c r="X5" s="2"/>
      <c r="Y5" s="12"/>
      <c r="Z5" s="2"/>
    </row>
    <row r="6">
      <c r="A6" s="23" t="str">
        <f>ALNS!A6</f>
        <v>Ana Beatriz Farias Brito</v>
      </c>
      <c r="B6" s="45">
        <v>10.0</v>
      </c>
      <c r="C6" s="24"/>
      <c r="D6" s="24"/>
      <c r="E6" s="24"/>
      <c r="F6" s="25">
        <f t="shared" si="1"/>
        <v>10</v>
      </c>
      <c r="G6" s="26">
        <f t="shared" si="2"/>
        <v>10</v>
      </c>
      <c r="H6" s="25" t="str">
        <f t="shared" si="3"/>
        <v/>
      </c>
      <c r="I6" s="27"/>
      <c r="J6" s="28" t="str">
        <f t="shared" si="4"/>
        <v/>
      </c>
      <c r="K6" s="29" t="str">
        <f t="shared" si="5"/>
        <v/>
      </c>
      <c r="L6" s="2"/>
      <c r="M6" s="37" t="s">
        <v>61</v>
      </c>
      <c r="N6" s="12"/>
      <c r="O6" s="12"/>
      <c r="P6" s="12"/>
      <c r="Q6" s="12"/>
      <c r="R6" s="12"/>
      <c r="S6" s="12"/>
      <c r="T6" s="12"/>
      <c r="U6" s="12"/>
      <c r="V6" s="12"/>
      <c r="W6" s="12"/>
      <c r="X6" s="2"/>
      <c r="Y6" s="12"/>
      <c r="Z6" s="2"/>
    </row>
    <row r="7">
      <c r="A7" s="30" t="str">
        <f>ALNS!A7</f>
        <v>Ana Clara Oliveira das Chagas</v>
      </c>
      <c r="B7" s="46">
        <v>10.0</v>
      </c>
      <c r="C7" s="31"/>
      <c r="D7" s="31"/>
      <c r="E7" s="31"/>
      <c r="F7" s="32">
        <f t="shared" si="1"/>
        <v>10</v>
      </c>
      <c r="G7" s="33">
        <f t="shared" si="2"/>
        <v>10</v>
      </c>
      <c r="H7" s="32" t="str">
        <f t="shared" si="3"/>
        <v/>
      </c>
      <c r="I7" s="34"/>
      <c r="J7" s="35" t="str">
        <f t="shared" si="4"/>
        <v/>
      </c>
      <c r="K7" s="36" t="str">
        <f t="shared" si="5"/>
        <v/>
      </c>
      <c r="L7" s="2"/>
      <c r="M7" s="22" t="s">
        <v>62</v>
      </c>
      <c r="N7" s="12"/>
      <c r="O7" s="12"/>
      <c r="P7" s="12"/>
      <c r="Q7" s="12"/>
      <c r="R7" s="12"/>
      <c r="S7" s="12"/>
      <c r="T7" s="12"/>
      <c r="U7" s="12"/>
      <c r="V7" s="12"/>
      <c r="W7" s="12"/>
      <c r="X7" s="2"/>
      <c r="Y7" s="12"/>
      <c r="Z7" s="2"/>
    </row>
    <row r="8">
      <c r="A8" s="23" t="str">
        <f>ALNS!A8</f>
        <v>Ana Flávia Ribeiro Gomes Nascimento</v>
      </c>
      <c r="B8" s="45">
        <v>10.0</v>
      </c>
      <c r="C8" s="24"/>
      <c r="D8" s="24"/>
      <c r="E8" s="24"/>
      <c r="F8" s="25">
        <f t="shared" si="1"/>
        <v>10</v>
      </c>
      <c r="G8" s="26">
        <f t="shared" si="2"/>
        <v>10</v>
      </c>
      <c r="H8" s="25" t="str">
        <f t="shared" si="3"/>
        <v/>
      </c>
      <c r="I8" s="27"/>
      <c r="J8" s="28" t="str">
        <f t="shared" si="4"/>
        <v/>
      </c>
      <c r="K8" s="29" t="str">
        <f t="shared" si="5"/>
        <v/>
      </c>
      <c r="L8" s="2"/>
      <c r="M8" s="22" t="s">
        <v>63</v>
      </c>
      <c r="N8" s="12"/>
      <c r="O8" s="12"/>
      <c r="P8" s="12"/>
      <c r="Q8" s="12"/>
      <c r="R8" s="12"/>
      <c r="S8" s="12"/>
      <c r="T8" s="12"/>
      <c r="U8" s="12"/>
      <c r="V8" s="12"/>
      <c r="W8" s="12"/>
      <c r="X8" s="2"/>
      <c r="Y8" s="12"/>
      <c r="Z8" s="2"/>
    </row>
    <row r="9">
      <c r="A9" s="30" t="str">
        <f>ALNS!A9</f>
        <v>Ana Luiza Almeida Maia</v>
      </c>
      <c r="B9" s="46">
        <v>9.0</v>
      </c>
      <c r="C9" s="31"/>
      <c r="D9" s="31"/>
      <c r="E9" s="31"/>
      <c r="F9" s="32">
        <f t="shared" si="1"/>
        <v>9</v>
      </c>
      <c r="G9" s="33">
        <f t="shared" si="2"/>
        <v>9</v>
      </c>
      <c r="H9" s="32" t="str">
        <f t="shared" si="3"/>
        <v/>
      </c>
      <c r="I9" s="34"/>
      <c r="J9" s="35" t="str">
        <f t="shared" si="4"/>
        <v/>
      </c>
      <c r="K9" s="36" t="str">
        <f t="shared" si="5"/>
        <v/>
      </c>
      <c r="L9" s="2"/>
      <c r="M9" s="22" t="s">
        <v>64</v>
      </c>
      <c r="N9" s="12"/>
      <c r="O9" s="12"/>
      <c r="P9" s="12"/>
      <c r="Q9" s="12"/>
      <c r="R9" s="12"/>
      <c r="S9" s="12"/>
      <c r="T9" s="12"/>
      <c r="U9" s="12"/>
      <c r="V9" s="12"/>
      <c r="W9" s="12"/>
      <c r="X9" s="2"/>
      <c r="Y9" s="12"/>
      <c r="Z9" s="2"/>
    </row>
    <row r="10">
      <c r="A10" s="23" t="str">
        <f>ALNS!A10</f>
        <v>Andrei Bernado Nascimento da Silva</v>
      </c>
      <c r="B10" s="45">
        <v>9.0</v>
      </c>
      <c r="C10" s="24"/>
      <c r="D10" s="24"/>
      <c r="E10" s="24"/>
      <c r="F10" s="25">
        <f t="shared" si="1"/>
        <v>9</v>
      </c>
      <c r="G10" s="26">
        <f t="shared" si="2"/>
        <v>9</v>
      </c>
      <c r="H10" s="25" t="str">
        <f t="shared" si="3"/>
        <v/>
      </c>
      <c r="I10" s="27"/>
      <c r="J10" s="28" t="str">
        <f t="shared" si="4"/>
        <v/>
      </c>
      <c r="K10" s="29" t="str">
        <f t="shared" si="5"/>
        <v/>
      </c>
      <c r="L10" s="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2"/>
      <c r="Y10" s="12"/>
      <c r="Z10" s="2"/>
    </row>
    <row r="11">
      <c r="A11" s="30" t="str">
        <f>ALNS!A11</f>
        <v>Arthur Juan Costa Araújo</v>
      </c>
      <c r="B11" s="46">
        <v>9.0</v>
      </c>
      <c r="C11" s="31"/>
      <c r="D11" s="31"/>
      <c r="E11" s="31"/>
      <c r="F11" s="32">
        <f t="shared" si="1"/>
        <v>9</v>
      </c>
      <c r="G11" s="33">
        <f t="shared" si="2"/>
        <v>9</v>
      </c>
      <c r="H11" s="32" t="str">
        <f t="shared" si="3"/>
        <v/>
      </c>
      <c r="I11" s="34"/>
      <c r="J11" s="35" t="str">
        <f t="shared" si="4"/>
        <v/>
      </c>
      <c r="K11" s="36" t="str">
        <f t="shared" si="5"/>
        <v/>
      </c>
      <c r="L11" s="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2"/>
      <c r="Y11" s="12"/>
      <c r="Z11" s="2"/>
    </row>
    <row r="12">
      <c r="A12" s="23" t="str">
        <f>ALNS!A12</f>
        <v>Brenda Angel Sousa de Medeiros</v>
      </c>
      <c r="B12" s="45">
        <v>8.0</v>
      </c>
      <c r="C12" s="24"/>
      <c r="D12" s="24"/>
      <c r="E12" s="24"/>
      <c r="F12" s="25">
        <f t="shared" si="1"/>
        <v>8</v>
      </c>
      <c r="G12" s="26">
        <f t="shared" si="2"/>
        <v>8</v>
      </c>
      <c r="H12" s="25" t="str">
        <f t="shared" si="3"/>
        <v/>
      </c>
      <c r="I12" s="27"/>
      <c r="J12" s="28" t="str">
        <f t="shared" si="4"/>
        <v/>
      </c>
      <c r="K12" s="29" t="str">
        <f t="shared" si="5"/>
        <v/>
      </c>
      <c r="L12" s="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2"/>
      <c r="Y12" s="12"/>
      <c r="Z12" s="2"/>
    </row>
    <row r="13">
      <c r="A13" s="30" t="str">
        <f>ALNS!A13</f>
        <v>Bruna Ellen Andrade Abrantes</v>
      </c>
      <c r="B13" s="46">
        <v>9.5</v>
      </c>
      <c r="C13" s="31"/>
      <c r="D13" s="31"/>
      <c r="E13" s="31"/>
      <c r="F13" s="32">
        <f t="shared" si="1"/>
        <v>9.5</v>
      </c>
      <c r="G13" s="33">
        <f t="shared" si="2"/>
        <v>9.5</v>
      </c>
      <c r="H13" s="32" t="str">
        <f t="shared" si="3"/>
        <v/>
      </c>
      <c r="I13" s="34"/>
      <c r="J13" s="35" t="str">
        <f t="shared" si="4"/>
        <v/>
      </c>
      <c r="K13" s="36" t="str">
        <f t="shared" si="5"/>
        <v/>
      </c>
      <c r="L13" s="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2"/>
      <c r="Y13" s="12"/>
      <c r="Z13" s="2"/>
    </row>
    <row r="14">
      <c r="A14" s="23" t="str">
        <f>ALNS!A14</f>
        <v>Daniel Dantas da Silva</v>
      </c>
      <c r="B14" s="45">
        <v>9.0</v>
      </c>
      <c r="C14" s="24"/>
      <c r="D14" s="24"/>
      <c r="E14" s="24"/>
      <c r="F14" s="25">
        <f t="shared" si="1"/>
        <v>9</v>
      </c>
      <c r="G14" s="26">
        <f t="shared" si="2"/>
        <v>9</v>
      </c>
      <c r="H14" s="25" t="str">
        <f t="shared" si="3"/>
        <v/>
      </c>
      <c r="I14" s="27"/>
      <c r="J14" s="28" t="str">
        <f t="shared" si="4"/>
        <v/>
      </c>
      <c r="K14" s="29" t="str">
        <f t="shared" si="5"/>
        <v/>
      </c>
      <c r="L14" s="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2"/>
      <c r="Y14" s="12"/>
      <c r="Z14" s="2"/>
    </row>
    <row r="15">
      <c r="A15" s="30" t="str">
        <f>ALNS!A15</f>
        <v>Erick Gabriel Araújo Leandro</v>
      </c>
      <c r="B15" s="46">
        <v>10.0</v>
      </c>
      <c r="C15" s="31"/>
      <c r="D15" s="31"/>
      <c r="E15" s="31"/>
      <c r="F15" s="32">
        <f t="shared" si="1"/>
        <v>10</v>
      </c>
      <c r="G15" s="33">
        <f t="shared" si="2"/>
        <v>10</v>
      </c>
      <c r="H15" s="32" t="str">
        <f t="shared" si="3"/>
        <v/>
      </c>
      <c r="I15" s="34"/>
      <c r="J15" s="35" t="str">
        <f t="shared" si="4"/>
        <v/>
      </c>
      <c r="K15" s="36" t="str">
        <f t="shared" si="5"/>
        <v/>
      </c>
      <c r="L15" s="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2"/>
      <c r="Y15" s="12"/>
      <c r="Z15" s="2"/>
    </row>
    <row r="16">
      <c r="A16" s="23" t="str">
        <f>ALNS!A16</f>
        <v>Eugênio Genuíno Mota</v>
      </c>
      <c r="B16" s="45">
        <v>9.0</v>
      </c>
      <c r="C16" s="24"/>
      <c r="D16" s="24"/>
      <c r="E16" s="24"/>
      <c r="F16" s="25">
        <f t="shared" si="1"/>
        <v>9</v>
      </c>
      <c r="G16" s="33">
        <f t="shared" si="2"/>
        <v>9</v>
      </c>
      <c r="H16" s="25" t="str">
        <f t="shared" si="3"/>
        <v/>
      </c>
      <c r="I16" s="27"/>
      <c r="J16" s="28" t="str">
        <f t="shared" si="4"/>
        <v/>
      </c>
      <c r="K16" s="29" t="str">
        <f t="shared" si="5"/>
        <v/>
      </c>
      <c r="L16" s="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2"/>
      <c r="Y16" s="12"/>
      <c r="Z16" s="2"/>
    </row>
    <row r="17">
      <c r="A17" s="30" t="str">
        <f>ALNS!A17</f>
        <v>Evellyn Fernandes de Almeida</v>
      </c>
      <c r="B17" s="31"/>
      <c r="C17" s="31"/>
      <c r="D17" s="31"/>
      <c r="E17" s="31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5" t="str">
        <f t="shared" si="4"/>
        <v/>
      </c>
      <c r="K17" s="36" t="str">
        <f t="shared" si="5"/>
        <v/>
      </c>
      <c r="L17" s="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2"/>
      <c r="Y17" s="12"/>
      <c r="Z17" s="2"/>
    </row>
    <row r="18">
      <c r="A18" s="23" t="str">
        <f>ALNS!A18</f>
        <v>Gabriel de Sousa Gonzaga</v>
      </c>
      <c r="B18" s="45">
        <v>9.0</v>
      </c>
      <c r="C18" s="24"/>
      <c r="D18" s="24"/>
      <c r="E18" s="24"/>
      <c r="F18" s="25">
        <f t="shared" si="1"/>
        <v>9</v>
      </c>
      <c r="G18" s="26">
        <f t="shared" si="2"/>
        <v>9</v>
      </c>
      <c r="H18" s="25" t="str">
        <f t="shared" si="3"/>
        <v/>
      </c>
      <c r="I18" s="27"/>
      <c r="J18" s="28" t="str">
        <f t="shared" si="4"/>
        <v/>
      </c>
      <c r="K18" s="29" t="str">
        <f t="shared" si="5"/>
        <v/>
      </c>
      <c r="L18" s="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2"/>
      <c r="Y18" s="12"/>
      <c r="Z18" s="2"/>
    </row>
    <row r="19">
      <c r="A19" s="30" t="str">
        <f>ALNS!A19</f>
        <v>Giullia Barros Pietoso Camara</v>
      </c>
      <c r="B19" s="46">
        <v>8.0</v>
      </c>
      <c r="C19" s="31"/>
      <c r="D19" s="31"/>
      <c r="E19" s="31"/>
      <c r="F19" s="32">
        <f t="shared" si="1"/>
        <v>8</v>
      </c>
      <c r="G19" s="33">
        <f t="shared" si="2"/>
        <v>8</v>
      </c>
      <c r="H19" s="32" t="str">
        <f t="shared" si="3"/>
        <v/>
      </c>
      <c r="I19" s="34"/>
      <c r="J19" s="35" t="str">
        <f t="shared" si="4"/>
        <v/>
      </c>
      <c r="K19" s="36" t="str">
        <f t="shared" si="5"/>
        <v/>
      </c>
      <c r="L19" s="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2"/>
      <c r="Y19" s="12"/>
      <c r="Z19" s="2"/>
    </row>
    <row r="20" ht="15.75" customHeight="1">
      <c r="A20" s="38" t="str">
        <f>ALNS!A20</f>
        <v>Gleiciane Almeida de Lima</v>
      </c>
      <c r="B20" s="45">
        <v>9.5</v>
      </c>
      <c r="C20" s="24"/>
      <c r="D20" s="24"/>
      <c r="E20" s="24"/>
      <c r="F20" s="25">
        <f t="shared" si="1"/>
        <v>9.5</v>
      </c>
      <c r="G20" s="26">
        <f t="shared" si="2"/>
        <v>9.5</v>
      </c>
      <c r="H20" s="25" t="str">
        <f t="shared" si="3"/>
        <v/>
      </c>
      <c r="I20" s="27"/>
      <c r="J20" s="28" t="str">
        <f t="shared" si="4"/>
        <v/>
      </c>
      <c r="K20" s="29" t="str">
        <f t="shared" si="5"/>
        <v/>
      </c>
      <c r="L20" s="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2"/>
      <c r="Y20" s="12"/>
      <c r="Z20" s="2"/>
    </row>
    <row r="21" ht="15.75" customHeight="1">
      <c r="A21" s="30" t="str">
        <f>ALNS!A21</f>
        <v>Gustavo Oliviera de Menezes</v>
      </c>
      <c r="B21" s="46">
        <v>9.0</v>
      </c>
      <c r="C21" s="31"/>
      <c r="D21" s="31"/>
      <c r="E21" s="31"/>
      <c r="F21" s="32">
        <f t="shared" si="1"/>
        <v>9</v>
      </c>
      <c r="G21" s="33">
        <f t="shared" si="2"/>
        <v>9</v>
      </c>
      <c r="H21" s="32" t="str">
        <f t="shared" si="3"/>
        <v/>
      </c>
      <c r="I21" s="34"/>
      <c r="J21" s="35" t="str">
        <f t="shared" si="4"/>
        <v/>
      </c>
      <c r="K21" s="36" t="str">
        <f t="shared" si="5"/>
        <v/>
      </c>
      <c r="L21" s="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2"/>
      <c r="Y21" s="12"/>
      <c r="Z21" s="2"/>
    </row>
    <row r="22" ht="15.75" customHeight="1">
      <c r="A22" s="23" t="str">
        <f>ALNS!A22</f>
        <v>Heitor Gênuíno Mota</v>
      </c>
      <c r="B22" s="45">
        <v>9.0</v>
      </c>
      <c r="C22" s="24"/>
      <c r="D22" s="24"/>
      <c r="E22" s="24"/>
      <c r="F22" s="25">
        <f t="shared" si="1"/>
        <v>9</v>
      </c>
      <c r="G22" s="26">
        <f t="shared" si="2"/>
        <v>9</v>
      </c>
      <c r="H22" s="25" t="str">
        <f t="shared" si="3"/>
        <v/>
      </c>
      <c r="I22" s="27"/>
      <c r="J22" s="28" t="str">
        <f t="shared" si="4"/>
        <v/>
      </c>
      <c r="K22" s="29" t="str">
        <f t="shared" si="5"/>
        <v/>
      </c>
      <c r="L22" s="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2"/>
      <c r="Y22" s="12"/>
      <c r="Z22" s="2"/>
    </row>
    <row r="23" ht="15.75" customHeight="1">
      <c r="A23" s="30" t="str">
        <f>ALNS!A23</f>
        <v>Heloisa dos Reis Nascimento</v>
      </c>
      <c r="B23" s="46">
        <v>8.0</v>
      </c>
      <c r="C23" s="31"/>
      <c r="D23" s="31"/>
      <c r="E23" s="31"/>
      <c r="F23" s="32">
        <f t="shared" si="1"/>
        <v>8</v>
      </c>
      <c r="G23" s="33">
        <f t="shared" si="2"/>
        <v>8</v>
      </c>
      <c r="H23" s="32" t="str">
        <f t="shared" si="3"/>
        <v/>
      </c>
      <c r="I23" s="34"/>
      <c r="J23" s="35" t="str">
        <f t="shared" si="4"/>
        <v/>
      </c>
      <c r="K23" s="36" t="str">
        <f t="shared" si="5"/>
        <v/>
      </c>
      <c r="L23" s="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2"/>
      <c r="Y23" s="12"/>
      <c r="Z23" s="2"/>
    </row>
    <row r="24" ht="15.75" customHeight="1">
      <c r="A24" s="23" t="str">
        <f>ALNS!A24</f>
        <v>José Júlio César de Lima Silva Soares</v>
      </c>
      <c r="B24" s="24"/>
      <c r="C24" s="24"/>
      <c r="D24" s="24"/>
      <c r="E24" s="24"/>
      <c r="F24" s="25">
        <f t="shared" si="1"/>
        <v>0</v>
      </c>
      <c r="G24" s="26" t="str">
        <f t="shared" si="2"/>
        <v/>
      </c>
      <c r="H24" s="25" t="str">
        <f t="shared" si="3"/>
        <v/>
      </c>
      <c r="I24" s="27"/>
      <c r="J24" s="28" t="str">
        <f t="shared" si="4"/>
        <v/>
      </c>
      <c r="K24" s="29" t="str">
        <f t="shared" si="5"/>
        <v/>
      </c>
      <c r="L24" s="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2"/>
      <c r="Y24" s="12"/>
      <c r="Z24" s="2"/>
    </row>
    <row r="25" ht="15.75" customHeight="1">
      <c r="A25" s="30" t="str">
        <f>ALNS!A25</f>
        <v>Júlia da Costa Silva Cruz</v>
      </c>
      <c r="B25" s="46">
        <v>9.0</v>
      </c>
      <c r="C25" s="31"/>
      <c r="D25" s="31"/>
      <c r="E25" s="31"/>
      <c r="F25" s="32">
        <f t="shared" si="1"/>
        <v>9</v>
      </c>
      <c r="G25" s="33">
        <f t="shared" si="2"/>
        <v>9</v>
      </c>
      <c r="H25" s="32" t="str">
        <f t="shared" si="3"/>
        <v/>
      </c>
      <c r="I25" s="34"/>
      <c r="J25" s="35" t="str">
        <f t="shared" si="4"/>
        <v/>
      </c>
      <c r="K25" s="36" t="str">
        <f t="shared" si="5"/>
        <v/>
      </c>
      <c r="L25" s="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2"/>
      <c r="Y25" s="12"/>
      <c r="Z25" s="2"/>
    </row>
    <row r="26" ht="15.75" customHeight="1">
      <c r="A26" s="39" t="str">
        <f>ALNS!A26</f>
        <v>Kelven Fernando Basilio de Farias</v>
      </c>
      <c r="B26" s="45">
        <v>8.0</v>
      </c>
      <c r="C26" s="24"/>
      <c r="D26" s="24"/>
      <c r="E26" s="24"/>
      <c r="F26" s="25">
        <f t="shared" si="1"/>
        <v>8</v>
      </c>
      <c r="G26" s="26">
        <f t="shared" si="2"/>
        <v>8</v>
      </c>
      <c r="H26" s="25" t="str">
        <f t="shared" si="3"/>
        <v/>
      </c>
      <c r="I26" s="38"/>
      <c r="J26" s="28" t="str">
        <f t="shared" si="4"/>
        <v/>
      </c>
      <c r="K26" s="29" t="str">
        <f t="shared" si="5"/>
        <v/>
      </c>
      <c r="L26" s="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2"/>
      <c r="Y26" s="12"/>
      <c r="Z26" s="2"/>
    </row>
    <row r="27" ht="15.75" customHeight="1">
      <c r="A27" s="40" t="str">
        <f>ALNS!A27</f>
        <v>Laura Lima Pires</v>
      </c>
      <c r="B27" s="46">
        <v>10.0</v>
      </c>
      <c r="C27" s="31"/>
      <c r="D27" s="31"/>
      <c r="E27" s="31"/>
      <c r="F27" s="32">
        <f t="shared" si="1"/>
        <v>10</v>
      </c>
      <c r="G27" s="33">
        <f t="shared" si="2"/>
        <v>10</v>
      </c>
      <c r="H27" s="32" t="str">
        <f t="shared" si="3"/>
        <v/>
      </c>
      <c r="I27" s="41"/>
      <c r="J27" s="35" t="str">
        <f t="shared" si="4"/>
        <v/>
      </c>
      <c r="K27" s="36" t="str">
        <f t="shared" si="5"/>
        <v/>
      </c>
      <c r="L27" s="2"/>
      <c r="M27" s="1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12"/>
      <c r="Z27" s="2"/>
    </row>
    <row r="28" ht="15.75" customHeight="1">
      <c r="A28" s="42" t="str">
        <f>ALNS!A28</f>
        <v>Lucas Abrante Rêgo</v>
      </c>
      <c r="B28" s="45">
        <v>9.0</v>
      </c>
      <c r="C28" s="24"/>
      <c r="D28" s="24"/>
      <c r="E28" s="24"/>
      <c r="F28" s="25">
        <f t="shared" si="1"/>
        <v>9</v>
      </c>
      <c r="G28" s="26">
        <f t="shared" si="2"/>
        <v>9</v>
      </c>
      <c r="H28" s="25" t="str">
        <f t="shared" si="3"/>
        <v/>
      </c>
      <c r="I28" s="38"/>
      <c r="J28" s="28" t="str">
        <f t="shared" si="4"/>
        <v/>
      </c>
      <c r="K28" s="29" t="str">
        <f t="shared" si="5"/>
        <v/>
      </c>
      <c r="L28" s="2"/>
      <c r="M28" s="1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12"/>
      <c r="Z28" s="2"/>
    </row>
    <row r="29" ht="15.75" customHeight="1">
      <c r="A29" s="41" t="str">
        <f>ALNS!A29</f>
        <v>Luiz Alberto Medeiros Soares</v>
      </c>
      <c r="B29" s="46">
        <v>9.0</v>
      </c>
      <c r="C29" s="31"/>
      <c r="D29" s="31"/>
      <c r="E29" s="31"/>
      <c r="F29" s="32">
        <f t="shared" si="1"/>
        <v>9</v>
      </c>
      <c r="G29" s="33">
        <f t="shared" si="2"/>
        <v>9</v>
      </c>
      <c r="H29" s="32" t="str">
        <f t="shared" si="3"/>
        <v/>
      </c>
      <c r="I29" s="41"/>
      <c r="J29" s="35" t="str">
        <f t="shared" si="4"/>
        <v/>
      </c>
      <c r="K29" s="36" t="str">
        <f t="shared" si="5"/>
        <v/>
      </c>
      <c r="L29" s="2"/>
      <c r="M29" s="1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38" t="str">
        <f>ALNS!A30</f>
        <v>Maria Alice Borba Agra</v>
      </c>
      <c r="B30" s="45">
        <v>9.0</v>
      </c>
      <c r="C30" s="24"/>
      <c r="D30" s="24"/>
      <c r="E30" s="24"/>
      <c r="F30" s="25">
        <f t="shared" si="1"/>
        <v>9</v>
      </c>
      <c r="G30" s="26">
        <f t="shared" si="2"/>
        <v>9</v>
      </c>
      <c r="H30" s="25" t="str">
        <f t="shared" si="3"/>
        <v/>
      </c>
      <c r="I30" s="38"/>
      <c r="J30" s="28" t="str">
        <f t="shared" si="4"/>
        <v/>
      </c>
      <c r="K30" s="29" t="str">
        <f t="shared" si="5"/>
        <v/>
      </c>
      <c r="L30" s="2"/>
      <c r="M30" s="1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41" t="str">
        <f>ALNS!A31</f>
        <v>Maria Clara Alves de Lima</v>
      </c>
      <c r="B31" s="46">
        <v>9.5</v>
      </c>
      <c r="C31" s="31"/>
      <c r="D31" s="31"/>
      <c r="E31" s="31"/>
      <c r="F31" s="32">
        <f t="shared" si="1"/>
        <v>9.5</v>
      </c>
      <c r="G31" s="33">
        <f t="shared" si="2"/>
        <v>9.5</v>
      </c>
      <c r="H31" s="32" t="str">
        <f t="shared" si="3"/>
        <v/>
      </c>
      <c r="I31" s="41"/>
      <c r="J31" s="35" t="str">
        <f t="shared" si="4"/>
        <v/>
      </c>
      <c r="K31" s="36" t="str">
        <f t="shared" si="5"/>
        <v/>
      </c>
      <c r="L31" s="2"/>
      <c r="M31" s="1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38" t="str">
        <f>ALNS!A32</f>
        <v>Maria Clara dos  Reis Silva</v>
      </c>
      <c r="B32" s="45">
        <v>8.5</v>
      </c>
      <c r="C32" s="24"/>
      <c r="D32" s="24"/>
      <c r="E32" s="24"/>
      <c r="F32" s="25">
        <f t="shared" si="1"/>
        <v>8.5</v>
      </c>
      <c r="G32" s="26">
        <f t="shared" si="2"/>
        <v>8.5</v>
      </c>
      <c r="H32" s="25" t="str">
        <f t="shared" si="3"/>
        <v/>
      </c>
      <c r="I32" s="38"/>
      <c r="J32" s="28" t="str">
        <f t="shared" si="4"/>
        <v/>
      </c>
      <c r="K32" s="29" t="str">
        <f t="shared" si="5"/>
        <v/>
      </c>
      <c r="L32" s="2"/>
      <c r="M32" s="1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41" t="str">
        <f>ALNS!A33</f>
        <v>Maria Evelyn da Silva Almeida</v>
      </c>
      <c r="B33" s="46">
        <v>8.0</v>
      </c>
      <c r="C33" s="31"/>
      <c r="D33" s="31"/>
      <c r="E33" s="31"/>
      <c r="F33" s="32">
        <f t="shared" si="1"/>
        <v>8</v>
      </c>
      <c r="G33" s="33">
        <f t="shared" si="2"/>
        <v>8</v>
      </c>
      <c r="H33" s="32" t="str">
        <f t="shared" si="3"/>
        <v/>
      </c>
      <c r="I33" s="41"/>
      <c r="J33" s="35" t="str">
        <f t="shared" si="4"/>
        <v/>
      </c>
      <c r="K33" s="36" t="str">
        <f t="shared" si="5"/>
        <v/>
      </c>
      <c r="L33" s="2"/>
      <c r="M33" s="12"/>
      <c r="N33" s="1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38" t="str">
        <f>ALNS!A34</f>
        <v>Marina Venâncio Oliveira</v>
      </c>
      <c r="B34" s="45">
        <v>9.5</v>
      </c>
      <c r="C34" s="24"/>
      <c r="D34" s="24"/>
      <c r="E34" s="24"/>
      <c r="F34" s="25">
        <f t="shared" si="1"/>
        <v>9.5</v>
      </c>
      <c r="G34" s="26">
        <f t="shared" si="2"/>
        <v>9.5</v>
      </c>
      <c r="H34" s="25" t="str">
        <f t="shared" si="3"/>
        <v/>
      </c>
      <c r="I34" s="38"/>
      <c r="J34" s="28" t="str">
        <f t="shared" si="4"/>
        <v/>
      </c>
      <c r="K34" s="29" t="str">
        <f t="shared" si="5"/>
        <v/>
      </c>
      <c r="L34" s="2"/>
      <c r="M34" s="1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41" t="str">
        <f>ALNS!A35</f>
        <v>Mário Samuel Oliveira Conceição</v>
      </c>
      <c r="B35" s="46">
        <v>9.0</v>
      </c>
      <c r="C35" s="31"/>
      <c r="D35" s="31"/>
      <c r="E35" s="31"/>
      <c r="F35" s="32">
        <f t="shared" si="1"/>
        <v>9</v>
      </c>
      <c r="G35" s="33">
        <f t="shared" si="2"/>
        <v>9</v>
      </c>
      <c r="H35" s="32" t="str">
        <f t="shared" si="3"/>
        <v/>
      </c>
      <c r="I35" s="41"/>
      <c r="J35" s="35" t="str">
        <f t="shared" si="4"/>
        <v/>
      </c>
      <c r="K35" s="36" t="str">
        <f t="shared" si="5"/>
        <v/>
      </c>
      <c r="L35" s="2"/>
      <c r="M35" s="1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42" t="str">
        <f>ALNS!A36</f>
        <v>Pedro Elias barbosa de Sousa</v>
      </c>
      <c r="B36" s="45">
        <v>8.5</v>
      </c>
      <c r="C36" s="24"/>
      <c r="D36" s="24"/>
      <c r="E36" s="24"/>
      <c r="F36" s="25">
        <f t="shared" si="1"/>
        <v>8.5</v>
      </c>
      <c r="G36" s="26">
        <f t="shared" si="2"/>
        <v>8.5</v>
      </c>
      <c r="H36" s="25" t="str">
        <f t="shared" si="3"/>
        <v/>
      </c>
      <c r="I36" s="38"/>
      <c r="J36" s="28" t="str">
        <f t="shared" si="4"/>
        <v/>
      </c>
      <c r="K36" s="29" t="str">
        <f t="shared" si="5"/>
        <v/>
      </c>
      <c r="L36" s="2"/>
      <c r="M36" s="1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40" t="str">
        <f>ALNS!A37</f>
        <v>Pedro Henrique dos Santos Sousa</v>
      </c>
      <c r="B37" s="46">
        <v>9.5</v>
      </c>
      <c r="C37" s="31"/>
      <c r="D37" s="31"/>
      <c r="E37" s="31"/>
      <c r="F37" s="32">
        <f t="shared" si="1"/>
        <v>9.5</v>
      </c>
      <c r="G37" s="33">
        <f t="shared" si="2"/>
        <v>9.5</v>
      </c>
      <c r="H37" s="32" t="str">
        <f t="shared" si="3"/>
        <v/>
      </c>
      <c r="I37" s="41"/>
      <c r="J37" s="35" t="str">
        <f t="shared" si="4"/>
        <v/>
      </c>
      <c r="K37" s="36" t="str">
        <f t="shared" si="5"/>
        <v/>
      </c>
      <c r="L37" s="2"/>
      <c r="M37" s="1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42" t="str">
        <f>ALNS!A38</f>
        <v>Pedro Víctor de Farias Almeida</v>
      </c>
      <c r="B38" s="45">
        <v>9.5</v>
      </c>
      <c r="C38" s="24"/>
      <c r="D38" s="24"/>
      <c r="E38" s="24"/>
      <c r="F38" s="25">
        <f t="shared" si="1"/>
        <v>9.5</v>
      </c>
      <c r="G38" s="26">
        <f t="shared" si="2"/>
        <v>9.5</v>
      </c>
      <c r="H38" s="25" t="str">
        <f t="shared" si="3"/>
        <v/>
      </c>
      <c r="I38" s="38"/>
      <c r="J38" s="28" t="str">
        <f t="shared" si="4"/>
        <v/>
      </c>
      <c r="K38" s="29" t="str">
        <f t="shared" si="5"/>
        <v/>
      </c>
      <c r="L38" s="2"/>
      <c r="M38" s="1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40" t="str">
        <f>ALNS!A39</f>
        <v>Pedro Welisson de Lima Araújo</v>
      </c>
      <c r="B39" s="46">
        <v>9.5</v>
      </c>
      <c r="C39" s="31"/>
      <c r="D39" s="31"/>
      <c r="E39" s="31"/>
      <c r="F39" s="32">
        <f t="shared" si="1"/>
        <v>9.5</v>
      </c>
      <c r="G39" s="33">
        <f t="shared" si="2"/>
        <v>9.5</v>
      </c>
      <c r="H39" s="32" t="str">
        <f t="shared" si="3"/>
        <v/>
      </c>
      <c r="I39" s="41"/>
      <c r="J39" s="35" t="str">
        <f t="shared" si="4"/>
        <v/>
      </c>
      <c r="K39" s="36" t="str">
        <f t="shared" si="5"/>
        <v/>
      </c>
      <c r="L39" s="2"/>
      <c r="M39" s="1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42" t="str">
        <f>ALNS!A40</f>
        <v>Rebeca Kemylly Vasquez Mendes</v>
      </c>
      <c r="B40" s="45">
        <v>9.0</v>
      </c>
      <c r="C40" s="24"/>
      <c r="D40" s="24"/>
      <c r="E40" s="24"/>
      <c r="F40" s="25">
        <f t="shared" si="1"/>
        <v>9</v>
      </c>
      <c r="G40" s="26">
        <f t="shared" si="2"/>
        <v>9</v>
      </c>
      <c r="H40" s="25" t="str">
        <f t="shared" si="3"/>
        <v/>
      </c>
      <c r="I40" s="38"/>
      <c r="J40" s="28" t="str">
        <f t="shared" si="4"/>
        <v/>
      </c>
      <c r="K40" s="29" t="str">
        <f t="shared" si="5"/>
        <v/>
      </c>
      <c r="L40" s="2"/>
      <c r="M40" s="1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40" t="str">
        <f>ALNS!A41</f>
        <v>Renan Victor Rocha Pessoa</v>
      </c>
      <c r="B41" s="46">
        <v>9.0</v>
      </c>
      <c r="C41" s="31"/>
      <c r="D41" s="31"/>
      <c r="E41" s="31"/>
      <c r="F41" s="32">
        <f t="shared" si="1"/>
        <v>9</v>
      </c>
      <c r="G41" s="33">
        <f t="shared" si="2"/>
        <v>9</v>
      </c>
      <c r="H41" s="32" t="str">
        <f t="shared" si="3"/>
        <v/>
      </c>
      <c r="I41" s="41"/>
      <c r="J41" s="35" t="str">
        <f t="shared" si="4"/>
        <v/>
      </c>
      <c r="K41" s="36" t="str">
        <f t="shared" si="5"/>
        <v/>
      </c>
      <c r="L41" s="2"/>
      <c r="M41" s="1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42" t="str">
        <f>ALNS!A42</f>
        <v>Reuel Rodrigues Ferreira</v>
      </c>
      <c r="B42" s="45">
        <v>9.0</v>
      </c>
      <c r="C42" s="24"/>
      <c r="D42" s="24"/>
      <c r="E42" s="24"/>
      <c r="F42" s="25">
        <f t="shared" si="1"/>
        <v>9</v>
      </c>
      <c r="G42" s="26">
        <f t="shared" si="2"/>
        <v>9</v>
      </c>
      <c r="H42" s="25" t="str">
        <f t="shared" si="3"/>
        <v/>
      </c>
      <c r="I42" s="38"/>
      <c r="J42" s="28" t="str">
        <f t="shared" si="4"/>
        <v/>
      </c>
      <c r="K42" s="29" t="str">
        <f t="shared" si="5"/>
        <v/>
      </c>
      <c r="L42" s="2"/>
      <c r="M42" s="1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40" t="str">
        <f>ALNS!A43</f>
        <v>Samara Rafaelly Brandão Rocha</v>
      </c>
      <c r="B43" s="46">
        <v>9.0</v>
      </c>
      <c r="C43" s="31"/>
      <c r="D43" s="31"/>
      <c r="E43" s="31"/>
      <c r="F43" s="32">
        <f t="shared" si="1"/>
        <v>9</v>
      </c>
      <c r="G43" s="33">
        <f t="shared" si="2"/>
        <v>9</v>
      </c>
      <c r="H43" s="32" t="str">
        <f t="shared" si="3"/>
        <v/>
      </c>
      <c r="I43" s="41"/>
      <c r="J43" s="35" t="str">
        <f t="shared" si="4"/>
        <v/>
      </c>
      <c r="K43" s="36" t="str">
        <f t="shared" si="5"/>
        <v/>
      </c>
      <c r="L43" s="2"/>
      <c r="M43" s="1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42" t="str">
        <f>ALNS!A44</f>
        <v>Samuel Fontes Lima</v>
      </c>
      <c r="B44" s="45">
        <v>9.0</v>
      </c>
      <c r="C44" s="24"/>
      <c r="D44" s="24"/>
      <c r="E44" s="24"/>
      <c r="F44" s="25">
        <f t="shared" si="1"/>
        <v>9</v>
      </c>
      <c r="G44" s="26">
        <f t="shared" si="2"/>
        <v>9</v>
      </c>
      <c r="H44" s="25" t="str">
        <f t="shared" si="3"/>
        <v/>
      </c>
      <c r="I44" s="38"/>
      <c r="J44" s="28" t="str">
        <f t="shared" si="4"/>
        <v/>
      </c>
      <c r="K44" s="29" t="str">
        <f t="shared" si="5"/>
        <v/>
      </c>
      <c r="L44" s="2"/>
      <c r="M44" s="1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40" t="str">
        <f>ALNS!A45</f>
        <v>Thifany Tayane Pereira Galdino</v>
      </c>
      <c r="B45" s="46">
        <v>9.5</v>
      </c>
      <c r="C45" s="31"/>
      <c r="D45" s="31"/>
      <c r="E45" s="31"/>
      <c r="F45" s="32">
        <f t="shared" si="1"/>
        <v>9.5</v>
      </c>
      <c r="G45" s="33">
        <f t="shared" si="2"/>
        <v>9.5</v>
      </c>
      <c r="H45" s="32" t="str">
        <f t="shared" si="3"/>
        <v/>
      </c>
      <c r="I45" s="41"/>
      <c r="J45" s="35" t="str">
        <f t="shared" si="4"/>
        <v/>
      </c>
      <c r="K45" s="36" t="str">
        <f t="shared" si="5"/>
        <v/>
      </c>
      <c r="L45" s="2"/>
      <c r="M45" s="12"/>
      <c r="N45" s="1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42" t="str">
        <f>ALNS!A46</f>
        <v>Victor Gabriel Clementino Lima</v>
      </c>
      <c r="B46" s="45">
        <v>9.0</v>
      </c>
      <c r="C46" s="24"/>
      <c r="D46" s="24"/>
      <c r="E46" s="24"/>
      <c r="F46" s="25">
        <f t="shared" si="1"/>
        <v>9</v>
      </c>
      <c r="G46" s="26">
        <f t="shared" si="2"/>
        <v>9</v>
      </c>
      <c r="H46" s="25" t="str">
        <f t="shared" si="3"/>
        <v/>
      </c>
      <c r="I46" s="38"/>
      <c r="J46" s="28" t="str">
        <f t="shared" si="4"/>
        <v/>
      </c>
      <c r="K46" s="29" t="str">
        <f t="shared" si="5"/>
        <v/>
      </c>
      <c r="L46" s="2"/>
      <c r="M46" s="12"/>
      <c r="N46" s="1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40" t="str">
        <f>ALNS!A47</f>
        <v>Vitória Cristina Rodrigues Amancio Vieira</v>
      </c>
      <c r="B47" s="46">
        <v>9.5</v>
      </c>
      <c r="C47" s="31"/>
      <c r="D47" s="31"/>
      <c r="E47" s="31"/>
      <c r="F47" s="32">
        <f t="shared" si="1"/>
        <v>9.5</v>
      </c>
      <c r="G47" s="33">
        <f t="shared" si="2"/>
        <v>9.5</v>
      </c>
      <c r="H47" s="32" t="str">
        <f t="shared" si="3"/>
        <v/>
      </c>
      <c r="I47" s="41"/>
      <c r="J47" s="35" t="str">
        <f t="shared" si="4"/>
        <v/>
      </c>
      <c r="K47" s="36" t="str">
        <f t="shared" si="5"/>
        <v/>
      </c>
      <c r="L47" s="2"/>
      <c r="M47" s="12"/>
      <c r="N47" s="1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hidden="1" customHeight="1">
      <c r="B48" s="43"/>
      <c r="C48" s="43"/>
      <c r="D48" s="43"/>
      <c r="E48" s="43"/>
      <c r="F48" s="43"/>
      <c r="G48" s="43"/>
      <c r="L48" s="2"/>
      <c r="M48" s="12"/>
      <c r="N48" s="1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hidden="1" customHeight="1">
      <c r="B49" s="43"/>
      <c r="C49" s="43"/>
      <c r="D49" s="43"/>
      <c r="E49" s="43"/>
      <c r="F49" s="43"/>
      <c r="G49" s="43"/>
      <c r="L49" s="2"/>
      <c r="M49" s="12"/>
      <c r="N49" s="1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hidden="1" customHeight="1">
      <c r="B50" s="43"/>
      <c r="C50" s="43"/>
      <c r="D50" s="43"/>
      <c r="E50" s="43"/>
      <c r="F50" s="43"/>
      <c r="G50" s="43"/>
      <c r="L50" s="2"/>
      <c r="M50" s="12"/>
      <c r="N50" s="1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hidden="1" customHeight="1">
      <c r="A51" s="43"/>
      <c r="B51" s="43"/>
      <c r="C51" s="43"/>
      <c r="D51" s="43"/>
      <c r="E51" s="43"/>
      <c r="F51" s="43"/>
      <c r="G51" s="43"/>
      <c r="L51" s="2"/>
      <c r="M51" s="12"/>
      <c r="N51" s="1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hidden="1" customHeight="1">
      <c r="A52" s="43"/>
      <c r="B52" s="43"/>
      <c r="C52" s="43"/>
      <c r="D52" s="43"/>
      <c r="E52" s="43"/>
      <c r="F52" s="43"/>
      <c r="G52" s="43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hidden="1" customHeight="1">
      <c r="A53" s="43"/>
      <c r="B53" s="43"/>
      <c r="C53" s="43"/>
      <c r="D53" s="43"/>
      <c r="E53" s="43"/>
      <c r="F53" s="43"/>
      <c r="G53" s="43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hidden="1" customHeight="1">
      <c r="A54" s="43"/>
      <c r="B54" s="43"/>
      <c r="C54" s="43"/>
      <c r="D54" s="43"/>
      <c r="E54" s="43"/>
      <c r="F54" s="43"/>
      <c r="G54" s="43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hidden="1" customHeight="1">
      <c r="A55" s="43"/>
      <c r="B55" s="43"/>
      <c r="C55" s="43"/>
      <c r="D55" s="43"/>
      <c r="E55" s="43"/>
      <c r="F55" s="43"/>
      <c r="G55" s="43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hidden="1" customHeight="1">
      <c r="A56" s="43"/>
      <c r="B56" s="43"/>
      <c r="C56" s="43"/>
      <c r="D56" s="43"/>
      <c r="E56" s="43"/>
      <c r="F56" s="43"/>
      <c r="G56" s="43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hidden="1" customHeight="1">
      <c r="A57" s="43"/>
      <c r="B57" s="43"/>
      <c r="C57" s="43"/>
      <c r="D57" s="43"/>
      <c r="E57" s="43"/>
      <c r="F57" s="43"/>
      <c r="G57" s="43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hidden="1" customHeight="1">
      <c r="A58" s="43"/>
      <c r="B58" s="43"/>
      <c r="C58" s="43"/>
      <c r="D58" s="43"/>
      <c r="E58" s="43"/>
      <c r="F58" s="43"/>
      <c r="G58" s="43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hidden="1" customHeight="1">
      <c r="A59" s="43"/>
      <c r="B59" s="43"/>
      <c r="C59" s="43"/>
      <c r="D59" s="43"/>
      <c r="E59" s="43"/>
      <c r="F59" s="43"/>
      <c r="G59" s="43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hidden="1" customHeight="1">
      <c r="A60" s="43"/>
      <c r="B60" s="43"/>
      <c r="C60" s="43"/>
      <c r="D60" s="43"/>
      <c r="E60" s="43"/>
      <c r="F60" s="43"/>
      <c r="G60" s="43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hidden="1" customHeight="1">
      <c r="A61" s="43"/>
      <c r="B61" s="43"/>
      <c r="C61" s="43"/>
      <c r="D61" s="43"/>
      <c r="E61" s="43"/>
      <c r="F61" s="43"/>
      <c r="G61" s="43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hidden="1" customHeight="1">
      <c r="A62" s="43"/>
      <c r="B62" s="43"/>
      <c r="C62" s="43"/>
      <c r="D62" s="43"/>
      <c r="E62" s="43"/>
      <c r="F62" s="43"/>
      <c r="G62" s="43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hidden="1" customHeight="1">
      <c r="A63" s="43"/>
      <c r="B63" s="43"/>
      <c r="C63" s="43"/>
      <c r="D63" s="43"/>
      <c r="E63" s="43"/>
      <c r="F63" s="43"/>
      <c r="G63" s="43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hidden="1" customHeight="1">
      <c r="A64" s="43"/>
      <c r="B64" s="43"/>
      <c r="C64" s="43"/>
      <c r="D64" s="43"/>
      <c r="E64" s="43"/>
      <c r="F64" s="43"/>
      <c r="G64" s="43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hidden="1" customHeight="1">
      <c r="A65" s="43"/>
      <c r="B65" s="43"/>
      <c r="C65" s="43"/>
      <c r="D65" s="43"/>
      <c r="E65" s="43"/>
      <c r="F65" s="43"/>
      <c r="G65" s="43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hidden="1" customHeight="1">
      <c r="A66" s="43"/>
      <c r="B66" s="43"/>
      <c r="C66" s="43"/>
      <c r="D66" s="43"/>
      <c r="E66" s="43"/>
      <c r="F66" s="43"/>
      <c r="G66" s="43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hidden="1" customHeight="1">
      <c r="A67" s="43"/>
      <c r="B67" s="43"/>
      <c r="C67" s="43"/>
      <c r="D67" s="43"/>
      <c r="E67" s="43"/>
      <c r="F67" s="43"/>
      <c r="G67" s="43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hidden="1" customHeight="1">
      <c r="A68" s="43"/>
      <c r="B68" s="43"/>
      <c r="C68" s="43"/>
      <c r="D68" s="43"/>
      <c r="E68" s="43"/>
      <c r="F68" s="43"/>
      <c r="G68" s="43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hidden="1" customHeight="1">
      <c r="A69" s="43"/>
      <c r="B69" s="43"/>
      <c r="C69" s="43"/>
      <c r="D69" s="43"/>
      <c r="E69" s="43"/>
      <c r="F69" s="43"/>
      <c r="G69" s="43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hidden="1" customHeight="1">
      <c r="A70" s="43"/>
      <c r="B70" s="43"/>
      <c r="C70" s="43"/>
      <c r="D70" s="43"/>
      <c r="E70" s="43"/>
      <c r="F70" s="43"/>
      <c r="G70" s="43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hidden="1" customHeight="1">
      <c r="A71" s="43"/>
      <c r="B71" s="43"/>
      <c r="C71" s="43"/>
      <c r="D71" s="43"/>
      <c r="E71" s="43"/>
      <c r="F71" s="43"/>
      <c r="G71" s="43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hidden="1" customHeight="1">
      <c r="A72" s="43"/>
      <c r="B72" s="43"/>
      <c r="C72" s="43"/>
      <c r="D72" s="43"/>
      <c r="E72" s="43"/>
      <c r="F72" s="43"/>
      <c r="G72" s="43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hidden="1" customHeight="1">
      <c r="A73" s="43"/>
      <c r="B73" s="43"/>
      <c r="C73" s="43"/>
      <c r="D73" s="43"/>
      <c r="E73" s="43"/>
      <c r="F73" s="43"/>
      <c r="G73" s="43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hidden="1" customHeight="1">
      <c r="A74" s="43"/>
      <c r="B74" s="43"/>
      <c r="C74" s="43"/>
      <c r="D74" s="43"/>
      <c r="E74" s="43"/>
      <c r="F74" s="43"/>
      <c r="G74" s="43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hidden="1" customHeight="1">
      <c r="A75" s="43"/>
      <c r="B75" s="43"/>
      <c r="C75" s="43"/>
      <c r="D75" s="43"/>
      <c r="E75" s="43"/>
      <c r="F75" s="43"/>
      <c r="G75" s="43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hidden="1" customHeight="1">
      <c r="A76" s="43"/>
      <c r="B76" s="43"/>
      <c r="C76" s="43"/>
      <c r="D76" s="43"/>
      <c r="E76" s="43"/>
      <c r="F76" s="43"/>
      <c r="G76" s="43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hidden="1" customHeight="1">
      <c r="A77" s="43"/>
      <c r="B77" s="43"/>
      <c r="C77" s="43"/>
      <c r="D77" s="43"/>
      <c r="E77" s="43"/>
      <c r="F77" s="43"/>
      <c r="G77" s="43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hidden="1" customHeight="1">
      <c r="A78" s="43"/>
      <c r="B78" s="43"/>
      <c r="C78" s="43"/>
      <c r="D78" s="43"/>
      <c r="E78" s="43"/>
      <c r="F78" s="43"/>
      <c r="G78" s="43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hidden="1" customHeight="1">
      <c r="A79" s="43"/>
      <c r="B79" s="43"/>
      <c r="C79" s="43"/>
      <c r="D79" s="43"/>
      <c r="E79" s="43"/>
      <c r="F79" s="43"/>
      <c r="G79" s="43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hidden="1" customHeight="1">
      <c r="A80" s="43"/>
      <c r="B80" s="43"/>
      <c r="C80" s="43"/>
      <c r="D80" s="43"/>
      <c r="E80" s="43"/>
      <c r="F80" s="43"/>
      <c r="G80" s="43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hidden="1" customHeight="1">
      <c r="A81" s="43"/>
      <c r="B81" s="43"/>
      <c r="C81" s="43"/>
      <c r="D81" s="43"/>
      <c r="E81" s="43"/>
      <c r="F81" s="43"/>
      <c r="G81" s="43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hidden="1" customHeight="1">
      <c r="A82" s="43"/>
      <c r="B82" s="43"/>
      <c r="C82" s="43"/>
      <c r="D82" s="43"/>
      <c r="E82" s="43"/>
      <c r="F82" s="43"/>
      <c r="G82" s="43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hidden="1" customHeight="1">
      <c r="A83" s="43"/>
      <c r="B83" s="43"/>
      <c r="C83" s="43"/>
      <c r="D83" s="43"/>
      <c r="E83" s="43"/>
      <c r="F83" s="43"/>
      <c r="G83" s="43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hidden="1" customHeight="1">
      <c r="A84" s="43"/>
      <c r="B84" s="43"/>
      <c r="C84" s="43"/>
      <c r="D84" s="43"/>
      <c r="E84" s="43"/>
      <c r="F84" s="43"/>
      <c r="G84" s="43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hidden="1" customHeight="1">
      <c r="A85" s="43"/>
      <c r="B85" s="43"/>
      <c r="C85" s="43"/>
      <c r="D85" s="43"/>
      <c r="E85" s="43"/>
      <c r="F85" s="43"/>
      <c r="G85" s="43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hidden="1" customHeight="1">
      <c r="A86" s="43"/>
      <c r="B86" s="43"/>
      <c r="C86" s="43"/>
      <c r="D86" s="43"/>
      <c r="E86" s="43"/>
      <c r="F86" s="43"/>
      <c r="G86" s="43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hidden="1" customHeight="1">
      <c r="A87" s="43"/>
      <c r="B87" s="43"/>
      <c r="C87" s="43"/>
      <c r="D87" s="43"/>
      <c r="E87" s="43"/>
      <c r="F87" s="43"/>
      <c r="G87" s="43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hidden="1" customHeight="1">
      <c r="A88" s="43"/>
      <c r="B88" s="43"/>
      <c r="C88" s="43"/>
      <c r="D88" s="43"/>
      <c r="E88" s="43"/>
      <c r="F88" s="43"/>
      <c r="G88" s="43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hidden="1" customHeight="1">
      <c r="A89" s="43"/>
      <c r="B89" s="43"/>
      <c r="C89" s="43"/>
      <c r="D89" s="43"/>
      <c r="E89" s="43"/>
      <c r="F89" s="43"/>
      <c r="G89" s="43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hidden="1" customHeight="1">
      <c r="A90" s="43"/>
      <c r="B90" s="43"/>
      <c r="C90" s="43"/>
      <c r="D90" s="43"/>
      <c r="E90" s="43"/>
      <c r="F90" s="43"/>
      <c r="G90" s="43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hidden="1" customHeight="1">
      <c r="A91" s="43"/>
      <c r="B91" s="43"/>
      <c r="C91" s="43"/>
      <c r="D91" s="43"/>
      <c r="E91" s="43"/>
      <c r="F91" s="43"/>
      <c r="G91" s="43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hidden="1" customHeight="1">
      <c r="A92" s="43"/>
      <c r="B92" s="43"/>
      <c r="C92" s="43"/>
      <c r="D92" s="43"/>
      <c r="E92" s="43"/>
      <c r="F92" s="43"/>
      <c r="G92" s="43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hidden="1" customHeight="1">
      <c r="A93" s="43"/>
      <c r="B93" s="43"/>
      <c r="C93" s="43"/>
      <c r="D93" s="43"/>
      <c r="E93" s="43"/>
      <c r="F93" s="43"/>
      <c r="G93" s="43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hidden="1" customHeight="1">
      <c r="A94" s="43"/>
      <c r="B94" s="43"/>
      <c r="C94" s="43"/>
      <c r="D94" s="43"/>
      <c r="E94" s="43"/>
      <c r="F94" s="43"/>
      <c r="G94" s="43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hidden="1" customHeight="1">
      <c r="A95" s="43"/>
      <c r="B95" s="43"/>
      <c r="C95" s="43"/>
      <c r="D95" s="43"/>
      <c r="E95" s="43"/>
      <c r="F95" s="43"/>
      <c r="G95" s="43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hidden="1" customHeight="1">
      <c r="A96" s="43"/>
      <c r="B96" s="43"/>
      <c r="C96" s="43"/>
      <c r="D96" s="43"/>
      <c r="E96" s="43"/>
      <c r="F96" s="43"/>
      <c r="G96" s="43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hidden="1" customHeight="1">
      <c r="A97" s="43"/>
      <c r="B97" s="43"/>
      <c r="C97" s="43"/>
      <c r="D97" s="43"/>
      <c r="E97" s="43"/>
      <c r="F97" s="43"/>
      <c r="G97" s="43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hidden="1" customHeight="1">
      <c r="A98" s="43"/>
      <c r="B98" s="43"/>
      <c r="C98" s="43"/>
      <c r="D98" s="43"/>
      <c r="E98" s="43"/>
      <c r="F98" s="43"/>
      <c r="G98" s="43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hidden="1" customHeight="1">
      <c r="A99" s="43"/>
      <c r="B99" s="43"/>
      <c r="C99" s="43"/>
      <c r="D99" s="43"/>
      <c r="E99" s="43"/>
      <c r="F99" s="43"/>
      <c r="G99" s="43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hidden="1" customHeight="1">
      <c r="A100" s="43"/>
      <c r="B100" s="43"/>
      <c r="C100" s="43"/>
      <c r="D100" s="43"/>
      <c r="E100" s="43"/>
      <c r="F100" s="43"/>
      <c r="G100" s="43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hidden="1" customHeight="1">
      <c r="A101" s="43"/>
      <c r="B101" s="43"/>
      <c r="C101" s="43"/>
      <c r="D101" s="43"/>
      <c r="E101" s="43"/>
      <c r="F101" s="43"/>
      <c r="G101" s="43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hidden="1" customHeight="1">
      <c r="A102" s="43"/>
      <c r="B102" s="43"/>
      <c r="C102" s="43"/>
      <c r="D102" s="43"/>
      <c r="E102" s="43"/>
      <c r="F102" s="43"/>
      <c r="G102" s="43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hidden="1" customHeight="1">
      <c r="A103" s="43"/>
      <c r="B103" s="43"/>
      <c r="C103" s="43"/>
      <c r="D103" s="43"/>
      <c r="E103" s="43"/>
      <c r="F103" s="43"/>
      <c r="G103" s="43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hidden="1" customHeight="1">
      <c r="A104" s="43"/>
      <c r="B104" s="43"/>
      <c r="C104" s="43"/>
      <c r="D104" s="43"/>
      <c r="E104" s="43"/>
      <c r="F104" s="43"/>
      <c r="G104" s="43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hidden="1" customHeight="1">
      <c r="A105" s="43"/>
      <c r="B105" s="43"/>
      <c r="C105" s="43"/>
      <c r="D105" s="43"/>
      <c r="E105" s="43"/>
      <c r="F105" s="43"/>
      <c r="G105" s="43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hidden="1" customHeight="1">
      <c r="A106" s="43"/>
      <c r="B106" s="43"/>
      <c r="C106" s="43"/>
      <c r="D106" s="43"/>
      <c r="E106" s="43"/>
      <c r="F106" s="43"/>
      <c r="G106" s="43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hidden="1" customHeight="1">
      <c r="A107" s="43"/>
      <c r="B107" s="43"/>
      <c r="C107" s="43"/>
      <c r="D107" s="43"/>
      <c r="E107" s="43"/>
      <c r="F107" s="43"/>
      <c r="G107" s="43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hidden="1" customHeight="1">
      <c r="A108" s="43"/>
      <c r="B108" s="43"/>
      <c r="C108" s="43"/>
      <c r="D108" s="43"/>
      <c r="E108" s="43"/>
      <c r="F108" s="43"/>
      <c r="G108" s="43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hidden="1" customHeight="1">
      <c r="A109" s="43"/>
      <c r="B109" s="43"/>
      <c r="C109" s="43"/>
      <c r="D109" s="43"/>
      <c r="E109" s="43"/>
      <c r="F109" s="43"/>
      <c r="G109" s="43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hidden="1" customHeight="1">
      <c r="A110" s="43"/>
      <c r="B110" s="43"/>
      <c r="C110" s="43"/>
      <c r="D110" s="43"/>
      <c r="E110" s="43"/>
      <c r="F110" s="43"/>
      <c r="G110" s="43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hidden="1" customHeight="1">
      <c r="A111" s="43"/>
      <c r="B111" s="43"/>
      <c r="C111" s="43"/>
      <c r="D111" s="43"/>
      <c r="E111" s="43"/>
      <c r="F111" s="43"/>
      <c r="G111" s="43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hidden="1" customHeight="1">
      <c r="A112" s="43"/>
      <c r="B112" s="43"/>
      <c r="C112" s="43"/>
      <c r="D112" s="43"/>
      <c r="E112" s="43"/>
      <c r="F112" s="43"/>
      <c r="G112" s="43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hidden="1" customHeight="1">
      <c r="A113" s="43"/>
      <c r="B113" s="43"/>
      <c r="C113" s="43"/>
      <c r="D113" s="43"/>
      <c r="E113" s="43"/>
      <c r="F113" s="43"/>
      <c r="G113" s="43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hidden="1" customHeight="1">
      <c r="A114" s="43"/>
      <c r="B114" s="43"/>
      <c r="C114" s="43"/>
      <c r="D114" s="43"/>
      <c r="E114" s="43"/>
      <c r="F114" s="43"/>
      <c r="G114" s="43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hidden="1" customHeight="1">
      <c r="A115" s="43"/>
      <c r="B115" s="43"/>
      <c r="C115" s="43"/>
      <c r="D115" s="43"/>
      <c r="E115" s="43"/>
      <c r="F115" s="43"/>
      <c r="G115" s="43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hidden="1" customHeight="1">
      <c r="A116" s="43"/>
      <c r="B116" s="43"/>
      <c r="C116" s="43"/>
      <c r="D116" s="43"/>
      <c r="E116" s="43"/>
      <c r="F116" s="43"/>
      <c r="G116" s="43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hidden="1" customHeight="1">
      <c r="A117" s="43"/>
      <c r="B117" s="43"/>
      <c r="C117" s="43"/>
      <c r="D117" s="43"/>
      <c r="E117" s="43"/>
      <c r="F117" s="43"/>
      <c r="G117" s="43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hidden="1" customHeight="1">
      <c r="A118" s="43"/>
      <c r="B118" s="43"/>
      <c r="C118" s="43"/>
      <c r="D118" s="43"/>
      <c r="E118" s="43"/>
      <c r="F118" s="43"/>
      <c r="G118" s="43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hidden="1" customHeight="1">
      <c r="A119" s="43"/>
      <c r="B119" s="43"/>
      <c r="C119" s="43"/>
      <c r="D119" s="43"/>
      <c r="E119" s="43"/>
      <c r="F119" s="43"/>
      <c r="G119" s="43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hidden="1" customHeight="1">
      <c r="A120" s="43"/>
      <c r="B120" s="43"/>
      <c r="C120" s="43"/>
      <c r="D120" s="43"/>
      <c r="E120" s="43"/>
      <c r="F120" s="43"/>
      <c r="G120" s="43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hidden="1" customHeight="1">
      <c r="A121" s="43"/>
      <c r="B121" s="43"/>
      <c r="C121" s="43"/>
      <c r="D121" s="43"/>
      <c r="E121" s="43"/>
      <c r="F121" s="43"/>
      <c r="G121" s="43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hidden="1" customHeight="1">
      <c r="A122" s="43"/>
      <c r="B122" s="43"/>
      <c r="C122" s="43"/>
      <c r="D122" s="43"/>
      <c r="E122" s="43"/>
      <c r="F122" s="43"/>
      <c r="G122" s="43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hidden="1" customHeight="1">
      <c r="A123" s="43"/>
      <c r="B123" s="43"/>
      <c r="C123" s="43"/>
      <c r="D123" s="43"/>
      <c r="E123" s="43"/>
      <c r="F123" s="43"/>
      <c r="G123" s="43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hidden="1" customHeight="1">
      <c r="A124" s="43"/>
      <c r="B124" s="43"/>
      <c r="C124" s="43"/>
      <c r="D124" s="43"/>
      <c r="E124" s="43"/>
      <c r="F124" s="43"/>
      <c r="G124" s="43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hidden="1" customHeight="1">
      <c r="A125" s="43"/>
      <c r="B125" s="43"/>
      <c r="C125" s="43"/>
      <c r="D125" s="43"/>
      <c r="E125" s="43"/>
      <c r="F125" s="43"/>
      <c r="G125" s="43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hidden="1" customHeight="1">
      <c r="A126" s="43"/>
      <c r="B126" s="43"/>
      <c r="C126" s="43"/>
      <c r="D126" s="43"/>
      <c r="E126" s="43"/>
      <c r="F126" s="43"/>
      <c r="G126" s="43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hidden="1" customHeight="1">
      <c r="A127" s="43"/>
      <c r="B127" s="43"/>
      <c r="C127" s="43"/>
      <c r="D127" s="43"/>
      <c r="E127" s="43"/>
      <c r="F127" s="43"/>
      <c r="G127" s="43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hidden="1" customHeight="1">
      <c r="A128" s="43"/>
      <c r="B128" s="43"/>
      <c r="C128" s="43"/>
      <c r="D128" s="43"/>
      <c r="E128" s="43"/>
      <c r="F128" s="43"/>
      <c r="G128" s="43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hidden="1" customHeight="1">
      <c r="A129" s="43"/>
      <c r="B129" s="43"/>
      <c r="C129" s="43"/>
      <c r="D129" s="43"/>
      <c r="E129" s="43"/>
      <c r="F129" s="43"/>
      <c r="G129" s="43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hidden="1" customHeight="1">
      <c r="A130" s="43"/>
      <c r="B130" s="43"/>
      <c r="C130" s="43"/>
      <c r="D130" s="43"/>
      <c r="E130" s="43"/>
      <c r="F130" s="43"/>
      <c r="G130" s="43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hidden="1" customHeight="1">
      <c r="A131" s="43"/>
      <c r="B131" s="43"/>
      <c r="C131" s="43"/>
      <c r="D131" s="43"/>
      <c r="E131" s="43"/>
      <c r="F131" s="43"/>
      <c r="G131" s="43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hidden="1" customHeight="1">
      <c r="A132" s="43"/>
      <c r="B132" s="43"/>
      <c r="C132" s="43"/>
      <c r="D132" s="43"/>
      <c r="E132" s="43"/>
      <c r="F132" s="43"/>
      <c r="G132" s="43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hidden="1" customHeight="1">
      <c r="A133" s="43"/>
      <c r="B133" s="43"/>
      <c r="C133" s="43"/>
      <c r="D133" s="43"/>
      <c r="E133" s="43"/>
      <c r="F133" s="43"/>
      <c r="G133" s="43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hidden="1" customHeight="1">
      <c r="A134" s="43"/>
      <c r="B134" s="43"/>
      <c r="C134" s="43"/>
      <c r="D134" s="43"/>
      <c r="E134" s="43"/>
      <c r="F134" s="43"/>
      <c r="G134" s="43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hidden="1" customHeight="1">
      <c r="A135" s="43"/>
      <c r="B135" s="43"/>
      <c r="C135" s="43"/>
      <c r="D135" s="43"/>
      <c r="E135" s="43"/>
      <c r="F135" s="43"/>
      <c r="G135" s="43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hidden="1" customHeight="1">
      <c r="A136" s="43"/>
      <c r="B136" s="43"/>
      <c r="C136" s="43"/>
      <c r="D136" s="43"/>
      <c r="E136" s="43"/>
      <c r="F136" s="43"/>
      <c r="G136" s="43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hidden="1" customHeight="1">
      <c r="A137" s="43"/>
      <c r="B137" s="43"/>
      <c r="C137" s="43"/>
      <c r="D137" s="43"/>
      <c r="E137" s="43"/>
      <c r="F137" s="43"/>
      <c r="G137" s="43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hidden="1" customHeight="1">
      <c r="A138" s="43"/>
      <c r="B138" s="43"/>
      <c r="C138" s="43"/>
      <c r="D138" s="43"/>
      <c r="E138" s="43"/>
      <c r="F138" s="43"/>
      <c r="G138" s="43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hidden="1" customHeight="1">
      <c r="A139" s="43"/>
      <c r="B139" s="43"/>
      <c r="C139" s="43"/>
      <c r="D139" s="43"/>
      <c r="E139" s="43"/>
      <c r="F139" s="43"/>
      <c r="G139" s="43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hidden="1" customHeight="1">
      <c r="A140" s="43"/>
      <c r="B140" s="43"/>
      <c r="C140" s="43"/>
      <c r="D140" s="43"/>
      <c r="E140" s="43"/>
      <c r="F140" s="43"/>
      <c r="G140" s="43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hidden="1" customHeight="1">
      <c r="A141" s="43"/>
      <c r="B141" s="43"/>
      <c r="C141" s="43"/>
      <c r="D141" s="43"/>
      <c r="E141" s="43"/>
      <c r="F141" s="43"/>
      <c r="G141" s="43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hidden="1" customHeight="1">
      <c r="A142" s="43"/>
      <c r="B142" s="43"/>
      <c r="C142" s="43"/>
      <c r="D142" s="43"/>
      <c r="E142" s="43"/>
      <c r="F142" s="43"/>
      <c r="G142" s="43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hidden="1" customHeight="1">
      <c r="A143" s="43"/>
      <c r="B143" s="43"/>
      <c r="C143" s="43"/>
      <c r="D143" s="43"/>
      <c r="E143" s="43"/>
      <c r="F143" s="43"/>
      <c r="G143" s="43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hidden="1" customHeight="1">
      <c r="A144" s="43"/>
      <c r="B144" s="43"/>
      <c r="C144" s="43"/>
      <c r="D144" s="43"/>
      <c r="E144" s="43"/>
      <c r="F144" s="43"/>
      <c r="G144" s="43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hidden="1" customHeight="1">
      <c r="A145" s="43"/>
      <c r="B145" s="43"/>
      <c r="C145" s="43"/>
      <c r="D145" s="43"/>
      <c r="E145" s="43"/>
      <c r="F145" s="43"/>
      <c r="G145" s="43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hidden="1" customHeight="1">
      <c r="A146" s="43"/>
      <c r="B146" s="43"/>
      <c r="C146" s="43"/>
      <c r="D146" s="43"/>
      <c r="E146" s="43"/>
      <c r="F146" s="43"/>
      <c r="G146" s="43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hidden="1" customHeight="1">
      <c r="A147" s="43"/>
      <c r="B147" s="43"/>
      <c r="C147" s="43"/>
      <c r="D147" s="43"/>
      <c r="E147" s="43"/>
      <c r="F147" s="43"/>
      <c r="G147" s="43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hidden="1" customHeight="1">
      <c r="A148" s="43"/>
      <c r="B148" s="43"/>
      <c r="C148" s="43"/>
      <c r="D148" s="43"/>
      <c r="E148" s="43"/>
      <c r="F148" s="43"/>
      <c r="G148" s="43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hidden="1" customHeight="1">
      <c r="A149" s="43"/>
      <c r="B149" s="43"/>
      <c r="C149" s="43"/>
      <c r="D149" s="43"/>
      <c r="E149" s="43"/>
      <c r="F149" s="43"/>
      <c r="G149" s="43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hidden="1" customHeight="1">
      <c r="A150" s="43"/>
      <c r="B150" s="43"/>
      <c r="C150" s="43"/>
      <c r="D150" s="43"/>
      <c r="E150" s="43"/>
      <c r="F150" s="43"/>
      <c r="G150" s="43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hidden="1" customHeight="1">
      <c r="A151" s="43"/>
      <c r="B151" s="43"/>
      <c r="C151" s="43"/>
      <c r="D151" s="43"/>
      <c r="E151" s="43"/>
      <c r="F151" s="43"/>
      <c r="G151" s="43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hidden="1" customHeight="1">
      <c r="A152" s="43"/>
      <c r="B152" s="43"/>
      <c r="C152" s="43"/>
      <c r="D152" s="43"/>
      <c r="E152" s="43"/>
      <c r="F152" s="43"/>
      <c r="G152" s="43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hidden="1" customHeight="1">
      <c r="A153" s="43"/>
      <c r="B153" s="43"/>
      <c r="C153" s="43"/>
      <c r="D153" s="43"/>
      <c r="E153" s="43"/>
      <c r="F153" s="43"/>
      <c r="G153" s="43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hidden="1" customHeight="1">
      <c r="A154" s="43"/>
      <c r="B154" s="43"/>
      <c r="C154" s="43"/>
      <c r="D154" s="43"/>
      <c r="E154" s="43"/>
      <c r="F154" s="43"/>
      <c r="G154" s="43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hidden="1" customHeight="1">
      <c r="A155" s="43"/>
      <c r="B155" s="43"/>
      <c r="C155" s="43"/>
      <c r="D155" s="43"/>
      <c r="E155" s="43"/>
      <c r="F155" s="43"/>
      <c r="G155" s="43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hidden="1" customHeight="1">
      <c r="A156" s="43"/>
      <c r="B156" s="43"/>
      <c r="C156" s="43"/>
      <c r="D156" s="43"/>
      <c r="E156" s="43"/>
      <c r="F156" s="43"/>
      <c r="G156" s="43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hidden="1" customHeight="1">
      <c r="A157" s="43"/>
      <c r="B157" s="43"/>
      <c r="C157" s="43"/>
      <c r="D157" s="43"/>
      <c r="E157" s="43"/>
      <c r="F157" s="43"/>
      <c r="G157" s="43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hidden="1" customHeight="1">
      <c r="A158" s="43"/>
      <c r="B158" s="43"/>
      <c r="C158" s="43"/>
      <c r="D158" s="43"/>
      <c r="E158" s="43"/>
      <c r="F158" s="43"/>
      <c r="G158" s="43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hidden="1" customHeight="1">
      <c r="A159" s="43"/>
      <c r="B159" s="43"/>
      <c r="C159" s="43"/>
      <c r="D159" s="43"/>
      <c r="E159" s="43"/>
      <c r="F159" s="43"/>
      <c r="G159" s="43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hidden="1" customHeight="1">
      <c r="A160" s="43"/>
      <c r="B160" s="43"/>
      <c r="C160" s="43"/>
      <c r="D160" s="43"/>
      <c r="E160" s="43"/>
      <c r="F160" s="43"/>
      <c r="G160" s="43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hidden="1" customHeight="1">
      <c r="A161" s="43"/>
      <c r="B161" s="43"/>
      <c r="C161" s="43"/>
      <c r="D161" s="43"/>
      <c r="E161" s="43"/>
      <c r="F161" s="43"/>
      <c r="G161" s="43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hidden="1" customHeight="1">
      <c r="A162" s="43"/>
      <c r="B162" s="43"/>
      <c r="C162" s="43"/>
      <c r="D162" s="43"/>
      <c r="E162" s="43"/>
      <c r="F162" s="43"/>
      <c r="G162" s="43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hidden="1" customHeight="1">
      <c r="A163" s="43"/>
      <c r="B163" s="43"/>
      <c r="C163" s="43"/>
      <c r="D163" s="43"/>
      <c r="E163" s="43"/>
      <c r="F163" s="43"/>
      <c r="G163" s="43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hidden="1" customHeight="1">
      <c r="A164" s="43"/>
      <c r="B164" s="43"/>
      <c r="C164" s="43"/>
      <c r="D164" s="43"/>
      <c r="E164" s="43"/>
      <c r="F164" s="43"/>
      <c r="G164" s="43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hidden="1" customHeight="1">
      <c r="A165" s="43"/>
      <c r="B165" s="43"/>
      <c r="C165" s="43"/>
      <c r="D165" s="43"/>
      <c r="E165" s="43"/>
      <c r="F165" s="43"/>
      <c r="G165" s="43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hidden="1" customHeight="1">
      <c r="A166" s="43"/>
      <c r="B166" s="43"/>
      <c r="C166" s="43"/>
      <c r="D166" s="43"/>
      <c r="E166" s="43"/>
      <c r="F166" s="43"/>
      <c r="G166" s="43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hidden="1" customHeight="1">
      <c r="A167" s="43"/>
      <c r="B167" s="43"/>
      <c r="C167" s="43"/>
      <c r="D167" s="43"/>
      <c r="E167" s="43"/>
      <c r="F167" s="43"/>
      <c r="G167" s="43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hidden="1" customHeight="1">
      <c r="A168" s="43"/>
      <c r="B168" s="43"/>
      <c r="C168" s="43"/>
      <c r="D168" s="43"/>
      <c r="E168" s="43"/>
      <c r="F168" s="43"/>
      <c r="G168" s="43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hidden="1" customHeight="1">
      <c r="A169" s="43"/>
      <c r="B169" s="43"/>
      <c r="C169" s="43"/>
      <c r="D169" s="43"/>
      <c r="E169" s="43"/>
      <c r="F169" s="43"/>
      <c r="G169" s="43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hidden="1" customHeight="1">
      <c r="A170" s="43"/>
      <c r="B170" s="43"/>
      <c r="C170" s="43"/>
      <c r="D170" s="43"/>
      <c r="E170" s="43"/>
      <c r="F170" s="43"/>
      <c r="G170" s="43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hidden="1" customHeight="1">
      <c r="A171" s="43"/>
      <c r="B171" s="43"/>
      <c r="C171" s="43"/>
      <c r="D171" s="43"/>
      <c r="E171" s="43"/>
      <c r="F171" s="43"/>
      <c r="G171" s="43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hidden="1" customHeight="1">
      <c r="A172" s="43"/>
      <c r="B172" s="43"/>
      <c r="C172" s="43"/>
      <c r="D172" s="43"/>
      <c r="E172" s="43"/>
      <c r="F172" s="43"/>
      <c r="G172" s="43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hidden="1" customHeight="1">
      <c r="A173" s="43"/>
      <c r="B173" s="43"/>
      <c r="C173" s="43"/>
      <c r="D173" s="43"/>
      <c r="E173" s="43"/>
      <c r="F173" s="43"/>
      <c r="G173" s="43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hidden="1" customHeight="1">
      <c r="A174" s="43"/>
      <c r="B174" s="43"/>
      <c r="C174" s="43"/>
      <c r="D174" s="43"/>
      <c r="E174" s="43"/>
      <c r="F174" s="43"/>
      <c r="G174" s="43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hidden="1" customHeight="1">
      <c r="A175" s="43"/>
      <c r="B175" s="43"/>
      <c r="C175" s="43"/>
      <c r="D175" s="43"/>
      <c r="E175" s="43"/>
      <c r="F175" s="43"/>
      <c r="G175" s="43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hidden="1" customHeight="1">
      <c r="A176" s="43"/>
      <c r="B176" s="43"/>
      <c r="C176" s="43"/>
      <c r="D176" s="43"/>
      <c r="E176" s="43"/>
      <c r="F176" s="43"/>
      <c r="G176" s="43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hidden="1" customHeight="1">
      <c r="A177" s="43"/>
      <c r="B177" s="43"/>
      <c r="C177" s="43"/>
      <c r="D177" s="43"/>
      <c r="E177" s="43"/>
      <c r="F177" s="43"/>
      <c r="G177" s="43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hidden="1" customHeight="1">
      <c r="A178" s="43"/>
      <c r="B178" s="43"/>
      <c r="C178" s="43"/>
      <c r="D178" s="43"/>
      <c r="E178" s="43"/>
      <c r="F178" s="43"/>
      <c r="G178" s="43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hidden="1" customHeight="1">
      <c r="A179" s="43"/>
      <c r="B179" s="43"/>
      <c r="C179" s="43"/>
      <c r="D179" s="43"/>
      <c r="E179" s="43"/>
      <c r="F179" s="43"/>
      <c r="G179" s="43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hidden="1" customHeight="1">
      <c r="A180" s="43"/>
      <c r="B180" s="43"/>
      <c r="C180" s="43"/>
      <c r="D180" s="43"/>
      <c r="E180" s="43"/>
      <c r="F180" s="43"/>
      <c r="G180" s="43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hidden="1" customHeight="1">
      <c r="A181" s="43"/>
      <c r="B181" s="43"/>
      <c r="C181" s="43"/>
      <c r="D181" s="43"/>
      <c r="E181" s="43"/>
      <c r="F181" s="43"/>
      <c r="G181" s="43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hidden="1" customHeight="1">
      <c r="A182" s="43"/>
      <c r="B182" s="43"/>
      <c r="C182" s="43"/>
      <c r="D182" s="43"/>
      <c r="E182" s="43"/>
      <c r="F182" s="43"/>
      <c r="G182" s="43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hidden="1" customHeight="1">
      <c r="A183" s="43"/>
      <c r="B183" s="43"/>
      <c r="C183" s="43"/>
      <c r="D183" s="43"/>
      <c r="E183" s="43"/>
      <c r="F183" s="43"/>
      <c r="G183" s="43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hidden="1" customHeight="1">
      <c r="A184" s="43"/>
      <c r="B184" s="43"/>
      <c r="C184" s="43"/>
      <c r="D184" s="43"/>
      <c r="E184" s="43"/>
      <c r="F184" s="43"/>
      <c r="G184" s="43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hidden="1" customHeight="1">
      <c r="A185" s="43"/>
      <c r="B185" s="43"/>
      <c r="C185" s="43"/>
      <c r="D185" s="43"/>
      <c r="E185" s="43"/>
      <c r="F185" s="43"/>
      <c r="G185" s="43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hidden="1" customHeight="1">
      <c r="A186" s="43"/>
      <c r="B186" s="43"/>
      <c r="C186" s="43"/>
      <c r="D186" s="43"/>
      <c r="E186" s="43"/>
      <c r="F186" s="43"/>
      <c r="G186" s="43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hidden="1" customHeight="1">
      <c r="A187" s="43"/>
      <c r="B187" s="43"/>
      <c r="C187" s="43"/>
      <c r="D187" s="43"/>
      <c r="E187" s="43"/>
      <c r="F187" s="43"/>
      <c r="G187" s="43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hidden="1" customHeight="1">
      <c r="A188" s="43"/>
      <c r="B188" s="43"/>
      <c r="C188" s="43"/>
      <c r="D188" s="43"/>
      <c r="E188" s="43"/>
      <c r="F188" s="43"/>
      <c r="G188" s="43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hidden="1" customHeight="1">
      <c r="A189" s="43"/>
      <c r="B189" s="43"/>
      <c r="C189" s="43"/>
      <c r="D189" s="43"/>
      <c r="E189" s="43"/>
      <c r="F189" s="43"/>
      <c r="G189" s="43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hidden="1" customHeight="1">
      <c r="A190" s="43"/>
      <c r="B190" s="43"/>
      <c r="C190" s="43"/>
      <c r="D190" s="43"/>
      <c r="E190" s="43"/>
      <c r="F190" s="43"/>
      <c r="G190" s="43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hidden="1" customHeight="1">
      <c r="A191" s="43"/>
      <c r="B191" s="43"/>
      <c r="C191" s="43"/>
      <c r="D191" s="43"/>
      <c r="E191" s="43"/>
      <c r="F191" s="43"/>
      <c r="G191" s="43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hidden="1" customHeight="1">
      <c r="A192" s="43"/>
      <c r="B192" s="43"/>
      <c r="C192" s="43"/>
      <c r="D192" s="43"/>
      <c r="E192" s="43"/>
      <c r="F192" s="43"/>
      <c r="G192" s="43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hidden="1" customHeight="1">
      <c r="A193" s="43"/>
      <c r="B193" s="43"/>
      <c r="C193" s="43"/>
      <c r="D193" s="43"/>
      <c r="E193" s="43"/>
      <c r="F193" s="43"/>
      <c r="G193" s="43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hidden="1" customHeight="1">
      <c r="A194" s="43"/>
      <c r="B194" s="43"/>
      <c r="C194" s="43"/>
      <c r="D194" s="43"/>
      <c r="E194" s="43"/>
      <c r="F194" s="43"/>
      <c r="G194" s="43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hidden="1" customHeight="1">
      <c r="A195" s="43"/>
      <c r="B195" s="43"/>
      <c r="C195" s="43"/>
      <c r="D195" s="43"/>
      <c r="E195" s="43"/>
      <c r="F195" s="43"/>
      <c r="G195" s="43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hidden="1" customHeight="1">
      <c r="A196" s="43"/>
      <c r="B196" s="43"/>
      <c r="C196" s="43"/>
      <c r="D196" s="43"/>
      <c r="E196" s="43"/>
      <c r="F196" s="43"/>
      <c r="G196" s="43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hidden="1" customHeight="1">
      <c r="A197" s="43"/>
      <c r="B197" s="43"/>
      <c r="C197" s="43"/>
      <c r="D197" s="43"/>
      <c r="E197" s="43"/>
      <c r="F197" s="43"/>
      <c r="G197" s="43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hidden="1" customHeight="1">
      <c r="A198" s="43"/>
      <c r="B198" s="43"/>
      <c r="C198" s="43"/>
      <c r="D198" s="43"/>
      <c r="E198" s="43"/>
      <c r="F198" s="43"/>
      <c r="G198" s="43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hidden="1" customHeight="1">
      <c r="A199" s="43"/>
      <c r="B199" s="43"/>
      <c r="C199" s="43"/>
      <c r="D199" s="43"/>
      <c r="E199" s="43"/>
      <c r="F199" s="43"/>
      <c r="G199" s="43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hidden="1" customHeight="1">
      <c r="A200" s="43"/>
      <c r="B200" s="43"/>
      <c r="C200" s="43"/>
      <c r="D200" s="43"/>
      <c r="E200" s="43"/>
      <c r="F200" s="43"/>
      <c r="G200" s="43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hidden="1" customHeight="1">
      <c r="A201" s="43"/>
      <c r="B201" s="43"/>
      <c r="C201" s="43"/>
      <c r="D201" s="43"/>
      <c r="E201" s="43"/>
      <c r="F201" s="43"/>
      <c r="G201" s="43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hidden="1" customHeight="1">
      <c r="A202" s="43"/>
      <c r="B202" s="43"/>
      <c r="C202" s="43"/>
      <c r="D202" s="43"/>
      <c r="E202" s="43"/>
      <c r="F202" s="43"/>
      <c r="G202" s="43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hidden="1" customHeight="1">
      <c r="A203" s="43"/>
      <c r="B203" s="43"/>
      <c r="C203" s="43"/>
      <c r="D203" s="43"/>
      <c r="E203" s="43"/>
      <c r="F203" s="43"/>
      <c r="G203" s="43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hidden="1" customHeight="1">
      <c r="A204" s="43"/>
      <c r="B204" s="43"/>
      <c r="C204" s="43"/>
      <c r="D204" s="43"/>
      <c r="E204" s="43"/>
      <c r="F204" s="43"/>
      <c r="G204" s="43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hidden="1" customHeight="1">
      <c r="A205" s="43"/>
      <c r="B205" s="43"/>
      <c r="C205" s="43"/>
      <c r="D205" s="43"/>
      <c r="E205" s="43"/>
      <c r="F205" s="43"/>
      <c r="G205" s="43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hidden="1" customHeight="1">
      <c r="A206" s="43"/>
      <c r="B206" s="43"/>
      <c r="C206" s="43"/>
      <c r="D206" s="43"/>
      <c r="E206" s="43"/>
      <c r="F206" s="43"/>
      <c r="G206" s="43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hidden="1" customHeight="1">
      <c r="A207" s="43"/>
      <c r="B207" s="43"/>
      <c r="C207" s="43"/>
      <c r="D207" s="43"/>
      <c r="E207" s="43"/>
      <c r="F207" s="43"/>
      <c r="G207" s="43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hidden="1" customHeight="1">
      <c r="A208" s="43"/>
      <c r="B208" s="43"/>
      <c r="C208" s="43"/>
      <c r="D208" s="43"/>
      <c r="E208" s="43"/>
      <c r="F208" s="43"/>
      <c r="G208" s="43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hidden="1" customHeight="1">
      <c r="A209" s="43"/>
      <c r="B209" s="43"/>
      <c r="C209" s="43"/>
      <c r="D209" s="43"/>
      <c r="E209" s="43"/>
      <c r="F209" s="43"/>
      <c r="G209" s="43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hidden="1" customHeight="1">
      <c r="A210" s="43"/>
      <c r="B210" s="43"/>
      <c r="C210" s="43"/>
      <c r="D210" s="43"/>
      <c r="E210" s="43"/>
      <c r="F210" s="43"/>
      <c r="G210" s="43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hidden="1" customHeight="1">
      <c r="A211" s="43"/>
      <c r="B211" s="43"/>
      <c r="C211" s="43"/>
      <c r="D211" s="43"/>
      <c r="E211" s="43"/>
      <c r="F211" s="43"/>
      <c r="G211" s="43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hidden="1" customHeight="1">
      <c r="A212" s="43"/>
      <c r="B212" s="43"/>
      <c r="C212" s="43"/>
      <c r="D212" s="43"/>
      <c r="E212" s="43"/>
      <c r="F212" s="43"/>
      <c r="G212" s="43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hidden="1" customHeight="1">
      <c r="A213" s="43"/>
      <c r="B213" s="43"/>
      <c r="C213" s="43"/>
      <c r="D213" s="43"/>
      <c r="E213" s="43"/>
      <c r="F213" s="43"/>
      <c r="G213" s="43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hidden="1" customHeight="1">
      <c r="A214" s="43"/>
      <c r="B214" s="43"/>
      <c r="C214" s="43"/>
      <c r="D214" s="43"/>
      <c r="E214" s="43"/>
      <c r="F214" s="43"/>
      <c r="G214" s="43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hidden="1" customHeight="1">
      <c r="A215" s="43"/>
      <c r="B215" s="43"/>
      <c r="C215" s="43"/>
      <c r="D215" s="43"/>
      <c r="E215" s="43"/>
      <c r="F215" s="43"/>
      <c r="G215" s="43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hidden="1" customHeight="1">
      <c r="A216" s="43"/>
      <c r="B216" s="43"/>
      <c r="C216" s="43"/>
      <c r="D216" s="43"/>
      <c r="E216" s="43"/>
      <c r="F216" s="43"/>
      <c r="G216" s="43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hidden="1" customHeight="1">
      <c r="A217" s="43"/>
      <c r="B217" s="43"/>
      <c r="C217" s="43"/>
      <c r="D217" s="43"/>
      <c r="E217" s="43"/>
      <c r="F217" s="43"/>
      <c r="G217" s="43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hidden="1" customHeight="1">
      <c r="A218" s="43"/>
      <c r="B218" s="43"/>
      <c r="C218" s="43"/>
      <c r="D218" s="43"/>
      <c r="E218" s="43"/>
      <c r="F218" s="43"/>
      <c r="G218" s="43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hidden="1" customHeight="1">
      <c r="A219" s="43"/>
      <c r="B219" s="43"/>
      <c r="C219" s="43"/>
      <c r="D219" s="43"/>
      <c r="E219" s="43"/>
      <c r="F219" s="43"/>
      <c r="G219" s="43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hidden="1" customHeight="1">
      <c r="A220" s="43"/>
      <c r="B220" s="43"/>
      <c r="C220" s="43"/>
      <c r="D220" s="43"/>
      <c r="E220" s="43"/>
      <c r="F220" s="43"/>
      <c r="G220" s="43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hidden="1" customHeight="1">
      <c r="A221" s="43"/>
      <c r="B221" s="43"/>
      <c r="C221" s="43"/>
      <c r="D221" s="43"/>
      <c r="E221" s="43"/>
      <c r="F221" s="43"/>
      <c r="G221" s="43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hidden="1" customHeight="1">
      <c r="A222" s="43"/>
      <c r="B222" s="43"/>
      <c r="C222" s="43"/>
      <c r="D222" s="43"/>
      <c r="E222" s="43"/>
      <c r="F222" s="43"/>
      <c r="G222" s="43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hidden="1" customHeight="1">
      <c r="A223" s="43"/>
      <c r="B223" s="43"/>
      <c r="C223" s="43"/>
      <c r="D223" s="43"/>
      <c r="E223" s="43"/>
      <c r="F223" s="43"/>
      <c r="G223" s="43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hidden="1" customHeight="1">
      <c r="A224" s="43"/>
      <c r="B224" s="43"/>
      <c r="C224" s="43"/>
      <c r="D224" s="43"/>
      <c r="E224" s="43"/>
      <c r="F224" s="43"/>
      <c r="G224" s="43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hidden="1" customHeight="1">
      <c r="A225" s="43"/>
      <c r="B225" s="43"/>
      <c r="C225" s="43"/>
      <c r="D225" s="43"/>
      <c r="E225" s="43"/>
      <c r="F225" s="43"/>
      <c r="G225" s="43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8" t="s">
        <v>46</v>
      </c>
      <c r="B1" s="9" t="s">
        <v>84</v>
      </c>
      <c r="C1" s="10"/>
      <c r="D1" s="10"/>
      <c r="E1" s="10"/>
      <c r="F1" s="10"/>
      <c r="G1" s="10"/>
      <c r="H1" s="10"/>
      <c r="I1" s="10"/>
      <c r="J1" s="10"/>
      <c r="K1" s="11"/>
      <c r="L1" s="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2"/>
      <c r="AA1" s="12"/>
      <c r="AB1" s="12"/>
      <c r="AC1" s="12"/>
      <c r="AD1" s="12"/>
      <c r="AE1" s="12"/>
      <c r="AF1" s="12"/>
      <c r="AG1" s="12"/>
    </row>
    <row r="2">
      <c r="A2" s="14"/>
      <c r="B2" s="15"/>
      <c r="C2" s="16"/>
      <c r="D2" s="16"/>
      <c r="E2" s="16"/>
      <c r="F2" s="16"/>
      <c r="G2" s="16"/>
      <c r="H2" s="16"/>
      <c r="I2" s="16"/>
      <c r="J2" s="16"/>
      <c r="K2" s="17"/>
      <c r="L2" s="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2"/>
      <c r="AA2" s="12"/>
      <c r="AB2" s="12"/>
      <c r="AC2" s="12"/>
      <c r="AD2" s="12"/>
      <c r="AE2" s="12"/>
      <c r="AF2" s="12"/>
      <c r="AG2" s="12"/>
    </row>
    <row r="3">
      <c r="A3" s="19"/>
      <c r="B3" s="20" t="s">
        <v>49</v>
      </c>
      <c r="C3" s="20" t="s">
        <v>50</v>
      </c>
      <c r="D3" s="20" t="s">
        <v>51</v>
      </c>
      <c r="E3" s="20" t="s">
        <v>52</v>
      </c>
      <c r="F3" s="21" t="s">
        <v>53</v>
      </c>
      <c r="G3" s="21" t="s">
        <v>54</v>
      </c>
      <c r="H3" s="21" t="s">
        <v>55</v>
      </c>
      <c r="I3" s="21" t="s">
        <v>56</v>
      </c>
      <c r="J3" s="20" t="s">
        <v>57</v>
      </c>
      <c r="K3" s="20" t="s">
        <v>58</v>
      </c>
      <c r="L3" s="2"/>
      <c r="M3" s="18" t="s">
        <v>48</v>
      </c>
      <c r="N3" s="12"/>
      <c r="O3" s="12"/>
      <c r="P3" s="12"/>
      <c r="Q3" s="12"/>
      <c r="R3" s="12"/>
      <c r="S3" s="12"/>
      <c r="T3" s="12"/>
      <c r="U3" s="12"/>
      <c r="V3" s="12"/>
      <c r="W3" s="12"/>
      <c r="X3" s="2"/>
      <c r="Y3" s="12"/>
      <c r="Z3" s="12"/>
      <c r="AA3" s="12"/>
      <c r="AB3" s="12"/>
      <c r="AC3" s="12"/>
      <c r="AD3" s="12"/>
      <c r="AE3" s="12"/>
      <c r="AF3" s="12"/>
      <c r="AG3" s="12"/>
    </row>
    <row r="4">
      <c r="A4" s="23" t="str">
        <f>ALNS!A4</f>
        <v>Alex Ranyê Guilherme Cristino</v>
      </c>
      <c r="B4" s="24"/>
      <c r="C4" s="24"/>
      <c r="D4" s="24"/>
      <c r="E4" s="24"/>
      <c r="F4" s="25">
        <f t="shared" ref="F4:F47" si="1">IF(A4&lt;&gt;"",SUM(B4:E4),)</f>
        <v>0</v>
      </c>
      <c r="G4" s="26" t="str">
        <f t="shared" ref="G4:G47" si="2">IFERROR(IF(F4&gt;=0,AVERAGE(B4:E4),""),"")</f>
        <v/>
      </c>
      <c r="H4" s="25" t="str">
        <f t="shared" ref="H4:H47" si="3">IF(AND(F4&gt;=10,F4&lt;28,G4&lt;7),ROUND((50-G4*6)/4,1),"")</f>
        <v/>
      </c>
      <c r="I4" s="27"/>
      <c r="J4" s="28" t="str">
        <f t="shared" ref="J4:J47" si="4">IF(AND(B4&lt;&gt;"",C4&lt;&gt;"",D4&lt;&gt;"",E4&lt;&gt;""),IF(OR(F4&gt;=28,F4&lt;10),G4,IF(I4=H4,5,((G4*6)+(I4*4))/10)),)</f>
        <v/>
      </c>
      <c r="K4" s="29" t="str">
        <f t="shared" ref="K4:K47" si="5">IF(AND(B4&lt;&gt;"",C4&lt;&gt;"",D4&lt;&gt;"",E4&lt;&gt;""),IF(J4&gt;=5,"A","R"),)</f>
        <v/>
      </c>
      <c r="L4" s="2"/>
      <c r="M4" s="22" t="s">
        <v>59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</row>
    <row r="5">
      <c r="A5" s="30" t="str">
        <f>ALNS!A5</f>
        <v>Ana beatriz Araújo Salvino</v>
      </c>
      <c r="B5" s="31"/>
      <c r="C5" s="31"/>
      <c r="D5" s="31"/>
      <c r="E5" s="31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5" t="str">
        <f t="shared" si="4"/>
        <v/>
      </c>
      <c r="K5" s="36" t="str">
        <f t="shared" si="5"/>
        <v/>
      </c>
      <c r="L5" s="2"/>
      <c r="M5" s="18" t="s">
        <v>60</v>
      </c>
      <c r="N5" s="12"/>
      <c r="O5" s="12"/>
      <c r="P5" s="12"/>
      <c r="Q5" s="12"/>
      <c r="R5" s="12"/>
      <c r="S5" s="12"/>
      <c r="T5" s="12"/>
      <c r="U5" s="12"/>
      <c r="V5" s="12"/>
      <c r="W5" s="12"/>
      <c r="X5" s="2"/>
      <c r="Y5" s="12"/>
      <c r="Z5" s="2"/>
      <c r="AA5" s="12"/>
      <c r="AB5" s="12"/>
      <c r="AC5" s="12"/>
      <c r="AD5" s="12"/>
      <c r="AE5" s="12"/>
      <c r="AF5" s="12"/>
      <c r="AG5" s="12"/>
    </row>
    <row r="6">
      <c r="A6" s="23" t="str">
        <f>ALNS!A6</f>
        <v>Ana Beatriz Farias Brito</v>
      </c>
      <c r="B6" s="24"/>
      <c r="C6" s="24"/>
      <c r="D6" s="24"/>
      <c r="E6" s="24"/>
      <c r="F6" s="25">
        <f t="shared" si="1"/>
        <v>0</v>
      </c>
      <c r="G6" s="26" t="str">
        <f t="shared" si="2"/>
        <v/>
      </c>
      <c r="H6" s="25" t="str">
        <f t="shared" si="3"/>
        <v/>
      </c>
      <c r="I6" s="27"/>
      <c r="J6" s="28" t="str">
        <f t="shared" si="4"/>
        <v/>
      </c>
      <c r="K6" s="29" t="str">
        <f t="shared" si="5"/>
        <v/>
      </c>
      <c r="L6" s="2"/>
      <c r="M6" s="37" t="s">
        <v>61</v>
      </c>
      <c r="N6" s="12"/>
      <c r="O6" s="12"/>
      <c r="P6" s="12"/>
      <c r="Q6" s="12"/>
      <c r="R6" s="12"/>
      <c r="S6" s="12"/>
      <c r="T6" s="12"/>
      <c r="U6" s="12"/>
      <c r="V6" s="12"/>
      <c r="W6" s="12"/>
      <c r="X6" s="2"/>
      <c r="Y6" s="12"/>
      <c r="Z6" s="2"/>
      <c r="AA6" s="12"/>
      <c r="AB6" s="12"/>
      <c r="AC6" s="12"/>
      <c r="AD6" s="12"/>
      <c r="AE6" s="12"/>
      <c r="AF6" s="12"/>
      <c r="AG6" s="12"/>
    </row>
    <row r="7">
      <c r="A7" s="30" t="str">
        <f>ALNS!A7</f>
        <v>Ana Clara Oliveira das Chagas</v>
      </c>
      <c r="B7" s="31"/>
      <c r="C7" s="31"/>
      <c r="D7" s="31"/>
      <c r="E7" s="31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5" t="str">
        <f t="shared" si="4"/>
        <v/>
      </c>
      <c r="K7" s="36" t="str">
        <f t="shared" si="5"/>
        <v/>
      </c>
      <c r="L7" s="2"/>
      <c r="M7" s="22" t="s">
        <v>62</v>
      </c>
      <c r="N7" s="12"/>
      <c r="O7" s="12"/>
      <c r="P7" s="12"/>
      <c r="Q7" s="12"/>
      <c r="R7" s="12"/>
      <c r="S7" s="12"/>
      <c r="T7" s="12"/>
      <c r="U7" s="12"/>
      <c r="V7" s="12"/>
      <c r="W7" s="12"/>
      <c r="X7" s="2"/>
      <c r="Y7" s="12"/>
      <c r="Z7" s="2"/>
      <c r="AA7" s="12"/>
      <c r="AB7" s="12"/>
      <c r="AC7" s="12"/>
      <c r="AD7" s="12"/>
      <c r="AE7" s="12"/>
      <c r="AF7" s="12"/>
      <c r="AG7" s="12"/>
    </row>
    <row r="8">
      <c r="A8" s="23" t="str">
        <f>ALNS!A8</f>
        <v>Ana Flávia Ribeiro Gomes Nascimento</v>
      </c>
      <c r="B8" s="24"/>
      <c r="C8" s="24"/>
      <c r="D8" s="24"/>
      <c r="E8" s="24"/>
      <c r="F8" s="25">
        <f t="shared" si="1"/>
        <v>0</v>
      </c>
      <c r="G8" s="26" t="str">
        <f t="shared" si="2"/>
        <v/>
      </c>
      <c r="H8" s="25" t="str">
        <f t="shared" si="3"/>
        <v/>
      </c>
      <c r="I8" s="27"/>
      <c r="J8" s="28" t="str">
        <f t="shared" si="4"/>
        <v/>
      </c>
      <c r="K8" s="29" t="str">
        <f t="shared" si="5"/>
        <v/>
      </c>
      <c r="L8" s="2"/>
      <c r="M8" s="22" t="s">
        <v>63</v>
      </c>
      <c r="N8" s="12"/>
      <c r="O8" s="12"/>
      <c r="P8" s="12"/>
      <c r="Q8" s="12"/>
      <c r="R8" s="12"/>
      <c r="S8" s="12"/>
      <c r="T8" s="12"/>
      <c r="U8" s="12"/>
      <c r="V8" s="12"/>
      <c r="W8" s="12"/>
      <c r="X8" s="2"/>
      <c r="Y8" s="12"/>
      <c r="Z8" s="2"/>
      <c r="AA8" s="12"/>
      <c r="AB8" s="12"/>
      <c r="AC8" s="12"/>
      <c r="AD8" s="12"/>
      <c r="AE8" s="12"/>
      <c r="AF8" s="12"/>
      <c r="AG8" s="12"/>
    </row>
    <row r="9">
      <c r="A9" s="30" t="str">
        <f>ALNS!A9</f>
        <v>Ana Luiza Almeida Maia</v>
      </c>
      <c r="B9" s="31"/>
      <c r="C9" s="31"/>
      <c r="D9" s="31"/>
      <c r="E9" s="31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5" t="str">
        <f t="shared" si="4"/>
        <v/>
      </c>
      <c r="K9" s="36" t="str">
        <f t="shared" si="5"/>
        <v/>
      </c>
      <c r="L9" s="2"/>
      <c r="M9" s="22" t="s">
        <v>64</v>
      </c>
      <c r="N9" s="12"/>
      <c r="O9" s="12"/>
      <c r="P9" s="12"/>
      <c r="Q9" s="12"/>
      <c r="R9" s="12"/>
      <c r="S9" s="12"/>
      <c r="T9" s="12"/>
      <c r="U9" s="12"/>
      <c r="V9" s="12"/>
      <c r="W9" s="12"/>
      <c r="X9" s="2"/>
      <c r="Y9" s="12"/>
      <c r="Z9" s="2"/>
      <c r="AA9" s="12"/>
      <c r="AB9" s="12"/>
      <c r="AC9" s="12"/>
      <c r="AD9" s="12"/>
      <c r="AE9" s="12"/>
      <c r="AF9" s="12"/>
      <c r="AG9" s="12"/>
    </row>
    <row r="10">
      <c r="A10" s="23" t="str">
        <f>ALNS!A10</f>
        <v>Andrei Bernado Nascimento da Silva</v>
      </c>
      <c r="B10" s="24"/>
      <c r="C10" s="24"/>
      <c r="D10" s="24"/>
      <c r="E10" s="24"/>
      <c r="F10" s="25">
        <f t="shared" si="1"/>
        <v>0</v>
      </c>
      <c r="G10" s="26" t="str">
        <f t="shared" si="2"/>
        <v/>
      </c>
      <c r="H10" s="25" t="str">
        <f t="shared" si="3"/>
        <v/>
      </c>
      <c r="I10" s="27"/>
      <c r="J10" s="28" t="str">
        <f t="shared" si="4"/>
        <v/>
      </c>
      <c r="K10" s="29" t="str">
        <f t="shared" si="5"/>
        <v/>
      </c>
      <c r="L10" s="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2"/>
      <c r="Y10" s="12"/>
      <c r="Z10" s="2"/>
      <c r="AA10" s="12"/>
      <c r="AB10" s="12"/>
      <c r="AC10" s="12"/>
      <c r="AD10" s="12"/>
      <c r="AE10" s="12"/>
      <c r="AF10" s="12"/>
      <c r="AG10" s="12"/>
    </row>
    <row r="11">
      <c r="A11" s="30" t="str">
        <f>ALNS!A11</f>
        <v>Arthur Juan Costa Araújo</v>
      </c>
      <c r="B11" s="31"/>
      <c r="C11" s="31"/>
      <c r="D11" s="31"/>
      <c r="E11" s="31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5" t="str">
        <f t="shared" si="4"/>
        <v/>
      </c>
      <c r="K11" s="36" t="str">
        <f t="shared" si="5"/>
        <v/>
      </c>
      <c r="L11" s="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2"/>
      <c r="Y11" s="12"/>
      <c r="Z11" s="2"/>
      <c r="AA11" s="12"/>
      <c r="AB11" s="12"/>
      <c r="AC11" s="12"/>
      <c r="AD11" s="12"/>
      <c r="AE11" s="12"/>
      <c r="AF11" s="12"/>
      <c r="AG11" s="12"/>
    </row>
    <row r="12">
      <c r="A12" s="23" t="str">
        <f>ALNS!A12</f>
        <v>Brenda Angel Sousa de Medeiros</v>
      </c>
      <c r="B12" s="24"/>
      <c r="C12" s="24"/>
      <c r="D12" s="24"/>
      <c r="E12" s="24"/>
      <c r="F12" s="25">
        <f t="shared" si="1"/>
        <v>0</v>
      </c>
      <c r="G12" s="26" t="str">
        <f t="shared" si="2"/>
        <v/>
      </c>
      <c r="H12" s="25" t="str">
        <f t="shared" si="3"/>
        <v/>
      </c>
      <c r="I12" s="27"/>
      <c r="J12" s="28" t="str">
        <f t="shared" si="4"/>
        <v/>
      </c>
      <c r="K12" s="29" t="str">
        <f t="shared" si="5"/>
        <v/>
      </c>
      <c r="L12" s="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2"/>
      <c r="Y12" s="12"/>
      <c r="Z12" s="2"/>
      <c r="AA12" s="12"/>
      <c r="AB12" s="12"/>
      <c r="AC12" s="12"/>
      <c r="AD12" s="12"/>
      <c r="AE12" s="12"/>
      <c r="AF12" s="12"/>
      <c r="AG12" s="12"/>
    </row>
    <row r="13">
      <c r="A13" s="30" t="str">
        <f>ALNS!A13</f>
        <v>Bruna Ellen Andrade Abrantes</v>
      </c>
      <c r="B13" s="31"/>
      <c r="C13" s="31"/>
      <c r="D13" s="31"/>
      <c r="E13" s="31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5" t="str">
        <f t="shared" si="4"/>
        <v/>
      </c>
      <c r="K13" s="36" t="str">
        <f t="shared" si="5"/>
        <v/>
      </c>
      <c r="L13" s="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2"/>
      <c r="Y13" s="12"/>
      <c r="Z13" s="2"/>
      <c r="AA13" s="12"/>
      <c r="AB13" s="12"/>
      <c r="AC13" s="12"/>
      <c r="AD13" s="12"/>
      <c r="AE13" s="12"/>
      <c r="AF13" s="12"/>
      <c r="AG13" s="12"/>
    </row>
    <row r="14">
      <c r="A14" s="23" t="str">
        <f>ALNS!A14</f>
        <v>Daniel Dantas da Silva</v>
      </c>
      <c r="B14" s="24"/>
      <c r="C14" s="24"/>
      <c r="D14" s="24"/>
      <c r="E14" s="24"/>
      <c r="F14" s="25">
        <f t="shared" si="1"/>
        <v>0</v>
      </c>
      <c r="G14" s="26" t="str">
        <f t="shared" si="2"/>
        <v/>
      </c>
      <c r="H14" s="25" t="str">
        <f t="shared" si="3"/>
        <v/>
      </c>
      <c r="I14" s="27"/>
      <c r="J14" s="28" t="str">
        <f t="shared" si="4"/>
        <v/>
      </c>
      <c r="K14" s="29" t="str">
        <f t="shared" si="5"/>
        <v/>
      </c>
      <c r="L14" s="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2"/>
      <c r="Y14" s="12"/>
      <c r="Z14" s="2"/>
      <c r="AA14" s="12"/>
      <c r="AB14" s="12"/>
      <c r="AC14" s="12"/>
      <c r="AD14" s="12"/>
      <c r="AE14" s="12"/>
      <c r="AF14" s="12"/>
      <c r="AG14" s="12"/>
    </row>
    <row r="15">
      <c r="A15" s="30" t="str">
        <f>ALNS!A15</f>
        <v>Erick Gabriel Araújo Leandro</v>
      </c>
      <c r="B15" s="31"/>
      <c r="C15" s="31"/>
      <c r="D15" s="31"/>
      <c r="E15" s="31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5" t="str">
        <f t="shared" si="4"/>
        <v/>
      </c>
      <c r="K15" s="36" t="str">
        <f t="shared" si="5"/>
        <v/>
      </c>
      <c r="L15" s="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2"/>
      <c r="Y15" s="12"/>
      <c r="Z15" s="2"/>
      <c r="AA15" s="12"/>
      <c r="AB15" s="12"/>
      <c r="AC15" s="12"/>
      <c r="AD15" s="12"/>
      <c r="AE15" s="12"/>
      <c r="AF15" s="12"/>
      <c r="AG15" s="12"/>
    </row>
    <row r="16">
      <c r="A16" s="23" t="str">
        <f>ALNS!A16</f>
        <v>Eugênio Genuíno Mota</v>
      </c>
      <c r="B16" s="24"/>
      <c r="C16" s="24"/>
      <c r="D16" s="24"/>
      <c r="E16" s="24"/>
      <c r="F16" s="25">
        <f t="shared" si="1"/>
        <v>0</v>
      </c>
      <c r="G16" s="33" t="str">
        <f t="shared" si="2"/>
        <v/>
      </c>
      <c r="H16" s="25" t="str">
        <f t="shared" si="3"/>
        <v/>
      </c>
      <c r="I16" s="27"/>
      <c r="J16" s="28" t="str">
        <f t="shared" si="4"/>
        <v/>
      </c>
      <c r="K16" s="29" t="str">
        <f t="shared" si="5"/>
        <v/>
      </c>
      <c r="L16" s="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2"/>
      <c r="Y16" s="12"/>
      <c r="Z16" s="2"/>
      <c r="AA16" s="12"/>
      <c r="AB16" s="12"/>
      <c r="AC16" s="12"/>
      <c r="AD16" s="12"/>
      <c r="AE16" s="12"/>
      <c r="AF16" s="12"/>
      <c r="AG16" s="12"/>
    </row>
    <row r="17">
      <c r="A17" s="30" t="str">
        <f>ALNS!A17</f>
        <v>Evellyn Fernandes de Almeida</v>
      </c>
      <c r="B17" s="31"/>
      <c r="C17" s="31"/>
      <c r="D17" s="31"/>
      <c r="E17" s="31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5" t="str">
        <f t="shared" si="4"/>
        <v/>
      </c>
      <c r="K17" s="36" t="str">
        <f t="shared" si="5"/>
        <v/>
      </c>
      <c r="L17" s="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2"/>
      <c r="Y17" s="12"/>
      <c r="Z17" s="2"/>
      <c r="AA17" s="12"/>
      <c r="AB17" s="12"/>
      <c r="AC17" s="12"/>
      <c r="AD17" s="12"/>
      <c r="AE17" s="12"/>
      <c r="AF17" s="12"/>
      <c r="AG17" s="12"/>
    </row>
    <row r="18">
      <c r="A18" s="23" t="str">
        <f>ALNS!A18</f>
        <v>Gabriel de Sousa Gonzaga</v>
      </c>
      <c r="B18" s="24"/>
      <c r="C18" s="24"/>
      <c r="D18" s="24"/>
      <c r="E18" s="24"/>
      <c r="F18" s="25">
        <f t="shared" si="1"/>
        <v>0</v>
      </c>
      <c r="G18" s="26" t="str">
        <f t="shared" si="2"/>
        <v/>
      </c>
      <c r="H18" s="25" t="str">
        <f t="shared" si="3"/>
        <v/>
      </c>
      <c r="I18" s="27"/>
      <c r="J18" s="28" t="str">
        <f t="shared" si="4"/>
        <v/>
      </c>
      <c r="K18" s="29" t="str">
        <f t="shared" si="5"/>
        <v/>
      </c>
      <c r="L18" s="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2"/>
      <c r="Y18" s="12"/>
      <c r="Z18" s="2"/>
      <c r="AA18" s="12"/>
      <c r="AB18" s="12"/>
      <c r="AC18" s="12"/>
      <c r="AD18" s="12"/>
      <c r="AE18" s="12"/>
      <c r="AF18" s="12"/>
      <c r="AG18" s="12"/>
    </row>
    <row r="19">
      <c r="A19" s="30" t="str">
        <f>ALNS!A19</f>
        <v>Giullia Barros Pietoso Camara</v>
      </c>
      <c r="B19" s="31"/>
      <c r="C19" s="31"/>
      <c r="D19" s="31"/>
      <c r="E19" s="31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5" t="str">
        <f t="shared" si="4"/>
        <v/>
      </c>
      <c r="K19" s="36" t="str">
        <f t="shared" si="5"/>
        <v/>
      </c>
      <c r="L19" s="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2"/>
      <c r="Y19" s="12"/>
      <c r="Z19" s="2"/>
      <c r="AA19" s="12"/>
      <c r="AB19" s="12"/>
      <c r="AC19" s="12"/>
      <c r="AD19" s="12"/>
      <c r="AE19" s="12"/>
      <c r="AF19" s="12"/>
      <c r="AG19" s="12"/>
    </row>
    <row r="20" ht="15.75" customHeight="1">
      <c r="A20" s="38" t="str">
        <f>ALNS!A20</f>
        <v>Gleiciane Almeida de Lima</v>
      </c>
      <c r="B20" s="24"/>
      <c r="C20" s="24"/>
      <c r="D20" s="24"/>
      <c r="E20" s="24"/>
      <c r="F20" s="25">
        <f t="shared" si="1"/>
        <v>0</v>
      </c>
      <c r="G20" s="26" t="str">
        <f t="shared" si="2"/>
        <v/>
      </c>
      <c r="H20" s="25" t="str">
        <f t="shared" si="3"/>
        <v/>
      </c>
      <c r="I20" s="27"/>
      <c r="J20" s="28" t="str">
        <f t="shared" si="4"/>
        <v/>
      </c>
      <c r="K20" s="29" t="str">
        <f t="shared" si="5"/>
        <v/>
      </c>
      <c r="L20" s="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2"/>
      <c r="Y20" s="12"/>
      <c r="Z20" s="2"/>
      <c r="AA20" s="12"/>
      <c r="AB20" s="12"/>
      <c r="AC20" s="12"/>
      <c r="AD20" s="12"/>
      <c r="AE20" s="12"/>
      <c r="AF20" s="12"/>
      <c r="AG20" s="12"/>
    </row>
    <row r="21" ht="15.75" customHeight="1">
      <c r="A21" s="30" t="str">
        <f>ALNS!A21</f>
        <v>Gustavo Oliviera de Menezes</v>
      </c>
      <c r="B21" s="31"/>
      <c r="C21" s="31"/>
      <c r="D21" s="31"/>
      <c r="E21" s="31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5" t="str">
        <f t="shared" si="4"/>
        <v/>
      </c>
      <c r="K21" s="36" t="str">
        <f t="shared" si="5"/>
        <v/>
      </c>
      <c r="L21" s="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2"/>
      <c r="Y21" s="12"/>
      <c r="Z21" s="2"/>
      <c r="AA21" s="12"/>
      <c r="AB21" s="12"/>
      <c r="AC21" s="12"/>
      <c r="AD21" s="12"/>
      <c r="AE21" s="12"/>
      <c r="AF21" s="12"/>
      <c r="AG21" s="12"/>
    </row>
    <row r="22" ht="15.75" customHeight="1">
      <c r="A22" s="23" t="str">
        <f>ALNS!A22</f>
        <v>Heitor Gênuíno Mota</v>
      </c>
      <c r="B22" s="24"/>
      <c r="C22" s="24"/>
      <c r="D22" s="24"/>
      <c r="E22" s="24"/>
      <c r="F22" s="25">
        <f t="shared" si="1"/>
        <v>0</v>
      </c>
      <c r="G22" s="26" t="str">
        <f t="shared" si="2"/>
        <v/>
      </c>
      <c r="H22" s="25" t="str">
        <f t="shared" si="3"/>
        <v/>
      </c>
      <c r="I22" s="27"/>
      <c r="J22" s="28" t="str">
        <f t="shared" si="4"/>
        <v/>
      </c>
      <c r="K22" s="29" t="str">
        <f t="shared" si="5"/>
        <v/>
      </c>
      <c r="L22" s="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2"/>
      <c r="Y22" s="12"/>
      <c r="Z22" s="2"/>
      <c r="AA22" s="12"/>
      <c r="AB22" s="12"/>
      <c r="AC22" s="12"/>
      <c r="AD22" s="12"/>
      <c r="AE22" s="12"/>
      <c r="AF22" s="12"/>
      <c r="AG22" s="12"/>
    </row>
    <row r="23" ht="15.75" customHeight="1">
      <c r="A23" s="30" t="str">
        <f>ALNS!A23</f>
        <v>Heloisa dos Reis Nascimento</v>
      </c>
      <c r="B23" s="31"/>
      <c r="C23" s="31"/>
      <c r="D23" s="31"/>
      <c r="E23" s="31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5" t="str">
        <f t="shared" si="4"/>
        <v/>
      </c>
      <c r="K23" s="36" t="str">
        <f t="shared" si="5"/>
        <v/>
      </c>
      <c r="L23" s="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2"/>
      <c r="Y23" s="12"/>
      <c r="Z23" s="2"/>
      <c r="AA23" s="12"/>
      <c r="AB23" s="12"/>
      <c r="AC23" s="12"/>
      <c r="AD23" s="12"/>
      <c r="AE23" s="12"/>
      <c r="AF23" s="12"/>
      <c r="AG23" s="12"/>
    </row>
    <row r="24" ht="15.75" customHeight="1">
      <c r="A24" s="23" t="str">
        <f>ALNS!A24</f>
        <v>José Júlio César de Lima Silva Soares</v>
      </c>
      <c r="B24" s="24"/>
      <c r="C24" s="24"/>
      <c r="D24" s="24"/>
      <c r="E24" s="24"/>
      <c r="F24" s="25">
        <f t="shared" si="1"/>
        <v>0</v>
      </c>
      <c r="G24" s="26" t="str">
        <f t="shared" si="2"/>
        <v/>
      </c>
      <c r="H24" s="25" t="str">
        <f t="shared" si="3"/>
        <v/>
      </c>
      <c r="I24" s="27"/>
      <c r="J24" s="28" t="str">
        <f t="shared" si="4"/>
        <v/>
      </c>
      <c r="K24" s="29" t="str">
        <f t="shared" si="5"/>
        <v/>
      </c>
      <c r="L24" s="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2"/>
      <c r="Y24" s="12"/>
      <c r="Z24" s="2"/>
      <c r="AA24" s="12"/>
      <c r="AB24" s="12"/>
      <c r="AC24" s="12"/>
      <c r="AD24" s="12"/>
      <c r="AE24" s="12"/>
      <c r="AF24" s="12"/>
      <c r="AG24" s="12"/>
    </row>
    <row r="25" ht="15.75" customHeight="1">
      <c r="A25" s="30" t="str">
        <f>ALNS!A25</f>
        <v>Júlia da Costa Silva Cruz</v>
      </c>
      <c r="B25" s="31"/>
      <c r="C25" s="31"/>
      <c r="D25" s="31"/>
      <c r="E25" s="31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5" t="str">
        <f t="shared" si="4"/>
        <v/>
      </c>
      <c r="K25" s="36" t="str">
        <f t="shared" si="5"/>
        <v/>
      </c>
      <c r="L25" s="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2"/>
      <c r="Y25" s="12"/>
      <c r="Z25" s="2"/>
      <c r="AA25" s="12"/>
      <c r="AB25" s="12"/>
      <c r="AC25" s="12"/>
      <c r="AD25" s="12"/>
      <c r="AE25" s="12"/>
      <c r="AF25" s="12"/>
      <c r="AG25" s="12"/>
    </row>
    <row r="26" ht="15.75" customHeight="1">
      <c r="A26" s="39" t="str">
        <f>ALNS!A26</f>
        <v>Kelven Fernando Basilio de Farias</v>
      </c>
      <c r="B26" s="24"/>
      <c r="C26" s="24"/>
      <c r="D26" s="24"/>
      <c r="E26" s="24"/>
      <c r="F26" s="25">
        <f t="shared" si="1"/>
        <v>0</v>
      </c>
      <c r="G26" s="26" t="str">
        <f t="shared" si="2"/>
        <v/>
      </c>
      <c r="H26" s="25" t="str">
        <f t="shared" si="3"/>
        <v/>
      </c>
      <c r="I26" s="38"/>
      <c r="J26" s="28" t="str">
        <f t="shared" si="4"/>
        <v/>
      </c>
      <c r="K26" s="29" t="str">
        <f t="shared" si="5"/>
        <v/>
      </c>
      <c r="L26" s="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2"/>
      <c r="Y26" s="12"/>
      <c r="Z26" s="2"/>
      <c r="AA26" s="12"/>
      <c r="AB26" s="12"/>
      <c r="AC26" s="12"/>
      <c r="AD26" s="12"/>
      <c r="AE26" s="12"/>
      <c r="AF26" s="12"/>
      <c r="AG26" s="12"/>
    </row>
    <row r="27" ht="15.75" customHeight="1">
      <c r="A27" s="40" t="str">
        <f>ALNS!A27</f>
        <v>Laura Lima Pires</v>
      </c>
      <c r="B27" s="31"/>
      <c r="C27" s="31"/>
      <c r="D27" s="31"/>
      <c r="E27" s="31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41"/>
      <c r="J27" s="35" t="str">
        <f t="shared" si="4"/>
        <v/>
      </c>
      <c r="K27" s="36" t="str">
        <f t="shared" si="5"/>
        <v/>
      </c>
      <c r="L27" s="2"/>
      <c r="M27" s="12"/>
      <c r="N27" s="2"/>
      <c r="O27" s="2"/>
      <c r="P27" s="12"/>
      <c r="Q27" s="2"/>
      <c r="R27" s="2"/>
      <c r="S27" s="2"/>
      <c r="T27" s="2"/>
      <c r="U27" s="2"/>
      <c r="V27" s="2"/>
      <c r="W27" s="2"/>
      <c r="X27" s="2"/>
      <c r="Y27" s="12"/>
      <c r="Z27" s="2"/>
      <c r="AA27" s="12"/>
      <c r="AB27" s="12"/>
      <c r="AC27" s="12"/>
      <c r="AD27" s="12"/>
      <c r="AE27" s="12"/>
      <c r="AF27" s="12"/>
      <c r="AG27" s="12"/>
    </row>
    <row r="28" ht="15.75" customHeight="1">
      <c r="A28" s="42" t="str">
        <f>ALNS!A28</f>
        <v>Lucas Abrante Rêgo</v>
      </c>
      <c r="B28" s="24"/>
      <c r="C28" s="24"/>
      <c r="D28" s="24"/>
      <c r="E28" s="24"/>
      <c r="F28" s="25">
        <f t="shared" si="1"/>
        <v>0</v>
      </c>
      <c r="G28" s="26" t="str">
        <f t="shared" si="2"/>
        <v/>
      </c>
      <c r="H28" s="25" t="str">
        <f t="shared" si="3"/>
        <v/>
      </c>
      <c r="I28" s="38"/>
      <c r="J28" s="28" t="str">
        <f t="shared" si="4"/>
        <v/>
      </c>
      <c r="K28" s="29" t="str">
        <f t="shared" si="5"/>
        <v/>
      </c>
      <c r="L28" s="2"/>
      <c r="M28" s="12"/>
      <c r="N28" s="2"/>
      <c r="O28" s="12"/>
      <c r="P28" s="12"/>
      <c r="Q28" s="12"/>
      <c r="R28" s="12"/>
      <c r="S28" s="12"/>
      <c r="T28" s="2"/>
      <c r="U28" s="2"/>
      <c r="V28" s="2"/>
      <c r="W28" s="2"/>
      <c r="X28" s="2"/>
      <c r="Y28" s="12"/>
      <c r="Z28" s="2"/>
      <c r="AA28" s="12"/>
      <c r="AB28" s="12"/>
      <c r="AC28" s="12"/>
      <c r="AD28" s="12"/>
      <c r="AE28" s="12"/>
      <c r="AF28" s="12"/>
      <c r="AG28" s="12"/>
    </row>
    <row r="29" ht="15.75" customHeight="1">
      <c r="A29" s="41" t="str">
        <f>ALNS!A29</f>
        <v>Luiz Alberto Medeiros Soares</v>
      </c>
      <c r="B29" s="31"/>
      <c r="C29" s="31"/>
      <c r="D29" s="31"/>
      <c r="E29" s="31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41"/>
      <c r="J29" s="35" t="str">
        <f t="shared" si="4"/>
        <v/>
      </c>
      <c r="K29" s="36" t="str">
        <f t="shared" si="5"/>
        <v/>
      </c>
      <c r="L29" s="2"/>
      <c r="M29" s="12"/>
      <c r="N29" s="12"/>
      <c r="O29" s="12"/>
      <c r="P29" s="12"/>
      <c r="Q29" s="12"/>
      <c r="R29" s="12"/>
      <c r="S29" s="12"/>
      <c r="T29" s="2"/>
      <c r="U29" s="2"/>
      <c r="V29" s="2"/>
      <c r="W29" s="2"/>
      <c r="X29" s="2"/>
      <c r="Y29" s="2"/>
      <c r="Z29" s="2"/>
      <c r="AA29" s="12"/>
      <c r="AB29" s="12"/>
      <c r="AC29" s="12"/>
      <c r="AD29" s="12"/>
      <c r="AE29" s="12"/>
      <c r="AF29" s="12"/>
      <c r="AG29" s="12"/>
    </row>
    <row r="30" ht="15.75" customHeight="1">
      <c r="A30" s="38" t="str">
        <f>ALNS!A30</f>
        <v>Maria Alice Borba Agra</v>
      </c>
      <c r="B30" s="24"/>
      <c r="C30" s="24"/>
      <c r="D30" s="24"/>
      <c r="E30" s="24"/>
      <c r="F30" s="25">
        <f t="shared" si="1"/>
        <v>0</v>
      </c>
      <c r="G30" s="26" t="str">
        <f t="shared" si="2"/>
        <v/>
      </c>
      <c r="H30" s="25" t="str">
        <f t="shared" si="3"/>
        <v/>
      </c>
      <c r="I30" s="38"/>
      <c r="J30" s="28" t="str">
        <f t="shared" si="4"/>
        <v/>
      </c>
      <c r="K30" s="29" t="str">
        <f t="shared" si="5"/>
        <v/>
      </c>
      <c r="L30" s="2"/>
      <c r="M30" s="12"/>
      <c r="N30" s="2"/>
      <c r="O30" s="12"/>
      <c r="P30" s="12"/>
      <c r="Q30" s="12"/>
      <c r="R30" s="12"/>
      <c r="S30" s="12"/>
      <c r="T30" s="2"/>
      <c r="U30" s="2"/>
      <c r="V30" s="2"/>
      <c r="W30" s="2"/>
      <c r="X30" s="2"/>
      <c r="Y30" s="2"/>
      <c r="Z30" s="2"/>
      <c r="AA30" s="12"/>
      <c r="AB30" s="12"/>
      <c r="AC30" s="12"/>
      <c r="AD30" s="12"/>
      <c r="AE30" s="12"/>
      <c r="AF30" s="12"/>
      <c r="AG30" s="12"/>
    </row>
    <row r="31" ht="15.75" customHeight="1">
      <c r="A31" s="41" t="str">
        <f>ALNS!A31</f>
        <v>Maria Clara Alves de Lima</v>
      </c>
      <c r="B31" s="31"/>
      <c r="C31" s="31"/>
      <c r="D31" s="31"/>
      <c r="E31" s="31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41"/>
      <c r="J31" s="35" t="str">
        <f t="shared" si="4"/>
        <v/>
      </c>
      <c r="K31" s="36" t="str">
        <f t="shared" si="5"/>
        <v/>
      </c>
      <c r="L31" s="2"/>
      <c r="M31" s="12"/>
      <c r="N31" s="2"/>
      <c r="O31" s="12"/>
      <c r="P31" s="12"/>
      <c r="Q31" s="2"/>
      <c r="R31" s="12"/>
      <c r="S31" s="12"/>
      <c r="T31" s="2"/>
      <c r="U31" s="2"/>
      <c r="V31" s="2"/>
      <c r="W31" s="2"/>
      <c r="X31" s="2"/>
      <c r="Y31" s="2"/>
      <c r="Z31" s="2"/>
      <c r="AA31" s="12"/>
      <c r="AB31" s="2"/>
      <c r="AC31" s="12"/>
      <c r="AD31" s="12"/>
      <c r="AE31" s="12"/>
      <c r="AF31" s="12"/>
      <c r="AG31" s="12"/>
    </row>
    <row r="32" ht="15.75" customHeight="1">
      <c r="A32" s="38" t="str">
        <f>ALNS!A32</f>
        <v>Maria Clara dos  Reis Silva</v>
      </c>
      <c r="B32" s="24"/>
      <c r="C32" s="24"/>
      <c r="D32" s="24"/>
      <c r="E32" s="24"/>
      <c r="F32" s="25">
        <f t="shared" si="1"/>
        <v>0</v>
      </c>
      <c r="G32" s="26" t="str">
        <f t="shared" si="2"/>
        <v/>
      </c>
      <c r="H32" s="25" t="str">
        <f t="shared" si="3"/>
        <v/>
      </c>
      <c r="I32" s="38"/>
      <c r="J32" s="28" t="str">
        <f t="shared" si="4"/>
        <v/>
      </c>
      <c r="K32" s="29" t="str">
        <f t="shared" si="5"/>
        <v/>
      </c>
      <c r="L32" s="2"/>
      <c r="M32" s="12"/>
      <c r="N32" s="2"/>
      <c r="O32" s="12"/>
      <c r="P32" s="12"/>
      <c r="Q32" s="12"/>
      <c r="R32" s="12"/>
      <c r="S32" s="12"/>
      <c r="T32" s="2"/>
      <c r="U32" s="2"/>
      <c r="V32" s="2"/>
      <c r="W32" s="2"/>
      <c r="X32" s="2"/>
      <c r="Y32" s="2"/>
      <c r="Z32" s="2"/>
      <c r="AA32" s="12"/>
      <c r="AB32" s="12"/>
      <c r="AC32" s="12"/>
      <c r="AD32" s="12"/>
      <c r="AE32" s="12"/>
      <c r="AF32" s="12"/>
      <c r="AG32" s="12"/>
    </row>
    <row r="33" ht="15.75" customHeight="1">
      <c r="A33" s="41" t="str">
        <f>ALNS!A33</f>
        <v>Maria Evelyn da Silva Almeida</v>
      </c>
      <c r="B33" s="31"/>
      <c r="C33" s="31"/>
      <c r="D33" s="31"/>
      <c r="E33" s="31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41"/>
      <c r="J33" s="35" t="str">
        <f t="shared" si="4"/>
        <v/>
      </c>
      <c r="K33" s="36" t="str">
        <f t="shared" si="5"/>
        <v/>
      </c>
      <c r="L33" s="2"/>
      <c r="M33" s="12"/>
      <c r="N33" s="12"/>
      <c r="O33" s="12"/>
      <c r="P33" s="12"/>
      <c r="Q33" s="12"/>
      <c r="R33" s="12"/>
      <c r="S33" s="12"/>
      <c r="T33" s="2"/>
      <c r="U33" s="2"/>
      <c r="V33" s="2"/>
      <c r="W33" s="2"/>
      <c r="X33" s="2"/>
      <c r="Y33" s="2"/>
      <c r="Z33" s="2"/>
      <c r="AA33" s="12"/>
      <c r="AB33" s="12"/>
      <c r="AC33" s="12"/>
      <c r="AD33" s="12"/>
      <c r="AE33" s="12"/>
      <c r="AF33" s="12"/>
      <c r="AG33" s="12"/>
    </row>
    <row r="34" ht="15.75" customHeight="1">
      <c r="A34" s="38" t="str">
        <f>ALNS!A34</f>
        <v>Marina Venâncio Oliveira</v>
      </c>
      <c r="B34" s="24"/>
      <c r="C34" s="24"/>
      <c r="D34" s="24"/>
      <c r="E34" s="24"/>
      <c r="F34" s="25">
        <f t="shared" si="1"/>
        <v>0</v>
      </c>
      <c r="G34" s="26" t="str">
        <f t="shared" si="2"/>
        <v/>
      </c>
      <c r="H34" s="25" t="str">
        <f t="shared" si="3"/>
        <v/>
      </c>
      <c r="I34" s="38"/>
      <c r="J34" s="28" t="str">
        <f t="shared" si="4"/>
        <v/>
      </c>
      <c r="K34" s="29" t="str">
        <f t="shared" si="5"/>
        <v/>
      </c>
      <c r="L34" s="2"/>
      <c r="M34" s="1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2"/>
      <c r="AB34" s="12"/>
      <c r="AC34" s="12"/>
      <c r="AD34" s="12"/>
      <c r="AE34" s="12"/>
      <c r="AF34" s="12"/>
      <c r="AG34" s="12"/>
    </row>
    <row r="35" ht="15.75" customHeight="1">
      <c r="A35" s="41" t="str">
        <f>ALNS!A35</f>
        <v>Mário Samuel Oliveira Conceição</v>
      </c>
      <c r="B35" s="31"/>
      <c r="C35" s="31"/>
      <c r="D35" s="31"/>
      <c r="E35" s="31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41"/>
      <c r="J35" s="35" t="str">
        <f t="shared" si="4"/>
        <v/>
      </c>
      <c r="K35" s="36" t="str">
        <f t="shared" si="5"/>
        <v/>
      </c>
      <c r="L35" s="2"/>
      <c r="M35" s="1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2"/>
      <c r="AB35" s="12"/>
      <c r="AC35" s="12"/>
      <c r="AD35" s="12"/>
      <c r="AE35" s="12"/>
      <c r="AF35" s="12"/>
      <c r="AG35" s="12"/>
    </row>
    <row r="36" ht="15.75" customHeight="1">
      <c r="A36" s="42" t="str">
        <f>ALNS!A36</f>
        <v>Pedro Elias barbosa de Sousa</v>
      </c>
      <c r="B36" s="24"/>
      <c r="C36" s="24"/>
      <c r="D36" s="24"/>
      <c r="E36" s="24"/>
      <c r="F36" s="25">
        <f t="shared" si="1"/>
        <v>0</v>
      </c>
      <c r="G36" s="26" t="str">
        <f t="shared" si="2"/>
        <v/>
      </c>
      <c r="H36" s="25" t="str">
        <f t="shared" si="3"/>
        <v/>
      </c>
      <c r="I36" s="38"/>
      <c r="J36" s="28" t="str">
        <f t="shared" si="4"/>
        <v/>
      </c>
      <c r="K36" s="29" t="str">
        <f t="shared" si="5"/>
        <v/>
      </c>
      <c r="L36" s="2"/>
      <c r="M36" s="1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2"/>
      <c r="AB36" s="12"/>
      <c r="AC36" s="12"/>
      <c r="AD36" s="12"/>
      <c r="AE36" s="12"/>
      <c r="AF36" s="12"/>
      <c r="AG36" s="12"/>
    </row>
    <row r="37" ht="15.75" customHeight="1">
      <c r="A37" s="40" t="str">
        <f>ALNS!A37</f>
        <v>Pedro Henrique dos Santos Sousa</v>
      </c>
      <c r="B37" s="31"/>
      <c r="C37" s="31"/>
      <c r="D37" s="31"/>
      <c r="E37" s="31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41"/>
      <c r="J37" s="35" t="str">
        <f t="shared" si="4"/>
        <v/>
      </c>
      <c r="K37" s="36" t="str">
        <f t="shared" si="5"/>
        <v/>
      </c>
      <c r="L37" s="2"/>
      <c r="M37" s="1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2"/>
      <c r="AB37" s="12"/>
      <c r="AC37" s="12"/>
      <c r="AD37" s="12"/>
      <c r="AE37" s="2"/>
      <c r="AF37" s="2"/>
      <c r="AG37" s="2"/>
    </row>
    <row r="38" ht="15.75" customHeight="1">
      <c r="A38" s="42" t="str">
        <f>ALNS!A38</f>
        <v>Pedro Víctor de Farias Almeida</v>
      </c>
      <c r="B38" s="24"/>
      <c r="C38" s="24"/>
      <c r="D38" s="24"/>
      <c r="E38" s="24"/>
      <c r="F38" s="25">
        <f t="shared" si="1"/>
        <v>0</v>
      </c>
      <c r="G38" s="26" t="str">
        <f t="shared" si="2"/>
        <v/>
      </c>
      <c r="H38" s="25" t="str">
        <f t="shared" si="3"/>
        <v/>
      </c>
      <c r="I38" s="38"/>
      <c r="J38" s="28" t="str">
        <f t="shared" si="4"/>
        <v/>
      </c>
      <c r="K38" s="29" t="str">
        <f t="shared" si="5"/>
        <v/>
      </c>
      <c r="L38" s="2"/>
      <c r="M38" s="1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2"/>
      <c r="AB38" s="12"/>
      <c r="AC38" s="12"/>
      <c r="AD38" s="12"/>
      <c r="AE38" s="2"/>
      <c r="AF38" s="2"/>
      <c r="AG38" s="2"/>
    </row>
    <row r="39" ht="15.75" customHeight="1">
      <c r="A39" s="40" t="str">
        <f>ALNS!A39</f>
        <v>Pedro Welisson de Lima Araújo</v>
      </c>
      <c r="B39" s="31"/>
      <c r="C39" s="31"/>
      <c r="D39" s="31"/>
      <c r="E39" s="31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41"/>
      <c r="J39" s="35" t="str">
        <f t="shared" si="4"/>
        <v/>
      </c>
      <c r="K39" s="36" t="str">
        <f t="shared" si="5"/>
        <v/>
      </c>
      <c r="L39" s="2"/>
      <c r="M39" s="1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2"/>
      <c r="AB39" s="12"/>
      <c r="AC39" s="12"/>
      <c r="AD39" s="12"/>
      <c r="AE39" s="2"/>
      <c r="AF39" s="2"/>
      <c r="AG39" s="2"/>
    </row>
    <row r="40" ht="15.75" customHeight="1">
      <c r="A40" s="42" t="str">
        <f>ALNS!A40</f>
        <v>Rebeca Kemylly Vasquez Mendes</v>
      </c>
      <c r="B40" s="24"/>
      <c r="C40" s="24"/>
      <c r="D40" s="24"/>
      <c r="E40" s="24"/>
      <c r="F40" s="25">
        <f t="shared" si="1"/>
        <v>0</v>
      </c>
      <c r="G40" s="26" t="str">
        <f t="shared" si="2"/>
        <v/>
      </c>
      <c r="H40" s="25" t="str">
        <f t="shared" si="3"/>
        <v/>
      </c>
      <c r="I40" s="38"/>
      <c r="J40" s="28" t="str">
        <f t="shared" si="4"/>
        <v/>
      </c>
      <c r="K40" s="29" t="str">
        <f t="shared" si="5"/>
        <v/>
      </c>
      <c r="L40" s="2"/>
      <c r="M40" s="1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2"/>
      <c r="AB40" s="12"/>
      <c r="AC40" s="12"/>
      <c r="AD40" s="2"/>
      <c r="AE40" s="2"/>
      <c r="AF40" s="2"/>
      <c r="AG40" s="2"/>
    </row>
    <row r="41" ht="15.75" customHeight="1">
      <c r="A41" s="40" t="str">
        <f>ALNS!A41</f>
        <v>Renan Victor Rocha Pessoa</v>
      </c>
      <c r="B41" s="31"/>
      <c r="C41" s="31"/>
      <c r="D41" s="31"/>
      <c r="E41" s="31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41"/>
      <c r="J41" s="35" t="str">
        <f t="shared" si="4"/>
        <v/>
      </c>
      <c r="K41" s="36" t="str">
        <f t="shared" si="5"/>
        <v/>
      </c>
      <c r="L41" s="2"/>
      <c r="M41" s="1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2"/>
      <c r="AB41" s="2"/>
      <c r="AC41" s="2"/>
      <c r="AD41" s="2"/>
      <c r="AE41" s="2"/>
      <c r="AF41" s="2"/>
      <c r="AG41" s="2"/>
    </row>
    <row r="42" ht="15.75" customHeight="1">
      <c r="A42" s="42" t="str">
        <f>ALNS!A42</f>
        <v>Reuel Rodrigues Ferreira</v>
      </c>
      <c r="B42" s="24"/>
      <c r="C42" s="24"/>
      <c r="D42" s="24"/>
      <c r="E42" s="24"/>
      <c r="F42" s="25">
        <f t="shared" si="1"/>
        <v>0</v>
      </c>
      <c r="G42" s="26" t="str">
        <f t="shared" si="2"/>
        <v/>
      </c>
      <c r="H42" s="25" t="str">
        <f t="shared" si="3"/>
        <v/>
      </c>
      <c r="I42" s="38"/>
      <c r="J42" s="28" t="str">
        <f t="shared" si="4"/>
        <v/>
      </c>
      <c r="K42" s="29" t="str">
        <f t="shared" si="5"/>
        <v/>
      </c>
      <c r="L42" s="2"/>
      <c r="M42" s="1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2"/>
      <c r="AB42" s="2"/>
      <c r="AC42" s="2"/>
      <c r="AD42" s="2"/>
      <c r="AE42" s="2"/>
      <c r="AF42" s="2"/>
      <c r="AG42" s="2"/>
    </row>
    <row r="43" ht="15.75" customHeight="1">
      <c r="A43" s="40" t="str">
        <f>ALNS!A43</f>
        <v>Samara Rafaelly Brandão Rocha</v>
      </c>
      <c r="B43" s="31"/>
      <c r="C43" s="31"/>
      <c r="D43" s="31"/>
      <c r="E43" s="31"/>
      <c r="F43" s="32">
        <f t="shared" si="1"/>
        <v>0</v>
      </c>
      <c r="G43" s="33" t="str">
        <f t="shared" si="2"/>
        <v/>
      </c>
      <c r="H43" s="32" t="str">
        <f t="shared" si="3"/>
        <v/>
      </c>
      <c r="I43" s="41"/>
      <c r="J43" s="35" t="str">
        <f t="shared" si="4"/>
        <v/>
      </c>
      <c r="K43" s="36" t="str">
        <f t="shared" si="5"/>
        <v/>
      </c>
      <c r="L43" s="2"/>
      <c r="M43" s="1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2"/>
      <c r="AB43" s="2"/>
      <c r="AC43" s="2"/>
      <c r="AD43" s="2"/>
      <c r="AE43" s="2"/>
      <c r="AF43" s="2"/>
      <c r="AG43" s="2"/>
    </row>
    <row r="44" ht="15.75" customHeight="1">
      <c r="A44" s="42" t="str">
        <f>ALNS!A44</f>
        <v>Samuel Fontes Lima</v>
      </c>
      <c r="B44" s="24"/>
      <c r="C44" s="24"/>
      <c r="D44" s="24"/>
      <c r="E44" s="24"/>
      <c r="F44" s="25">
        <f t="shared" si="1"/>
        <v>0</v>
      </c>
      <c r="G44" s="26" t="str">
        <f t="shared" si="2"/>
        <v/>
      </c>
      <c r="H44" s="25" t="str">
        <f t="shared" si="3"/>
        <v/>
      </c>
      <c r="I44" s="38"/>
      <c r="J44" s="28" t="str">
        <f t="shared" si="4"/>
        <v/>
      </c>
      <c r="K44" s="29" t="str">
        <f t="shared" si="5"/>
        <v/>
      </c>
      <c r="L44" s="2"/>
      <c r="M44" s="1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2"/>
      <c r="AB44" s="2"/>
      <c r="AC44" s="2"/>
      <c r="AD44" s="2"/>
      <c r="AE44" s="2"/>
      <c r="AF44" s="2"/>
      <c r="AG44" s="2"/>
    </row>
    <row r="45" ht="15.75" customHeight="1">
      <c r="A45" s="40" t="str">
        <f>ALNS!A45</f>
        <v>Thifany Tayane Pereira Galdino</v>
      </c>
      <c r="B45" s="31"/>
      <c r="C45" s="31"/>
      <c r="D45" s="31"/>
      <c r="E45" s="31"/>
      <c r="F45" s="32">
        <f t="shared" si="1"/>
        <v>0</v>
      </c>
      <c r="G45" s="33" t="str">
        <f t="shared" si="2"/>
        <v/>
      </c>
      <c r="H45" s="32" t="str">
        <f t="shared" si="3"/>
        <v/>
      </c>
      <c r="I45" s="41"/>
      <c r="J45" s="35" t="str">
        <f t="shared" si="4"/>
        <v/>
      </c>
      <c r="K45" s="36" t="str">
        <f t="shared" si="5"/>
        <v/>
      </c>
      <c r="L45" s="2"/>
      <c r="M45" s="12"/>
      <c r="N45" s="1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2" t="str">
        <f>ALNS!A46</f>
        <v>Victor Gabriel Clementino Lima</v>
      </c>
      <c r="B46" s="24"/>
      <c r="C46" s="24"/>
      <c r="D46" s="24"/>
      <c r="E46" s="24"/>
      <c r="F46" s="25">
        <f t="shared" si="1"/>
        <v>0</v>
      </c>
      <c r="G46" s="26" t="str">
        <f t="shared" si="2"/>
        <v/>
      </c>
      <c r="H46" s="25" t="str">
        <f t="shared" si="3"/>
        <v/>
      </c>
      <c r="I46" s="38"/>
      <c r="J46" s="28" t="str">
        <f t="shared" si="4"/>
        <v/>
      </c>
      <c r="K46" s="29" t="str">
        <f t="shared" si="5"/>
        <v/>
      </c>
      <c r="L46" s="2"/>
      <c r="M46" s="12"/>
      <c r="N46" s="1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0" t="str">
        <f>ALNS!A47</f>
        <v>Vitória Cristina Rodrigues Amancio Vieira</v>
      </c>
      <c r="B47" s="31"/>
      <c r="C47" s="31"/>
      <c r="D47" s="31"/>
      <c r="E47" s="31"/>
      <c r="F47" s="32">
        <f t="shared" si="1"/>
        <v>0</v>
      </c>
      <c r="G47" s="33" t="str">
        <f t="shared" si="2"/>
        <v/>
      </c>
      <c r="H47" s="32" t="str">
        <f t="shared" si="3"/>
        <v/>
      </c>
      <c r="I47" s="41"/>
      <c r="J47" s="35" t="str">
        <f t="shared" si="4"/>
        <v/>
      </c>
      <c r="K47" s="36" t="str">
        <f t="shared" si="5"/>
        <v/>
      </c>
      <c r="L47" s="2"/>
      <c r="M47" s="12"/>
      <c r="N47" s="1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2"/>
      <c r="M48" s="12"/>
      <c r="N48" s="1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2"/>
      <c r="M49" s="12"/>
      <c r="N49" s="1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B50" s="43"/>
      <c r="C50" s="43"/>
      <c r="D50" s="43"/>
      <c r="E50" s="43"/>
      <c r="F50" s="43"/>
      <c r="G50" s="43"/>
      <c r="L50" s="2"/>
      <c r="M50" s="12"/>
      <c r="N50" s="1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B51" s="43"/>
      <c r="C51" s="43"/>
      <c r="D51" s="43"/>
      <c r="E51" s="43"/>
      <c r="F51" s="43"/>
      <c r="G51" s="43"/>
      <c r="L51" s="2"/>
      <c r="M51" s="12"/>
      <c r="N51" s="1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3"/>
      <c r="B52" s="43"/>
      <c r="C52" s="43"/>
      <c r="D52" s="43"/>
      <c r="E52" s="43"/>
      <c r="F52" s="43"/>
      <c r="G52" s="43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3"/>
      <c r="B53" s="43"/>
      <c r="C53" s="43"/>
      <c r="D53" s="43"/>
      <c r="E53" s="43"/>
      <c r="F53" s="43"/>
      <c r="G53" s="43"/>
      <c r="L53" s="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2"/>
      <c r="AA53" s="12"/>
      <c r="AB53" s="12"/>
      <c r="AC53" s="12"/>
      <c r="AD53" s="12"/>
      <c r="AE53" s="12"/>
      <c r="AF53" s="12"/>
      <c r="AG53" s="12"/>
    </row>
    <row r="54" ht="15.75" hidden="1" customHeight="1">
      <c r="A54" s="43"/>
      <c r="B54" s="43"/>
      <c r="C54" s="43"/>
      <c r="D54" s="43"/>
      <c r="E54" s="43"/>
      <c r="F54" s="43"/>
      <c r="G54" s="43"/>
      <c r="L54" s="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2"/>
      <c r="AA54" s="12"/>
      <c r="AB54" s="12"/>
      <c r="AC54" s="12"/>
      <c r="AD54" s="12"/>
      <c r="AE54" s="12"/>
      <c r="AF54" s="12"/>
      <c r="AG54" s="12"/>
    </row>
    <row r="55" ht="15.75" hidden="1" customHeight="1">
      <c r="A55" s="43"/>
      <c r="B55" s="43"/>
      <c r="C55" s="43"/>
      <c r="D55" s="43"/>
      <c r="E55" s="43"/>
      <c r="F55" s="43"/>
      <c r="G55" s="43"/>
      <c r="L55" s="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2"/>
      <c r="Y55" s="12"/>
      <c r="Z55" s="2"/>
      <c r="AA55" s="12"/>
      <c r="AB55" s="12"/>
      <c r="AC55" s="12"/>
      <c r="AD55" s="12"/>
      <c r="AE55" s="12"/>
      <c r="AF55" s="12"/>
      <c r="AG55" s="12"/>
    </row>
    <row r="56" ht="15.75" hidden="1" customHeight="1">
      <c r="A56" s="43"/>
      <c r="B56" s="43"/>
      <c r="C56" s="43"/>
      <c r="D56" s="43"/>
      <c r="E56" s="43"/>
      <c r="F56" s="43"/>
      <c r="G56" s="43"/>
      <c r="L56" s="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2"/>
      <c r="AA56" s="12"/>
      <c r="AB56" s="12"/>
      <c r="AC56" s="12"/>
      <c r="AD56" s="12"/>
      <c r="AE56" s="12"/>
      <c r="AF56" s="12"/>
      <c r="AG56" s="12"/>
    </row>
    <row r="57" ht="15.75" hidden="1" customHeight="1">
      <c r="A57" s="43"/>
      <c r="B57" s="43"/>
      <c r="C57" s="43"/>
      <c r="D57" s="43"/>
      <c r="E57" s="43"/>
      <c r="F57" s="43"/>
      <c r="G57" s="43"/>
      <c r="L57" s="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2"/>
      <c r="Y57" s="12"/>
      <c r="Z57" s="2"/>
      <c r="AA57" s="12"/>
      <c r="AB57" s="12"/>
      <c r="AC57" s="12"/>
      <c r="AD57" s="12"/>
      <c r="AE57" s="12"/>
      <c r="AF57" s="12"/>
      <c r="AG57" s="12"/>
    </row>
    <row r="58" ht="15.75" hidden="1" customHeight="1">
      <c r="A58" s="43"/>
      <c r="B58" s="43"/>
      <c r="C58" s="43"/>
      <c r="D58" s="43"/>
      <c r="E58" s="43"/>
      <c r="F58" s="43"/>
      <c r="G58" s="43"/>
      <c r="L58" s="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2"/>
      <c r="Y58" s="12"/>
      <c r="Z58" s="2"/>
      <c r="AA58" s="12"/>
      <c r="AB58" s="12"/>
      <c r="AC58" s="12"/>
      <c r="AD58" s="12"/>
      <c r="AE58" s="12"/>
      <c r="AF58" s="12"/>
      <c r="AG58" s="12"/>
    </row>
    <row r="59" ht="15.75" hidden="1" customHeight="1">
      <c r="A59" s="43"/>
      <c r="B59" s="43"/>
      <c r="C59" s="43"/>
      <c r="D59" s="43"/>
      <c r="E59" s="43"/>
      <c r="F59" s="43"/>
      <c r="G59" s="43"/>
      <c r="L59" s="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2"/>
      <c r="Y59" s="12"/>
      <c r="Z59" s="2"/>
      <c r="AA59" s="12"/>
      <c r="AB59" s="12"/>
      <c r="AC59" s="12"/>
      <c r="AD59" s="12"/>
      <c r="AE59" s="12"/>
      <c r="AF59" s="12"/>
      <c r="AG59" s="12"/>
    </row>
    <row r="60" ht="15.75" hidden="1" customHeight="1">
      <c r="A60" s="43"/>
      <c r="B60" s="43"/>
      <c r="C60" s="43"/>
      <c r="D60" s="43"/>
      <c r="E60" s="43"/>
      <c r="F60" s="43"/>
      <c r="G60" s="43"/>
      <c r="L60" s="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2"/>
      <c r="Y60" s="12"/>
      <c r="Z60" s="2"/>
      <c r="AA60" s="12"/>
      <c r="AB60" s="12"/>
      <c r="AC60" s="12"/>
      <c r="AD60" s="12"/>
      <c r="AE60" s="12"/>
      <c r="AF60" s="12"/>
      <c r="AG60" s="12"/>
    </row>
    <row r="61" ht="15.75" hidden="1" customHeight="1">
      <c r="A61" s="43"/>
      <c r="B61" s="43"/>
      <c r="C61" s="43"/>
      <c r="D61" s="43"/>
      <c r="E61" s="43"/>
      <c r="F61" s="43"/>
      <c r="G61" s="43"/>
      <c r="L61" s="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2"/>
      <c r="Y61" s="12"/>
      <c r="Z61" s="2"/>
      <c r="AA61" s="12"/>
      <c r="AB61" s="12"/>
      <c r="AC61" s="12"/>
      <c r="AD61" s="12"/>
      <c r="AE61" s="12"/>
      <c r="AF61" s="12"/>
      <c r="AG61" s="12"/>
    </row>
    <row r="62" ht="15.75" hidden="1" customHeight="1">
      <c r="A62" s="43"/>
      <c r="B62" s="43"/>
      <c r="C62" s="43"/>
      <c r="D62" s="43"/>
      <c r="E62" s="43"/>
      <c r="F62" s="43"/>
      <c r="G62" s="43"/>
      <c r="L62" s="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2"/>
      <c r="Y62" s="12"/>
      <c r="Z62" s="2"/>
      <c r="AA62" s="12"/>
      <c r="AB62" s="12"/>
      <c r="AC62" s="12"/>
      <c r="AD62" s="12"/>
      <c r="AE62" s="12"/>
      <c r="AF62" s="12"/>
      <c r="AG62" s="12"/>
    </row>
    <row r="63" ht="15.75" hidden="1" customHeight="1">
      <c r="A63" s="43"/>
      <c r="B63" s="43"/>
      <c r="C63" s="43"/>
      <c r="D63" s="43"/>
      <c r="E63" s="43"/>
      <c r="F63" s="43"/>
      <c r="G63" s="43"/>
      <c r="L63" s="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2"/>
      <c r="Y63" s="12"/>
      <c r="Z63" s="2"/>
      <c r="AA63" s="12"/>
      <c r="AB63" s="12"/>
      <c r="AC63" s="12"/>
      <c r="AD63" s="12"/>
      <c r="AE63" s="12"/>
      <c r="AF63" s="12"/>
      <c r="AG63" s="12"/>
    </row>
    <row r="64" ht="15.75" hidden="1" customHeight="1">
      <c r="A64" s="43"/>
      <c r="B64" s="43"/>
      <c r="C64" s="43"/>
      <c r="D64" s="43"/>
      <c r="E64" s="43"/>
      <c r="F64" s="43"/>
      <c r="G64" s="43"/>
      <c r="L64" s="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2"/>
      <c r="Y64" s="12"/>
      <c r="Z64" s="2"/>
      <c r="AA64" s="12"/>
      <c r="AB64" s="12"/>
      <c r="AC64" s="12"/>
      <c r="AD64" s="12"/>
      <c r="AE64" s="12"/>
      <c r="AF64" s="12"/>
      <c r="AG64" s="12"/>
    </row>
    <row r="65" ht="15.75" hidden="1" customHeight="1">
      <c r="A65" s="43"/>
      <c r="B65" s="43"/>
      <c r="C65" s="43"/>
      <c r="D65" s="43"/>
      <c r="E65" s="43"/>
      <c r="F65" s="43"/>
      <c r="G65" s="43"/>
      <c r="L65" s="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2"/>
      <c r="Y65" s="12"/>
      <c r="Z65" s="2"/>
      <c r="AA65" s="12"/>
      <c r="AB65" s="12"/>
      <c r="AC65" s="12"/>
      <c r="AD65" s="12"/>
      <c r="AE65" s="12"/>
      <c r="AF65" s="12"/>
      <c r="AG65" s="12"/>
    </row>
    <row r="66" ht="15.75" hidden="1" customHeight="1">
      <c r="A66" s="43"/>
      <c r="B66" s="43"/>
      <c r="C66" s="43"/>
      <c r="D66" s="43"/>
      <c r="E66" s="43"/>
      <c r="F66" s="43"/>
      <c r="G66" s="43"/>
      <c r="L66" s="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2"/>
      <c r="Y66" s="12"/>
      <c r="Z66" s="2"/>
      <c r="AA66" s="12"/>
      <c r="AB66" s="12"/>
      <c r="AC66" s="12"/>
      <c r="AD66" s="12"/>
      <c r="AE66" s="12"/>
      <c r="AF66" s="12"/>
      <c r="AG66" s="12"/>
    </row>
    <row r="67" ht="15.75" hidden="1" customHeight="1">
      <c r="A67" s="43"/>
      <c r="B67" s="43"/>
      <c r="C67" s="43"/>
      <c r="D67" s="43"/>
      <c r="E67" s="43"/>
      <c r="F67" s="43"/>
      <c r="G67" s="43"/>
      <c r="L67" s="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2"/>
      <c r="Y67" s="12"/>
      <c r="Z67" s="2"/>
      <c r="AA67" s="12"/>
      <c r="AB67" s="12"/>
      <c r="AC67" s="12"/>
      <c r="AD67" s="12"/>
      <c r="AE67" s="12"/>
      <c r="AF67" s="12"/>
      <c r="AG67" s="12"/>
    </row>
    <row r="68" ht="15.75" hidden="1" customHeight="1">
      <c r="A68" s="43"/>
      <c r="B68" s="43"/>
      <c r="C68" s="43"/>
      <c r="D68" s="43"/>
      <c r="E68" s="43"/>
      <c r="F68" s="43"/>
      <c r="G68" s="43"/>
      <c r="L68" s="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2"/>
      <c r="Y68" s="12"/>
      <c r="Z68" s="2"/>
      <c r="AA68" s="12"/>
      <c r="AB68" s="12"/>
      <c r="AC68" s="12"/>
      <c r="AD68" s="12"/>
      <c r="AE68" s="12"/>
      <c r="AF68" s="12"/>
      <c r="AG68" s="12"/>
    </row>
    <row r="69" ht="15.75" hidden="1" customHeight="1">
      <c r="A69" s="43"/>
      <c r="B69" s="43"/>
      <c r="C69" s="43"/>
      <c r="D69" s="43"/>
      <c r="E69" s="43"/>
      <c r="F69" s="43"/>
      <c r="G69" s="43"/>
      <c r="L69" s="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2"/>
      <c r="Y69" s="12"/>
      <c r="Z69" s="2"/>
      <c r="AA69" s="12"/>
      <c r="AB69" s="12"/>
      <c r="AC69" s="12"/>
      <c r="AD69" s="12"/>
      <c r="AE69" s="12"/>
      <c r="AF69" s="12"/>
      <c r="AG69" s="12"/>
    </row>
    <row r="70" ht="15.75" hidden="1" customHeight="1">
      <c r="A70" s="43"/>
      <c r="B70" s="43"/>
      <c r="C70" s="43"/>
      <c r="D70" s="43"/>
      <c r="E70" s="43"/>
      <c r="F70" s="43"/>
      <c r="G70" s="43"/>
      <c r="L70" s="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2"/>
      <c r="Y70" s="12"/>
      <c r="Z70" s="2"/>
      <c r="AA70" s="12"/>
      <c r="AB70" s="12"/>
      <c r="AC70" s="12"/>
      <c r="AD70" s="12"/>
      <c r="AE70" s="12"/>
      <c r="AF70" s="12"/>
      <c r="AG70" s="12"/>
    </row>
    <row r="71" ht="15.75" hidden="1" customHeight="1">
      <c r="A71" s="43"/>
      <c r="B71" s="43"/>
      <c r="C71" s="43"/>
      <c r="D71" s="43"/>
      <c r="E71" s="43"/>
      <c r="F71" s="43"/>
      <c r="G71" s="43"/>
      <c r="L71" s="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2"/>
      <c r="Y71" s="12"/>
      <c r="Z71" s="2"/>
      <c r="AA71" s="12"/>
      <c r="AB71" s="12"/>
      <c r="AC71" s="12"/>
      <c r="AD71" s="12"/>
      <c r="AE71" s="12"/>
      <c r="AF71" s="12"/>
      <c r="AG71" s="12"/>
    </row>
    <row r="72" ht="15.75" hidden="1" customHeight="1">
      <c r="A72" s="43"/>
      <c r="B72" s="43"/>
      <c r="C72" s="43"/>
      <c r="D72" s="43"/>
      <c r="E72" s="43"/>
      <c r="F72" s="43"/>
      <c r="G72" s="43"/>
      <c r="L72" s="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2"/>
      <c r="Y72" s="12"/>
      <c r="Z72" s="2"/>
      <c r="AA72" s="12"/>
      <c r="AB72" s="12"/>
      <c r="AC72" s="12"/>
      <c r="AD72" s="12"/>
      <c r="AE72" s="12"/>
      <c r="AF72" s="12"/>
      <c r="AG72" s="12"/>
    </row>
    <row r="73" ht="15.75" hidden="1" customHeight="1">
      <c r="A73" s="43"/>
      <c r="B73" s="43"/>
      <c r="C73" s="43"/>
      <c r="D73" s="43"/>
      <c r="E73" s="43"/>
      <c r="F73" s="43"/>
      <c r="G73" s="43"/>
      <c r="L73" s="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2"/>
      <c r="Y73" s="12"/>
      <c r="Z73" s="2"/>
      <c r="AA73" s="12"/>
      <c r="AB73" s="12"/>
      <c r="AC73" s="12"/>
      <c r="AD73" s="12"/>
      <c r="AE73" s="12"/>
      <c r="AF73" s="12"/>
      <c r="AG73" s="12"/>
    </row>
    <row r="74" ht="15.75" hidden="1" customHeight="1">
      <c r="A74" s="43"/>
      <c r="B74" s="43"/>
      <c r="C74" s="43"/>
      <c r="D74" s="43"/>
      <c r="E74" s="43"/>
      <c r="F74" s="43"/>
      <c r="G74" s="43"/>
      <c r="L74" s="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2"/>
      <c r="Y74" s="12"/>
      <c r="Z74" s="2"/>
      <c r="AA74" s="12"/>
      <c r="AB74" s="12"/>
      <c r="AC74" s="12"/>
      <c r="AD74" s="12"/>
      <c r="AE74" s="12"/>
      <c r="AF74" s="12"/>
      <c r="AG74" s="12"/>
    </row>
    <row r="75" ht="15.75" hidden="1" customHeight="1">
      <c r="A75" s="43"/>
      <c r="B75" s="43"/>
      <c r="C75" s="43"/>
      <c r="D75" s="43"/>
      <c r="E75" s="43"/>
      <c r="F75" s="43"/>
      <c r="G75" s="43"/>
      <c r="L75" s="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2"/>
      <c r="Y75" s="12"/>
      <c r="Z75" s="2"/>
      <c r="AA75" s="12"/>
      <c r="AB75" s="12"/>
      <c r="AC75" s="12"/>
      <c r="AD75" s="12"/>
      <c r="AE75" s="12"/>
      <c r="AF75" s="12"/>
      <c r="AG75" s="12"/>
    </row>
    <row r="76" ht="15.75" hidden="1" customHeight="1">
      <c r="A76" s="43"/>
      <c r="B76" s="43"/>
      <c r="C76" s="43"/>
      <c r="D76" s="43"/>
      <c r="E76" s="43"/>
      <c r="F76" s="43"/>
      <c r="G76" s="43"/>
      <c r="L76" s="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2"/>
      <c r="Y76" s="12"/>
      <c r="Z76" s="2"/>
      <c r="AA76" s="12"/>
      <c r="AB76" s="12"/>
      <c r="AC76" s="12"/>
      <c r="AD76" s="12"/>
      <c r="AE76" s="12"/>
      <c r="AF76" s="12"/>
      <c r="AG76" s="12"/>
    </row>
    <row r="77" ht="15.75" hidden="1" customHeight="1">
      <c r="A77" s="43"/>
      <c r="B77" s="43"/>
      <c r="C77" s="43"/>
      <c r="D77" s="43"/>
      <c r="E77" s="43"/>
      <c r="F77" s="43"/>
      <c r="G77" s="43"/>
      <c r="L77" s="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2"/>
      <c r="Y77" s="12"/>
      <c r="Z77" s="2"/>
      <c r="AA77" s="12"/>
      <c r="AB77" s="12"/>
      <c r="AC77" s="12"/>
      <c r="AD77" s="12"/>
      <c r="AE77" s="12"/>
      <c r="AF77" s="12"/>
      <c r="AG77" s="12"/>
    </row>
    <row r="78" ht="15.75" hidden="1" customHeight="1">
      <c r="A78" s="43"/>
      <c r="B78" s="43"/>
      <c r="C78" s="43"/>
      <c r="D78" s="43"/>
      <c r="E78" s="43"/>
      <c r="F78" s="43"/>
      <c r="G78" s="43"/>
      <c r="L78" s="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2"/>
      <c r="Y78" s="12"/>
      <c r="Z78" s="2"/>
      <c r="AA78" s="12"/>
      <c r="AB78" s="12"/>
      <c r="AC78" s="12"/>
      <c r="AD78" s="12"/>
      <c r="AE78" s="12"/>
      <c r="AF78" s="12"/>
      <c r="AG78" s="12"/>
    </row>
    <row r="79" ht="15.75" hidden="1" customHeight="1">
      <c r="A79" s="43"/>
      <c r="B79" s="43"/>
      <c r="C79" s="43"/>
      <c r="D79" s="43"/>
      <c r="E79" s="43"/>
      <c r="F79" s="43"/>
      <c r="G79" s="43"/>
      <c r="L79" s="2"/>
      <c r="M79" s="12"/>
      <c r="N79" s="12"/>
      <c r="O79" s="12"/>
      <c r="P79" s="12"/>
      <c r="Q79" s="12"/>
      <c r="R79" s="12"/>
      <c r="S79" s="12"/>
      <c r="T79" s="12"/>
      <c r="U79" s="12"/>
      <c r="V79" s="2"/>
      <c r="W79" s="2"/>
      <c r="X79" s="2"/>
      <c r="Y79" s="12"/>
      <c r="Z79" s="2"/>
      <c r="AA79" s="12"/>
      <c r="AB79" s="12"/>
      <c r="AC79" s="12"/>
      <c r="AD79" s="12"/>
      <c r="AE79" s="12"/>
      <c r="AF79" s="12"/>
      <c r="AG79" s="12"/>
    </row>
    <row r="80" ht="15.75" hidden="1" customHeight="1">
      <c r="A80" s="43"/>
      <c r="B80" s="43"/>
      <c r="C80" s="43"/>
      <c r="D80" s="43"/>
      <c r="E80" s="43"/>
      <c r="F80" s="43"/>
      <c r="G80" s="43"/>
      <c r="L80" s="2"/>
      <c r="M80" s="12"/>
      <c r="N80" s="12"/>
      <c r="O80" s="12"/>
      <c r="P80" s="12"/>
      <c r="Q80" s="12"/>
      <c r="R80" s="12"/>
      <c r="S80" s="12"/>
      <c r="T80" s="12"/>
      <c r="U80" s="12"/>
      <c r="V80" s="2"/>
      <c r="W80" s="2"/>
      <c r="X80" s="2"/>
      <c r="Y80" s="12"/>
      <c r="Z80" s="2"/>
      <c r="AA80" s="12"/>
      <c r="AB80" s="12"/>
      <c r="AC80" s="12"/>
      <c r="AD80" s="12"/>
      <c r="AE80" s="12"/>
      <c r="AF80" s="12"/>
      <c r="AG80" s="12"/>
    </row>
    <row r="81" ht="15.75" hidden="1" customHeight="1">
      <c r="A81" s="43"/>
      <c r="B81" s="43"/>
      <c r="C81" s="43"/>
      <c r="D81" s="43"/>
      <c r="E81" s="43"/>
      <c r="F81" s="43"/>
      <c r="G81" s="43"/>
      <c r="L81" s="2"/>
      <c r="M81" s="12"/>
      <c r="N81" s="12"/>
      <c r="O81" s="12"/>
      <c r="P81" s="12"/>
      <c r="Q81" s="12"/>
      <c r="R81" s="12"/>
      <c r="S81" s="12"/>
      <c r="T81" s="12"/>
      <c r="U81" s="12"/>
      <c r="V81" s="2"/>
      <c r="W81" s="2"/>
      <c r="X81" s="2"/>
      <c r="Y81" s="2"/>
      <c r="Z81" s="2"/>
      <c r="AA81" s="12"/>
      <c r="AB81" s="12"/>
      <c r="AC81" s="12"/>
      <c r="AD81" s="12"/>
      <c r="AE81" s="12"/>
      <c r="AF81" s="12"/>
      <c r="AG81" s="12"/>
    </row>
    <row r="82" ht="15.75" hidden="1" customHeight="1">
      <c r="A82" s="43"/>
      <c r="B82" s="43"/>
      <c r="C82" s="43"/>
      <c r="D82" s="43"/>
      <c r="E82" s="43"/>
      <c r="F82" s="43"/>
      <c r="G82" s="43"/>
      <c r="L82" s="2"/>
      <c r="M82" s="12"/>
      <c r="N82" s="12"/>
      <c r="O82" s="12"/>
      <c r="P82" s="12"/>
      <c r="Q82" s="12"/>
      <c r="R82" s="12"/>
      <c r="S82" s="12"/>
      <c r="T82" s="12"/>
      <c r="U82" s="12"/>
      <c r="V82" s="2"/>
      <c r="W82" s="2"/>
      <c r="X82" s="2"/>
      <c r="Y82" s="2"/>
      <c r="Z82" s="2"/>
      <c r="AA82" s="12"/>
      <c r="AB82" s="12"/>
      <c r="AC82" s="12"/>
      <c r="AD82" s="12"/>
      <c r="AE82" s="12"/>
      <c r="AF82" s="12"/>
      <c r="AG82" s="12"/>
    </row>
    <row r="83" ht="15.75" hidden="1" customHeight="1">
      <c r="A83" s="43"/>
      <c r="B83" s="43"/>
      <c r="C83" s="43"/>
      <c r="D83" s="43"/>
      <c r="E83" s="43"/>
      <c r="F83" s="43"/>
      <c r="G83" s="43"/>
      <c r="L83" s="2"/>
      <c r="M83" s="12"/>
      <c r="N83" s="12"/>
      <c r="O83" s="12"/>
      <c r="P83" s="12"/>
      <c r="Q83" s="12"/>
      <c r="R83" s="12"/>
      <c r="S83" s="12"/>
      <c r="T83" s="12"/>
      <c r="U83" s="12"/>
      <c r="V83" s="2"/>
      <c r="W83" s="2"/>
      <c r="X83" s="2"/>
      <c r="Y83" s="2"/>
      <c r="Z83" s="2"/>
      <c r="AA83" s="12"/>
      <c r="AB83" s="12"/>
      <c r="AC83" s="12"/>
      <c r="AD83" s="12"/>
      <c r="AE83" s="12"/>
      <c r="AF83" s="12"/>
      <c r="AG83" s="12"/>
    </row>
    <row r="84" ht="15.75" hidden="1" customHeight="1">
      <c r="A84" s="43"/>
      <c r="B84" s="43"/>
      <c r="C84" s="43"/>
      <c r="D84" s="43"/>
      <c r="E84" s="43"/>
      <c r="F84" s="43"/>
      <c r="G84" s="43"/>
      <c r="L84" s="2"/>
      <c r="M84" s="12"/>
      <c r="N84" s="12"/>
      <c r="O84" s="12"/>
      <c r="P84" s="12"/>
      <c r="Q84" s="12"/>
      <c r="R84" s="12"/>
      <c r="S84" s="12"/>
      <c r="T84" s="12"/>
      <c r="U84" s="12"/>
      <c r="V84" s="2"/>
      <c r="W84" s="2"/>
      <c r="X84" s="2"/>
      <c r="Y84" s="2"/>
      <c r="Z84" s="2"/>
      <c r="AA84" s="12"/>
      <c r="AB84" s="12"/>
      <c r="AC84" s="12"/>
      <c r="AD84" s="12"/>
      <c r="AE84" s="12"/>
      <c r="AF84" s="12"/>
      <c r="AG84" s="12"/>
    </row>
    <row r="85" ht="15.75" hidden="1" customHeight="1">
      <c r="A85" s="43"/>
      <c r="B85" s="43"/>
      <c r="C85" s="43"/>
      <c r="D85" s="43"/>
      <c r="E85" s="43"/>
      <c r="F85" s="43"/>
      <c r="G85" s="43"/>
      <c r="L85" s="2"/>
      <c r="M85" s="12"/>
      <c r="N85" s="12"/>
      <c r="O85" s="12"/>
      <c r="P85" s="12"/>
      <c r="Q85" s="12"/>
      <c r="R85" s="12"/>
      <c r="S85" s="12"/>
      <c r="T85" s="12"/>
      <c r="U85" s="12"/>
      <c r="V85" s="2"/>
      <c r="W85" s="2"/>
      <c r="X85" s="2"/>
      <c r="Y85" s="2"/>
      <c r="Z85" s="2"/>
      <c r="AA85" s="12"/>
      <c r="AB85" s="12"/>
      <c r="AC85" s="12"/>
      <c r="AD85" s="12"/>
      <c r="AE85" s="12"/>
      <c r="AF85" s="12"/>
      <c r="AG85" s="12"/>
    </row>
    <row r="86" ht="15.75" hidden="1" customHeight="1">
      <c r="A86" s="43"/>
      <c r="B86" s="43"/>
      <c r="C86" s="43"/>
      <c r="D86" s="43"/>
      <c r="E86" s="43"/>
      <c r="F86" s="43"/>
      <c r="G86" s="43"/>
      <c r="L86" s="2"/>
      <c r="M86" s="12"/>
      <c r="N86" s="12"/>
      <c r="O86" s="12"/>
      <c r="P86" s="12"/>
      <c r="Q86" s="2"/>
      <c r="R86" s="2"/>
      <c r="S86" s="12"/>
      <c r="T86" s="12"/>
      <c r="U86" s="2"/>
      <c r="V86" s="2"/>
      <c r="W86" s="2"/>
      <c r="X86" s="2"/>
      <c r="Y86" s="2"/>
      <c r="Z86" s="2"/>
      <c r="AA86" s="12"/>
      <c r="AB86" s="12"/>
      <c r="AC86" s="12"/>
      <c r="AD86" s="12"/>
      <c r="AE86" s="12"/>
      <c r="AF86" s="12"/>
      <c r="AG86" s="12"/>
    </row>
    <row r="87" ht="15.75" hidden="1" customHeight="1">
      <c r="A87" s="43"/>
      <c r="B87" s="43"/>
      <c r="C87" s="43"/>
      <c r="D87" s="43"/>
      <c r="E87" s="43"/>
      <c r="F87" s="43"/>
      <c r="G87" s="43"/>
      <c r="L87" s="2"/>
      <c r="M87" s="12"/>
      <c r="N87" s="12"/>
      <c r="O87" s="12"/>
      <c r="P87" s="12"/>
      <c r="Q87" s="2"/>
      <c r="R87" s="2"/>
      <c r="S87" s="2"/>
      <c r="T87" s="2"/>
      <c r="U87" s="2"/>
      <c r="V87" s="2"/>
      <c r="W87" s="2"/>
      <c r="X87" s="2"/>
      <c r="Y87" s="2"/>
      <c r="Z87" s="2"/>
      <c r="AA87" s="12"/>
      <c r="AB87" s="12"/>
      <c r="AC87" s="12"/>
      <c r="AD87" s="12"/>
      <c r="AE87" s="12"/>
      <c r="AF87" s="12"/>
      <c r="AG87" s="12"/>
    </row>
    <row r="88" ht="15.75" hidden="1" customHeight="1">
      <c r="A88" s="43"/>
      <c r="B88" s="43"/>
      <c r="C88" s="43"/>
      <c r="D88" s="43"/>
      <c r="E88" s="43"/>
      <c r="F88" s="43"/>
      <c r="G88" s="43"/>
      <c r="L88" s="2"/>
      <c r="M88" s="12"/>
      <c r="N88" s="12"/>
      <c r="O88" s="12"/>
      <c r="P88" s="12"/>
      <c r="Q88" s="2"/>
      <c r="R88" s="2"/>
      <c r="S88" s="2"/>
      <c r="T88" s="2"/>
      <c r="U88" s="2"/>
      <c r="V88" s="2"/>
      <c r="W88" s="2"/>
      <c r="X88" s="2"/>
      <c r="Y88" s="2"/>
      <c r="Z88" s="2"/>
      <c r="AA88" s="12"/>
      <c r="AB88" s="12"/>
      <c r="AC88" s="12"/>
      <c r="AD88" s="12"/>
      <c r="AE88" s="12"/>
      <c r="AF88" s="12"/>
      <c r="AG88" s="12"/>
    </row>
    <row r="89" ht="15.75" hidden="1" customHeight="1">
      <c r="A89" s="43"/>
      <c r="B89" s="43"/>
      <c r="C89" s="43"/>
      <c r="D89" s="43"/>
      <c r="E89" s="43"/>
      <c r="F89" s="43"/>
      <c r="G89" s="43"/>
      <c r="L89" s="2"/>
      <c r="M89" s="12"/>
      <c r="N89" s="12"/>
      <c r="O89" s="12"/>
      <c r="P89" s="12"/>
      <c r="Q89" s="2"/>
      <c r="R89" s="2"/>
      <c r="S89" s="2"/>
      <c r="T89" s="2"/>
      <c r="U89" s="2"/>
      <c r="V89" s="2"/>
      <c r="W89" s="2"/>
      <c r="X89" s="2"/>
      <c r="Y89" s="2"/>
      <c r="Z89" s="2"/>
      <c r="AA89" s="12"/>
      <c r="AB89" s="12"/>
      <c r="AC89" s="12"/>
      <c r="AD89" s="12"/>
      <c r="AE89" s="12"/>
      <c r="AF89" s="12"/>
      <c r="AG89" s="12"/>
    </row>
    <row r="90" ht="15.75" hidden="1" customHeight="1">
      <c r="A90" s="43"/>
      <c r="B90" s="43"/>
      <c r="C90" s="43"/>
      <c r="D90" s="43"/>
      <c r="E90" s="43"/>
      <c r="F90" s="43"/>
      <c r="G90" s="43"/>
      <c r="L90" s="2"/>
      <c r="M90" s="12"/>
      <c r="N90" s="12"/>
      <c r="O90" s="12"/>
      <c r="P90" s="12"/>
      <c r="Q90" s="2"/>
      <c r="R90" s="2"/>
      <c r="S90" s="2"/>
      <c r="T90" s="2"/>
      <c r="U90" s="2"/>
      <c r="V90" s="2"/>
      <c r="W90" s="2"/>
      <c r="X90" s="2"/>
      <c r="Y90" s="2"/>
      <c r="Z90" s="2"/>
      <c r="AA90" s="12"/>
      <c r="AB90" s="12"/>
      <c r="AC90" s="12"/>
      <c r="AD90" s="12"/>
      <c r="AE90" s="2"/>
      <c r="AF90" s="2"/>
      <c r="AG90" s="2"/>
    </row>
    <row r="91" ht="15.75" hidden="1" customHeight="1">
      <c r="A91" s="43"/>
      <c r="B91" s="43"/>
      <c r="C91" s="43"/>
      <c r="D91" s="43"/>
      <c r="E91" s="43"/>
      <c r="F91" s="43"/>
      <c r="G91" s="43"/>
      <c r="L91" s="2"/>
      <c r="M91" s="12"/>
      <c r="N91" s="12"/>
      <c r="O91" s="12"/>
      <c r="P91" s="12"/>
      <c r="Q91" s="2"/>
      <c r="R91" s="2"/>
      <c r="S91" s="2"/>
      <c r="T91" s="2"/>
      <c r="U91" s="2"/>
      <c r="V91" s="2"/>
      <c r="W91" s="2"/>
      <c r="X91" s="2"/>
      <c r="Y91" s="2"/>
      <c r="Z91" s="2"/>
      <c r="AA91" s="12"/>
      <c r="AB91" s="12"/>
      <c r="AC91" s="12"/>
      <c r="AD91" s="12"/>
      <c r="AE91" s="2"/>
      <c r="AF91" s="2"/>
      <c r="AG91" s="2"/>
    </row>
    <row r="92" ht="15.75" hidden="1" customHeight="1">
      <c r="A92" s="43"/>
      <c r="B92" s="43"/>
      <c r="C92" s="43"/>
      <c r="D92" s="43"/>
      <c r="E92" s="43"/>
      <c r="F92" s="43"/>
      <c r="G92" s="43"/>
      <c r="L92" s="2"/>
      <c r="M92" s="12"/>
      <c r="N92" s="12"/>
      <c r="O92" s="1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2"/>
      <c r="AB92" s="12"/>
      <c r="AC92" s="12"/>
      <c r="AD92" s="2"/>
      <c r="AE92" s="2"/>
      <c r="AF92" s="2"/>
      <c r="AG92" s="2"/>
    </row>
    <row r="93" ht="15.75" hidden="1" customHeight="1">
      <c r="A93" s="43"/>
      <c r="B93" s="43"/>
      <c r="C93" s="43"/>
      <c r="D93" s="43"/>
      <c r="E93" s="43"/>
      <c r="F93" s="43"/>
      <c r="G93" s="43"/>
      <c r="L93" s="2"/>
      <c r="M93" s="1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2"/>
      <c r="AB93" s="2"/>
      <c r="AC93" s="2"/>
      <c r="AD93" s="2"/>
      <c r="AE93" s="2"/>
      <c r="AF93" s="2"/>
      <c r="AG93" s="2"/>
    </row>
    <row r="94" ht="15.75" hidden="1" customHeight="1">
      <c r="A94" s="43"/>
      <c r="B94" s="43"/>
      <c r="C94" s="43"/>
      <c r="D94" s="43"/>
      <c r="E94" s="43"/>
      <c r="F94" s="43"/>
      <c r="G94" s="43"/>
      <c r="L94" s="2"/>
      <c r="M94" s="1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2"/>
      <c r="AB94" s="2"/>
      <c r="AC94" s="2"/>
      <c r="AD94" s="2"/>
      <c r="AE94" s="2"/>
      <c r="AF94" s="2"/>
      <c r="AG94" s="2"/>
    </row>
    <row r="95" ht="15.75" hidden="1" customHeight="1">
      <c r="A95" s="43"/>
      <c r="B95" s="43"/>
      <c r="C95" s="43"/>
      <c r="D95" s="43"/>
      <c r="E95" s="43"/>
      <c r="F95" s="43"/>
      <c r="G95" s="43"/>
      <c r="L95" s="2"/>
      <c r="M95" s="1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2"/>
      <c r="AB95" s="2"/>
      <c r="AC95" s="2"/>
      <c r="AD95" s="2"/>
      <c r="AE95" s="2"/>
      <c r="AF95" s="2"/>
      <c r="AG95" s="2"/>
    </row>
    <row r="96" ht="15.75" hidden="1" customHeight="1">
      <c r="A96" s="43"/>
      <c r="B96" s="43"/>
      <c r="C96" s="43"/>
      <c r="D96" s="43"/>
      <c r="E96" s="43"/>
      <c r="F96" s="43"/>
      <c r="G96" s="43"/>
      <c r="L96" s="2"/>
      <c r="M96" s="1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2"/>
      <c r="AB96" s="2"/>
      <c r="AC96" s="2"/>
      <c r="AD96" s="2"/>
      <c r="AE96" s="2"/>
      <c r="AF96" s="2"/>
      <c r="AG96" s="2"/>
    </row>
    <row r="97" ht="15.75" hidden="1" customHeight="1">
      <c r="A97" s="43"/>
      <c r="B97" s="43"/>
      <c r="C97" s="43"/>
      <c r="D97" s="43"/>
      <c r="E97" s="43"/>
      <c r="F97" s="43"/>
      <c r="G97" s="43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3"/>
      <c r="B98" s="43"/>
      <c r="C98" s="43"/>
      <c r="D98" s="43"/>
      <c r="E98" s="43"/>
      <c r="F98" s="43"/>
      <c r="G98" s="43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3"/>
      <c r="B99" s="43"/>
      <c r="C99" s="43"/>
      <c r="D99" s="43"/>
      <c r="E99" s="43"/>
      <c r="F99" s="43"/>
      <c r="G99" s="43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3"/>
      <c r="B100" s="43"/>
      <c r="C100" s="43"/>
      <c r="D100" s="43"/>
      <c r="E100" s="43"/>
      <c r="F100" s="43"/>
      <c r="G100" s="43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3"/>
      <c r="B101" s="43"/>
      <c r="C101" s="43"/>
      <c r="D101" s="43"/>
      <c r="E101" s="43"/>
      <c r="F101" s="43"/>
      <c r="G101" s="43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3"/>
      <c r="B102" s="43"/>
      <c r="C102" s="43"/>
      <c r="D102" s="43"/>
      <c r="E102" s="43"/>
      <c r="F102" s="43"/>
      <c r="G102" s="43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3"/>
      <c r="B103" s="43"/>
      <c r="C103" s="43"/>
      <c r="D103" s="43"/>
      <c r="E103" s="43"/>
      <c r="F103" s="43"/>
      <c r="G103" s="43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3"/>
      <c r="B104" s="43"/>
      <c r="C104" s="43"/>
      <c r="D104" s="43"/>
      <c r="E104" s="43"/>
      <c r="F104" s="43"/>
      <c r="G104" s="43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3"/>
      <c r="B105" s="43"/>
      <c r="C105" s="43"/>
      <c r="D105" s="43"/>
      <c r="E105" s="43"/>
      <c r="F105" s="43"/>
      <c r="G105" s="43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3"/>
      <c r="B106" s="43"/>
      <c r="C106" s="43"/>
      <c r="D106" s="43"/>
      <c r="E106" s="43"/>
      <c r="F106" s="43"/>
      <c r="G106" s="43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3"/>
      <c r="B107" s="43"/>
      <c r="C107" s="43"/>
      <c r="D107" s="43"/>
      <c r="E107" s="43"/>
      <c r="F107" s="43"/>
      <c r="G107" s="43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3"/>
      <c r="B108" s="43"/>
      <c r="C108" s="43"/>
      <c r="D108" s="43"/>
      <c r="E108" s="43"/>
      <c r="F108" s="43"/>
      <c r="G108" s="43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3"/>
      <c r="B109" s="43"/>
      <c r="C109" s="43"/>
      <c r="D109" s="43"/>
      <c r="E109" s="43"/>
      <c r="F109" s="43"/>
      <c r="G109" s="43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3"/>
      <c r="B110" s="43"/>
      <c r="C110" s="43"/>
      <c r="D110" s="43"/>
      <c r="E110" s="43"/>
      <c r="F110" s="43"/>
      <c r="G110" s="43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3"/>
      <c r="B111" s="43"/>
      <c r="C111" s="43"/>
      <c r="D111" s="43"/>
      <c r="E111" s="43"/>
      <c r="F111" s="43"/>
      <c r="G111" s="43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3"/>
      <c r="B112" s="43"/>
      <c r="C112" s="43"/>
      <c r="D112" s="43"/>
      <c r="E112" s="43"/>
      <c r="F112" s="43"/>
      <c r="G112" s="43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3"/>
      <c r="B113" s="43"/>
      <c r="C113" s="43"/>
      <c r="D113" s="43"/>
      <c r="E113" s="43"/>
      <c r="F113" s="43"/>
      <c r="G113" s="43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3"/>
      <c r="B114" s="43"/>
      <c r="C114" s="43"/>
      <c r="D114" s="43"/>
      <c r="E114" s="43"/>
      <c r="F114" s="43"/>
      <c r="G114" s="43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3"/>
      <c r="B115" s="43"/>
      <c r="C115" s="43"/>
      <c r="D115" s="43"/>
      <c r="E115" s="43"/>
      <c r="F115" s="43"/>
      <c r="G115" s="43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3"/>
      <c r="B116" s="43"/>
      <c r="C116" s="43"/>
      <c r="D116" s="43"/>
      <c r="E116" s="43"/>
      <c r="F116" s="43"/>
      <c r="G116" s="43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3"/>
      <c r="B117" s="43"/>
      <c r="C117" s="43"/>
      <c r="D117" s="43"/>
      <c r="E117" s="43"/>
      <c r="F117" s="43"/>
      <c r="G117" s="43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3"/>
      <c r="B118" s="43"/>
      <c r="C118" s="43"/>
      <c r="D118" s="43"/>
      <c r="E118" s="43"/>
      <c r="F118" s="43"/>
      <c r="G118" s="43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3"/>
      <c r="B119" s="43"/>
      <c r="C119" s="43"/>
      <c r="D119" s="43"/>
      <c r="E119" s="43"/>
      <c r="F119" s="43"/>
      <c r="G119" s="43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3"/>
      <c r="B120" s="43"/>
      <c r="C120" s="43"/>
      <c r="D120" s="43"/>
      <c r="E120" s="43"/>
      <c r="F120" s="43"/>
      <c r="G120" s="43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3"/>
      <c r="B121" s="43"/>
      <c r="C121" s="43"/>
      <c r="D121" s="43"/>
      <c r="E121" s="43"/>
      <c r="F121" s="43"/>
      <c r="G121" s="43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3"/>
      <c r="B122" s="43"/>
      <c r="C122" s="43"/>
      <c r="D122" s="43"/>
      <c r="E122" s="43"/>
      <c r="F122" s="43"/>
      <c r="G122" s="43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3"/>
      <c r="B123" s="43"/>
      <c r="C123" s="43"/>
      <c r="D123" s="43"/>
      <c r="E123" s="43"/>
      <c r="F123" s="43"/>
      <c r="G123" s="43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3"/>
      <c r="B124" s="43"/>
      <c r="C124" s="43"/>
      <c r="D124" s="43"/>
      <c r="E124" s="43"/>
      <c r="F124" s="43"/>
      <c r="G124" s="43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3"/>
      <c r="B125" s="43"/>
      <c r="C125" s="43"/>
      <c r="D125" s="43"/>
      <c r="E125" s="43"/>
      <c r="F125" s="43"/>
      <c r="G125" s="43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3"/>
      <c r="B126" s="43"/>
      <c r="C126" s="43"/>
      <c r="D126" s="43"/>
      <c r="E126" s="43"/>
      <c r="F126" s="43"/>
      <c r="G126" s="43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3"/>
      <c r="B127" s="43"/>
      <c r="C127" s="43"/>
      <c r="D127" s="43"/>
      <c r="E127" s="43"/>
      <c r="F127" s="43"/>
      <c r="G127" s="43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3"/>
      <c r="B128" s="43"/>
      <c r="C128" s="43"/>
      <c r="D128" s="43"/>
      <c r="E128" s="43"/>
      <c r="F128" s="43"/>
      <c r="G128" s="43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3"/>
      <c r="B129" s="43"/>
      <c r="C129" s="43"/>
      <c r="D129" s="43"/>
      <c r="E129" s="43"/>
      <c r="F129" s="43"/>
      <c r="G129" s="43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3"/>
      <c r="B130" s="43"/>
      <c r="C130" s="43"/>
      <c r="D130" s="43"/>
      <c r="E130" s="43"/>
      <c r="F130" s="43"/>
      <c r="G130" s="43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3"/>
      <c r="B131" s="43"/>
      <c r="C131" s="43"/>
      <c r="D131" s="43"/>
      <c r="E131" s="43"/>
      <c r="F131" s="43"/>
      <c r="G131" s="43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3"/>
      <c r="B132" s="43"/>
      <c r="C132" s="43"/>
      <c r="D132" s="43"/>
      <c r="E132" s="43"/>
      <c r="F132" s="43"/>
      <c r="G132" s="43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3"/>
      <c r="B133" s="43"/>
      <c r="C133" s="43"/>
      <c r="D133" s="43"/>
      <c r="E133" s="43"/>
      <c r="F133" s="43"/>
      <c r="G133" s="43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3"/>
      <c r="B134" s="43"/>
      <c r="C134" s="43"/>
      <c r="D134" s="43"/>
      <c r="E134" s="43"/>
      <c r="F134" s="43"/>
      <c r="G134" s="43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3"/>
      <c r="B135" s="43"/>
      <c r="C135" s="43"/>
      <c r="D135" s="43"/>
      <c r="E135" s="43"/>
      <c r="F135" s="43"/>
      <c r="G135" s="43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3"/>
      <c r="B136" s="43"/>
      <c r="C136" s="43"/>
      <c r="D136" s="43"/>
      <c r="E136" s="43"/>
      <c r="F136" s="43"/>
      <c r="G136" s="43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3"/>
      <c r="B137" s="43"/>
      <c r="C137" s="43"/>
      <c r="D137" s="43"/>
      <c r="E137" s="43"/>
      <c r="F137" s="43"/>
      <c r="G137" s="43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3"/>
      <c r="B138" s="43"/>
      <c r="C138" s="43"/>
      <c r="D138" s="43"/>
      <c r="E138" s="43"/>
      <c r="F138" s="43"/>
      <c r="G138" s="43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3"/>
      <c r="B139" s="43"/>
      <c r="C139" s="43"/>
      <c r="D139" s="43"/>
      <c r="E139" s="43"/>
      <c r="F139" s="43"/>
      <c r="G139" s="43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3"/>
      <c r="B140" s="43"/>
      <c r="C140" s="43"/>
      <c r="D140" s="43"/>
      <c r="E140" s="43"/>
      <c r="F140" s="43"/>
      <c r="G140" s="43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3"/>
      <c r="B141" s="43"/>
      <c r="C141" s="43"/>
      <c r="D141" s="43"/>
      <c r="E141" s="43"/>
      <c r="F141" s="43"/>
      <c r="G141" s="43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3"/>
      <c r="B142" s="43"/>
      <c r="C142" s="43"/>
      <c r="D142" s="43"/>
      <c r="E142" s="43"/>
      <c r="F142" s="43"/>
      <c r="G142" s="43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3"/>
      <c r="B143" s="43"/>
      <c r="C143" s="43"/>
      <c r="D143" s="43"/>
      <c r="E143" s="43"/>
      <c r="F143" s="43"/>
      <c r="G143" s="43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3"/>
      <c r="B144" s="43"/>
      <c r="C144" s="43"/>
      <c r="D144" s="43"/>
      <c r="E144" s="43"/>
      <c r="F144" s="43"/>
      <c r="G144" s="43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3"/>
      <c r="B145" s="43"/>
      <c r="C145" s="43"/>
      <c r="D145" s="43"/>
      <c r="E145" s="43"/>
      <c r="F145" s="43"/>
      <c r="G145" s="43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3"/>
      <c r="B146" s="43"/>
      <c r="C146" s="43"/>
      <c r="D146" s="43"/>
      <c r="E146" s="43"/>
      <c r="F146" s="43"/>
      <c r="G146" s="43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3"/>
      <c r="B147" s="43"/>
      <c r="C147" s="43"/>
      <c r="D147" s="43"/>
      <c r="E147" s="43"/>
      <c r="F147" s="43"/>
      <c r="G147" s="43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3"/>
      <c r="B148" s="43"/>
      <c r="C148" s="43"/>
      <c r="D148" s="43"/>
      <c r="E148" s="43"/>
      <c r="F148" s="43"/>
      <c r="G148" s="43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3"/>
      <c r="B149" s="43"/>
      <c r="C149" s="43"/>
      <c r="D149" s="43"/>
      <c r="E149" s="43"/>
      <c r="F149" s="43"/>
      <c r="G149" s="43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3"/>
      <c r="B150" s="43"/>
      <c r="C150" s="43"/>
      <c r="D150" s="43"/>
      <c r="E150" s="43"/>
      <c r="F150" s="43"/>
      <c r="G150" s="43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3"/>
      <c r="B151" s="43"/>
      <c r="C151" s="43"/>
      <c r="D151" s="43"/>
      <c r="E151" s="43"/>
      <c r="F151" s="43"/>
      <c r="G151" s="43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3"/>
      <c r="B152" s="43"/>
      <c r="C152" s="43"/>
      <c r="D152" s="43"/>
      <c r="E152" s="43"/>
      <c r="F152" s="43"/>
      <c r="G152" s="43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3"/>
      <c r="B153" s="43"/>
      <c r="C153" s="43"/>
      <c r="D153" s="43"/>
      <c r="E153" s="43"/>
      <c r="F153" s="43"/>
      <c r="G153" s="43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3"/>
      <c r="B154" s="43"/>
      <c r="C154" s="43"/>
      <c r="D154" s="43"/>
      <c r="E154" s="43"/>
      <c r="F154" s="43"/>
      <c r="G154" s="43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3"/>
      <c r="B155" s="43"/>
      <c r="C155" s="43"/>
      <c r="D155" s="43"/>
      <c r="E155" s="43"/>
      <c r="F155" s="43"/>
      <c r="G155" s="43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3"/>
      <c r="B156" s="43"/>
      <c r="C156" s="43"/>
      <c r="D156" s="43"/>
      <c r="E156" s="43"/>
      <c r="F156" s="43"/>
      <c r="G156" s="43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3"/>
      <c r="B157" s="43"/>
      <c r="C157" s="43"/>
      <c r="D157" s="43"/>
      <c r="E157" s="43"/>
      <c r="F157" s="43"/>
      <c r="G157" s="43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3"/>
      <c r="B158" s="43"/>
      <c r="C158" s="43"/>
      <c r="D158" s="43"/>
      <c r="E158" s="43"/>
      <c r="F158" s="43"/>
      <c r="G158" s="43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3"/>
      <c r="B159" s="43"/>
      <c r="C159" s="43"/>
      <c r="D159" s="43"/>
      <c r="E159" s="43"/>
      <c r="F159" s="43"/>
      <c r="G159" s="43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3"/>
      <c r="B160" s="43"/>
      <c r="C160" s="43"/>
      <c r="D160" s="43"/>
      <c r="E160" s="43"/>
      <c r="F160" s="43"/>
      <c r="G160" s="43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3"/>
      <c r="B161" s="43"/>
      <c r="C161" s="43"/>
      <c r="D161" s="43"/>
      <c r="E161" s="43"/>
      <c r="F161" s="43"/>
      <c r="G161" s="43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3"/>
      <c r="B162" s="43"/>
      <c r="C162" s="43"/>
      <c r="D162" s="43"/>
      <c r="E162" s="43"/>
      <c r="F162" s="43"/>
      <c r="G162" s="43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3"/>
      <c r="B163" s="43"/>
      <c r="C163" s="43"/>
      <c r="D163" s="43"/>
      <c r="E163" s="43"/>
      <c r="F163" s="43"/>
      <c r="G163" s="43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3"/>
      <c r="B164" s="43"/>
      <c r="C164" s="43"/>
      <c r="D164" s="43"/>
      <c r="E164" s="43"/>
      <c r="F164" s="43"/>
      <c r="G164" s="43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3"/>
      <c r="B165" s="43"/>
      <c r="C165" s="43"/>
      <c r="D165" s="43"/>
      <c r="E165" s="43"/>
      <c r="F165" s="43"/>
      <c r="G165" s="43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3"/>
      <c r="B166" s="43"/>
      <c r="C166" s="43"/>
      <c r="D166" s="43"/>
      <c r="E166" s="43"/>
      <c r="F166" s="43"/>
      <c r="G166" s="43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3"/>
      <c r="B167" s="43"/>
      <c r="C167" s="43"/>
      <c r="D167" s="43"/>
      <c r="E167" s="43"/>
      <c r="F167" s="43"/>
      <c r="G167" s="43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3"/>
      <c r="B168" s="43"/>
      <c r="C168" s="43"/>
      <c r="D168" s="43"/>
      <c r="E168" s="43"/>
      <c r="F168" s="43"/>
      <c r="G168" s="43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3"/>
      <c r="B169" s="43"/>
      <c r="C169" s="43"/>
      <c r="D169" s="43"/>
      <c r="E169" s="43"/>
      <c r="F169" s="43"/>
      <c r="G169" s="43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3"/>
      <c r="B170" s="43"/>
      <c r="C170" s="43"/>
      <c r="D170" s="43"/>
      <c r="E170" s="43"/>
      <c r="F170" s="43"/>
      <c r="G170" s="43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3"/>
      <c r="B171" s="43"/>
      <c r="C171" s="43"/>
      <c r="D171" s="43"/>
      <c r="E171" s="43"/>
      <c r="F171" s="43"/>
      <c r="G171" s="43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3"/>
      <c r="B172" s="43"/>
      <c r="C172" s="43"/>
      <c r="D172" s="43"/>
      <c r="E172" s="43"/>
      <c r="F172" s="43"/>
      <c r="G172" s="43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3"/>
      <c r="B173" s="43"/>
      <c r="C173" s="43"/>
      <c r="D173" s="43"/>
      <c r="E173" s="43"/>
      <c r="F173" s="43"/>
      <c r="G173" s="43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3"/>
      <c r="B174" s="43"/>
      <c r="C174" s="43"/>
      <c r="D174" s="43"/>
      <c r="E174" s="43"/>
      <c r="F174" s="43"/>
      <c r="G174" s="43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3"/>
      <c r="B175" s="43"/>
      <c r="C175" s="43"/>
      <c r="D175" s="43"/>
      <c r="E175" s="43"/>
      <c r="F175" s="43"/>
      <c r="G175" s="43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3"/>
      <c r="B176" s="43"/>
      <c r="C176" s="43"/>
      <c r="D176" s="43"/>
      <c r="E176" s="43"/>
      <c r="F176" s="43"/>
      <c r="G176" s="43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3"/>
      <c r="B177" s="43"/>
      <c r="C177" s="43"/>
      <c r="D177" s="43"/>
      <c r="E177" s="43"/>
      <c r="F177" s="43"/>
      <c r="G177" s="43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3"/>
      <c r="B178" s="43"/>
      <c r="C178" s="43"/>
      <c r="D178" s="43"/>
      <c r="E178" s="43"/>
      <c r="F178" s="43"/>
      <c r="G178" s="43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3"/>
      <c r="B179" s="43"/>
      <c r="C179" s="43"/>
      <c r="D179" s="43"/>
      <c r="E179" s="43"/>
      <c r="F179" s="43"/>
      <c r="G179" s="43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3"/>
      <c r="B180" s="43"/>
      <c r="C180" s="43"/>
      <c r="D180" s="43"/>
      <c r="E180" s="43"/>
      <c r="F180" s="43"/>
      <c r="G180" s="43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3"/>
      <c r="B181" s="43"/>
      <c r="C181" s="43"/>
      <c r="D181" s="43"/>
      <c r="E181" s="43"/>
      <c r="F181" s="43"/>
      <c r="G181" s="43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3"/>
      <c r="B182" s="43"/>
      <c r="C182" s="43"/>
      <c r="D182" s="43"/>
      <c r="E182" s="43"/>
      <c r="F182" s="43"/>
      <c r="G182" s="43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3"/>
      <c r="B183" s="43"/>
      <c r="C183" s="43"/>
      <c r="D183" s="43"/>
      <c r="E183" s="43"/>
      <c r="F183" s="43"/>
      <c r="G183" s="43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3"/>
      <c r="B184" s="43"/>
      <c r="C184" s="43"/>
      <c r="D184" s="43"/>
      <c r="E184" s="43"/>
      <c r="F184" s="43"/>
      <c r="G184" s="43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3"/>
      <c r="B185" s="43"/>
      <c r="C185" s="43"/>
      <c r="D185" s="43"/>
      <c r="E185" s="43"/>
      <c r="F185" s="43"/>
      <c r="G185" s="43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3"/>
      <c r="B186" s="43"/>
      <c r="C186" s="43"/>
      <c r="D186" s="43"/>
      <c r="E186" s="43"/>
      <c r="F186" s="43"/>
      <c r="G186" s="43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3"/>
      <c r="B187" s="43"/>
      <c r="C187" s="43"/>
      <c r="D187" s="43"/>
      <c r="E187" s="43"/>
      <c r="F187" s="43"/>
      <c r="G187" s="43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3"/>
      <c r="B188" s="43"/>
      <c r="C188" s="43"/>
      <c r="D188" s="43"/>
      <c r="E188" s="43"/>
      <c r="F188" s="43"/>
      <c r="G188" s="43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3"/>
      <c r="B189" s="43"/>
      <c r="C189" s="43"/>
      <c r="D189" s="43"/>
      <c r="E189" s="43"/>
      <c r="F189" s="43"/>
      <c r="G189" s="43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3"/>
      <c r="B190" s="43"/>
      <c r="C190" s="43"/>
      <c r="D190" s="43"/>
      <c r="E190" s="43"/>
      <c r="F190" s="43"/>
      <c r="G190" s="43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3"/>
      <c r="B191" s="43"/>
      <c r="C191" s="43"/>
      <c r="D191" s="43"/>
      <c r="E191" s="43"/>
      <c r="F191" s="43"/>
      <c r="G191" s="43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3"/>
      <c r="B192" s="43"/>
      <c r="C192" s="43"/>
      <c r="D192" s="43"/>
      <c r="E192" s="43"/>
      <c r="F192" s="43"/>
      <c r="G192" s="43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3"/>
      <c r="B193" s="43"/>
      <c r="C193" s="43"/>
      <c r="D193" s="43"/>
      <c r="E193" s="43"/>
      <c r="F193" s="43"/>
      <c r="G193" s="43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3"/>
      <c r="B194" s="43"/>
      <c r="C194" s="43"/>
      <c r="D194" s="43"/>
      <c r="E194" s="43"/>
      <c r="F194" s="43"/>
      <c r="G194" s="43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3"/>
      <c r="B195" s="43"/>
      <c r="C195" s="43"/>
      <c r="D195" s="43"/>
      <c r="E195" s="43"/>
      <c r="F195" s="43"/>
      <c r="G195" s="43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3"/>
      <c r="B196" s="43"/>
      <c r="C196" s="43"/>
      <c r="D196" s="43"/>
      <c r="E196" s="43"/>
      <c r="F196" s="43"/>
      <c r="G196" s="43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3"/>
      <c r="B197" s="43"/>
      <c r="C197" s="43"/>
      <c r="D197" s="43"/>
      <c r="E197" s="43"/>
      <c r="F197" s="43"/>
      <c r="G197" s="43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3"/>
      <c r="B198" s="43"/>
      <c r="C198" s="43"/>
      <c r="D198" s="43"/>
      <c r="E198" s="43"/>
      <c r="F198" s="43"/>
      <c r="G198" s="43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3"/>
      <c r="B199" s="43"/>
      <c r="C199" s="43"/>
      <c r="D199" s="43"/>
      <c r="E199" s="43"/>
      <c r="F199" s="43"/>
      <c r="G199" s="43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3"/>
      <c r="B200" s="43"/>
      <c r="C200" s="43"/>
      <c r="D200" s="43"/>
      <c r="E200" s="43"/>
      <c r="F200" s="43"/>
      <c r="G200" s="43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3"/>
      <c r="B201" s="43"/>
      <c r="C201" s="43"/>
      <c r="D201" s="43"/>
      <c r="E201" s="43"/>
      <c r="F201" s="43"/>
      <c r="G201" s="43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3"/>
      <c r="B202" s="43"/>
      <c r="C202" s="43"/>
      <c r="D202" s="43"/>
      <c r="E202" s="43"/>
      <c r="F202" s="43"/>
      <c r="G202" s="43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3"/>
      <c r="B203" s="43"/>
      <c r="C203" s="43"/>
      <c r="D203" s="43"/>
      <c r="E203" s="43"/>
      <c r="F203" s="43"/>
      <c r="G203" s="43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3"/>
      <c r="B204" s="43"/>
      <c r="C204" s="43"/>
      <c r="D204" s="43"/>
      <c r="E204" s="43"/>
      <c r="F204" s="43"/>
      <c r="G204" s="43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3"/>
      <c r="B205" s="43"/>
      <c r="C205" s="43"/>
      <c r="D205" s="43"/>
      <c r="E205" s="43"/>
      <c r="F205" s="43"/>
      <c r="G205" s="43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3"/>
      <c r="B206" s="43"/>
      <c r="C206" s="43"/>
      <c r="D206" s="43"/>
      <c r="E206" s="43"/>
      <c r="F206" s="43"/>
      <c r="G206" s="43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3"/>
      <c r="B207" s="43"/>
      <c r="C207" s="43"/>
      <c r="D207" s="43"/>
      <c r="E207" s="43"/>
      <c r="F207" s="43"/>
      <c r="G207" s="43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3"/>
      <c r="B208" s="43"/>
      <c r="C208" s="43"/>
      <c r="D208" s="43"/>
      <c r="E208" s="43"/>
      <c r="F208" s="43"/>
      <c r="G208" s="43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3"/>
      <c r="B209" s="43"/>
      <c r="C209" s="43"/>
      <c r="D209" s="43"/>
      <c r="E209" s="43"/>
      <c r="F209" s="43"/>
      <c r="G209" s="43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3"/>
      <c r="B210" s="43"/>
      <c r="C210" s="43"/>
      <c r="D210" s="43"/>
      <c r="E210" s="43"/>
      <c r="F210" s="43"/>
      <c r="G210" s="43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3"/>
      <c r="B211" s="43"/>
      <c r="C211" s="43"/>
      <c r="D211" s="43"/>
      <c r="E211" s="43"/>
      <c r="F211" s="43"/>
      <c r="G211" s="43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3"/>
      <c r="B212" s="43"/>
      <c r="C212" s="43"/>
      <c r="D212" s="43"/>
      <c r="E212" s="43"/>
      <c r="F212" s="43"/>
      <c r="G212" s="43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3"/>
      <c r="B213" s="43"/>
      <c r="C213" s="43"/>
      <c r="D213" s="43"/>
      <c r="E213" s="43"/>
      <c r="F213" s="43"/>
      <c r="G213" s="43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3"/>
      <c r="B214" s="43"/>
      <c r="C214" s="43"/>
      <c r="D214" s="43"/>
      <c r="E214" s="43"/>
      <c r="F214" s="43"/>
      <c r="G214" s="43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3"/>
      <c r="B215" s="43"/>
      <c r="C215" s="43"/>
      <c r="D215" s="43"/>
      <c r="E215" s="43"/>
      <c r="F215" s="43"/>
      <c r="G215" s="43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3"/>
      <c r="B216" s="43"/>
      <c r="C216" s="43"/>
      <c r="D216" s="43"/>
      <c r="E216" s="43"/>
      <c r="F216" s="43"/>
      <c r="G216" s="43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3"/>
      <c r="B217" s="43"/>
      <c r="C217" s="43"/>
      <c r="D217" s="43"/>
      <c r="E217" s="43"/>
      <c r="F217" s="43"/>
      <c r="G217" s="43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3"/>
      <c r="B218" s="43"/>
      <c r="C218" s="43"/>
      <c r="D218" s="43"/>
      <c r="E218" s="43"/>
      <c r="F218" s="43"/>
      <c r="G218" s="43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3"/>
      <c r="B219" s="43"/>
      <c r="C219" s="43"/>
      <c r="D219" s="43"/>
      <c r="E219" s="43"/>
      <c r="F219" s="43"/>
      <c r="G219" s="43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3"/>
      <c r="B220" s="43"/>
      <c r="C220" s="43"/>
      <c r="D220" s="43"/>
      <c r="E220" s="43"/>
      <c r="F220" s="43"/>
      <c r="G220" s="43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3"/>
      <c r="B221" s="43"/>
      <c r="C221" s="43"/>
      <c r="D221" s="43"/>
      <c r="E221" s="43"/>
      <c r="F221" s="43"/>
      <c r="G221" s="43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3"/>
      <c r="B222" s="43"/>
      <c r="C222" s="43"/>
      <c r="D222" s="43"/>
      <c r="E222" s="43"/>
      <c r="F222" s="43"/>
      <c r="G222" s="43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3"/>
      <c r="B223" s="43"/>
      <c r="C223" s="43"/>
      <c r="D223" s="43"/>
      <c r="E223" s="43"/>
      <c r="F223" s="43"/>
      <c r="G223" s="43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3"/>
      <c r="B224" s="43"/>
      <c r="C224" s="43"/>
      <c r="D224" s="43"/>
      <c r="E224" s="43"/>
      <c r="F224" s="43"/>
      <c r="G224" s="43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3"/>
      <c r="B225" s="43"/>
      <c r="C225" s="43"/>
      <c r="D225" s="43"/>
      <c r="E225" s="43"/>
      <c r="F225" s="43"/>
      <c r="G225" s="43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8" t="s">
        <v>46</v>
      </c>
      <c r="B1" s="9" t="s">
        <v>85</v>
      </c>
      <c r="C1" s="10"/>
      <c r="D1" s="10"/>
      <c r="E1" s="10"/>
      <c r="F1" s="10"/>
      <c r="G1" s="10"/>
      <c r="H1" s="10"/>
      <c r="I1" s="10"/>
      <c r="J1" s="10"/>
      <c r="K1" s="11"/>
      <c r="L1" s="2"/>
      <c r="M1" s="12"/>
      <c r="N1" s="12"/>
      <c r="O1" s="12"/>
      <c r="P1" s="12"/>
      <c r="Q1" s="13"/>
      <c r="R1" s="13"/>
      <c r="S1" s="13"/>
      <c r="T1" s="13"/>
      <c r="U1" s="13"/>
      <c r="V1" s="13"/>
      <c r="W1" s="13"/>
      <c r="X1" s="13"/>
      <c r="Y1" s="13"/>
      <c r="AA1" s="13"/>
      <c r="AB1" s="13"/>
      <c r="AC1" s="13"/>
      <c r="AD1" s="13"/>
      <c r="AE1" s="13"/>
      <c r="AF1" s="13"/>
      <c r="AG1" s="13"/>
    </row>
    <row r="2">
      <c r="A2" s="14"/>
      <c r="B2" s="15"/>
      <c r="C2" s="16"/>
      <c r="D2" s="16"/>
      <c r="E2" s="16"/>
      <c r="F2" s="16"/>
      <c r="G2" s="16"/>
      <c r="H2" s="16"/>
      <c r="I2" s="16"/>
      <c r="J2" s="16"/>
      <c r="K2" s="17"/>
      <c r="L2" s="2"/>
      <c r="M2" s="12"/>
      <c r="N2" s="12"/>
      <c r="O2" s="12"/>
      <c r="P2" s="12"/>
      <c r="Q2" s="13"/>
      <c r="R2" s="13"/>
      <c r="S2" s="13"/>
      <c r="T2" s="13"/>
      <c r="U2" s="13"/>
      <c r="V2" s="13"/>
      <c r="W2" s="13"/>
      <c r="X2" s="13"/>
      <c r="Y2" s="13"/>
      <c r="AA2" s="13"/>
      <c r="AB2" s="13"/>
      <c r="AC2" s="13"/>
      <c r="AD2" s="13"/>
      <c r="AE2" s="13"/>
      <c r="AF2" s="13"/>
      <c r="AG2" s="13"/>
    </row>
    <row r="3">
      <c r="A3" s="19"/>
      <c r="B3" s="20" t="s">
        <v>49</v>
      </c>
      <c r="C3" s="20" t="s">
        <v>50</v>
      </c>
      <c r="D3" s="20" t="s">
        <v>51</v>
      </c>
      <c r="E3" s="20" t="s">
        <v>52</v>
      </c>
      <c r="F3" s="21" t="s">
        <v>53</v>
      </c>
      <c r="G3" s="21" t="s">
        <v>54</v>
      </c>
      <c r="H3" s="21" t="s">
        <v>55</v>
      </c>
      <c r="I3" s="21" t="s">
        <v>56</v>
      </c>
      <c r="J3" s="20" t="s">
        <v>57</v>
      </c>
      <c r="K3" s="20" t="s">
        <v>58</v>
      </c>
      <c r="L3" s="2"/>
      <c r="M3" s="18" t="s">
        <v>48</v>
      </c>
      <c r="N3" s="12"/>
      <c r="O3" s="12"/>
      <c r="P3" s="12"/>
      <c r="Q3" s="13"/>
      <c r="R3" s="13"/>
      <c r="S3" s="13"/>
      <c r="T3" s="13"/>
      <c r="U3" s="13"/>
      <c r="V3" s="13"/>
      <c r="W3" s="13"/>
      <c r="Y3" s="13"/>
      <c r="Z3" s="13"/>
      <c r="AA3" s="13"/>
      <c r="AB3" s="13"/>
      <c r="AC3" s="13"/>
      <c r="AD3" s="13"/>
      <c r="AE3" s="13"/>
      <c r="AF3" s="13"/>
      <c r="AG3" s="13"/>
    </row>
    <row r="4">
      <c r="A4" s="23" t="str">
        <f>ALNS!A4</f>
        <v>Alex Ranyê Guilherme Cristino</v>
      </c>
      <c r="B4" s="24"/>
      <c r="C4" s="24"/>
      <c r="D4" s="24"/>
      <c r="E4" s="24"/>
      <c r="F4" s="25">
        <f t="shared" ref="F4:F47" si="1">IF(A4&lt;&gt;"",SUM(B4:E4),)</f>
        <v>0</v>
      </c>
      <c r="G4" s="26" t="str">
        <f t="shared" ref="G4:G47" si="2">IFERROR(IF(F4&gt;=0,AVERAGE(B4:E4),""),"")</f>
        <v/>
      </c>
      <c r="H4" s="25" t="str">
        <f t="shared" ref="H4:H47" si="3">IF(AND(F4&gt;=10,F4&lt;28,G4&lt;7),ROUND((50-G4*6)/4,1),"")</f>
        <v/>
      </c>
      <c r="I4" s="27"/>
      <c r="J4" s="28" t="str">
        <f t="shared" ref="J4:J47" si="4">IF(AND(B4&lt;&gt;"",C4&lt;&gt;"",D4&lt;&gt;"",E4&lt;&gt;""),IF(OR(F4&gt;=28,F4&lt;10),G4,IF(I4=H4,5,((G4*6)+(I4*4))/10)),)</f>
        <v/>
      </c>
      <c r="K4" s="29" t="str">
        <f t="shared" ref="K4:K47" si="5">IF(AND(B4&lt;&gt;"",C4&lt;&gt;"",D4&lt;&gt;"",E4&lt;&gt;""),IF(J4&gt;=5,"A","R"),)</f>
        <v/>
      </c>
      <c r="L4" s="2"/>
      <c r="M4" s="22" t="s">
        <v>59</v>
      </c>
      <c r="N4" s="12"/>
      <c r="O4" s="12"/>
      <c r="P4" s="12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</row>
    <row r="5">
      <c r="A5" s="30" t="str">
        <f>ALNS!A5</f>
        <v>Ana beatriz Araújo Salvino</v>
      </c>
      <c r="B5" s="31"/>
      <c r="C5" s="31"/>
      <c r="D5" s="31"/>
      <c r="E5" s="31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5" t="str">
        <f t="shared" si="4"/>
        <v/>
      </c>
      <c r="K5" s="36" t="str">
        <f t="shared" si="5"/>
        <v/>
      </c>
      <c r="L5" s="2"/>
      <c r="M5" s="18" t="s">
        <v>60</v>
      </c>
      <c r="N5" s="12"/>
      <c r="O5" s="12"/>
      <c r="P5" s="12"/>
      <c r="Q5" s="13"/>
      <c r="R5" s="13"/>
      <c r="S5" s="13"/>
      <c r="T5" s="13"/>
      <c r="U5" s="13"/>
      <c r="V5" s="13"/>
      <c r="W5" s="13"/>
      <c r="Y5" s="13"/>
      <c r="AA5" s="13"/>
      <c r="AB5" s="13"/>
      <c r="AC5" s="13"/>
      <c r="AD5" s="13"/>
      <c r="AE5" s="13"/>
      <c r="AF5" s="13"/>
      <c r="AG5" s="13"/>
    </row>
    <row r="6">
      <c r="A6" s="23" t="str">
        <f>ALNS!A6</f>
        <v>Ana Beatriz Farias Brito</v>
      </c>
      <c r="B6" s="24"/>
      <c r="C6" s="24"/>
      <c r="D6" s="24"/>
      <c r="E6" s="24"/>
      <c r="F6" s="25">
        <f t="shared" si="1"/>
        <v>0</v>
      </c>
      <c r="G6" s="26" t="str">
        <f t="shared" si="2"/>
        <v/>
      </c>
      <c r="H6" s="25" t="str">
        <f t="shared" si="3"/>
        <v/>
      </c>
      <c r="I6" s="27"/>
      <c r="J6" s="28" t="str">
        <f t="shared" si="4"/>
        <v/>
      </c>
      <c r="K6" s="29" t="str">
        <f t="shared" si="5"/>
        <v/>
      </c>
      <c r="L6" s="2"/>
      <c r="M6" s="37" t="s">
        <v>61</v>
      </c>
      <c r="N6" s="12"/>
      <c r="O6" s="12"/>
      <c r="P6" s="12"/>
      <c r="Q6" s="13"/>
      <c r="R6" s="13"/>
      <c r="S6" s="13"/>
      <c r="T6" s="13"/>
      <c r="U6" s="13"/>
      <c r="V6" s="13"/>
      <c r="W6" s="13"/>
      <c r="Y6" s="13"/>
      <c r="AA6" s="13"/>
      <c r="AB6" s="13"/>
      <c r="AC6" s="13"/>
      <c r="AD6" s="13"/>
      <c r="AE6" s="13"/>
      <c r="AF6" s="13"/>
      <c r="AG6" s="13"/>
    </row>
    <row r="7">
      <c r="A7" s="30" t="str">
        <f>ALNS!A7</f>
        <v>Ana Clara Oliveira das Chagas</v>
      </c>
      <c r="B7" s="31"/>
      <c r="C7" s="31"/>
      <c r="D7" s="31"/>
      <c r="E7" s="31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5" t="str">
        <f t="shared" si="4"/>
        <v/>
      </c>
      <c r="K7" s="36" t="str">
        <f t="shared" si="5"/>
        <v/>
      </c>
      <c r="L7" s="2"/>
      <c r="M7" s="22" t="s">
        <v>62</v>
      </c>
      <c r="N7" s="12"/>
      <c r="O7" s="12"/>
      <c r="P7" s="12"/>
      <c r="Q7" s="13"/>
      <c r="R7" s="13"/>
      <c r="S7" s="13"/>
      <c r="T7" s="13"/>
      <c r="U7" s="13"/>
      <c r="V7" s="13"/>
      <c r="W7" s="13"/>
      <c r="Y7" s="13"/>
      <c r="AA7" s="13"/>
      <c r="AB7" s="13"/>
      <c r="AC7" s="13"/>
      <c r="AD7" s="13"/>
      <c r="AE7" s="13"/>
      <c r="AF7" s="13"/>
      <c r="AG7" s="13"/>
    </row>
    <row r="8">
      <c r="A8" s="23" t="str">
        <f>ALNS!A8</f>
        <v>Ana Flávia Ribeiro Gomes Nascimento</v>
      </c>
      <c r="B8" s="24"/>
      <c r="C8" s="24"/>
      <c r="D8" s="24"/>
      <c r="E8" s="24"/>
      <c r="F8" s="25">
        <f t="shared" si="1"/>
        <v>0</v>
      </c>
      <c r="G8" s="26" t="str">
        <f t="shared" si="2"/>
        <v/>
      </c>
      <c r="H8" s="25" t="str">
        <f t="shared" si="3"/>
        <v/>
      </c>
      <c r="I8" s="27"/>
      <c r="J8" s="28" t="str">
        <f t="shared" si="4"/>
        <v/>
      </c>
      <c r="K8" s="29" t="str">
        <f t="shared" si="5"/>
        <v/>
      </c>
      <c r="L8" s="2"/>
      <c r="M8" s="22" t="s">
        <v>63</v>
      </c>
      <c r="N8" s="12"/>
      <c r="O8" s="12"/>
      <c r="P8" s="12"/>
      <c r="Q8" s="13"/>
      <c r="R8" s="13"/>
      <c r="S8" s="13"/>
      <c r="T8" s="13"/>
      <c r="U8" s="13"/>
      <c r="V8" s="13"/>
      <c r="W8" s="13"/>
      <c r="Y8" s="13"/>
      <c r="AA8" s="13"/>
      <c r="AB8" s="13"/>
      <c r="AC8" s="13"/>
      <c r="AD8" s="13"/>
      <c r="AE8" s="13"/>
      <c r="AF8" s="13"/>
      <c r="AG8" s="13"/>
    </row>
    <row r="9">
      <c r="A9" s="30" t="str">
        <f>ALNS!A9</f>
        <v>Ana Luiza Almeida Maia</v>
      </c>
      <c r="B9" s="31"/>
      <c r="C9" s="31"/>
      <c r="D9" s="31"/>
      <c r="E9" s="31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5" t="str">
        <f t="shared" si="4"/>
        <v/>
      </c>
      <c r="K9" s="36" t="str">
        <f t="shared" si="5"/>
        <v/>
      </c>
      <c r="L9" s="2"/>
      <c r="M9" s="22" t="s">
        <v>64</v>
      </c>
      <c r="N9" s="12"/>
      <c r="O9" s="12"/>
      <c r="P9" s="12"/>
      <c r="Q9" s="13"/>
      <c r="R9" s="13"/>
      <c r="S9" s="13"/>
      <c r="T9" s="13"/>
      <c r="U9" s="13"/>
      <c r="V9" s="13"/>
      <c r="W9" s="13"/>
      <c r="Y9" s="13"/>
      <c r="AA9" s="13"/>
      <c r="AB9" s="13"/>
      <c r="AC9" s="13"/>
      <c r="AD9" s="13"/>
      <c r="AE9" s="13"/>
      <c r="AF9" s="13"/>
      <c r="AG9" s="13"/>
    </row>
    <row r="10">
      <c r="A10" s="23" t="str">
        <f>ALNS!A10</f>
        <v>Andrei Bernado Nascimento da Silva</v>
      </c>
      <c r="B10" s="24"/>
      <c r="C10" s="24"/>
      <c r="D10" s="24"/>
      <c r="E10" s="24"/>
      <c r="F10" s="25">
        <f t="shared" si="1"/>
        <v>0</v>
      </c>
      <c r="G10" s="26" t="str">
        <f t="shared" si="2"/>
        <v/>
      </c>
      <c r="H10" s="25" t="str">
        <f t="shared" si="3"/>
        <v/>
      </c>
      <c r="I10" s="27"/>
      <c r="J10" s="28" t="str">
        <f t="shared" si="4"/>
        <v/>
      </c>
      <c r="K10" s="29" t="str">
        <f t="shared" si="5"/>
        <v/>
      </c>
      <c r="L10" s="2"/>
      <c r="M10" s="12"/>
      <c r="N10" s="12"/>
      <c r="O10" s="12"/>
      <c r="P10" s="12"/>
      <c r="Q10" s="13"/>
      <c r="R10" s="13"/>
      <c r="S10" s="13"/>
      <c r="T10" s="13"/>
      <c r="U10" s="13"/>
      <c r="V10" s="13"/>
      <c r="W10" s="13"/>
      <c r="Y10" s="13"/>
      <c r="AA10" s="13"/>
      <c r="AB10" s="13"/>
      <c r="AC10" s="13"/>
      <c r="AD10" s="13"/>
      <c r="AE10" s="13"/>
      <c r="AF10" s="13"/>
      <c r="AG10" s="13"/>
    </row>
    <row r="11">
      <c r="A11" s="30" t="str">
        <f>ALNS!A11</f>
        <v>Arthur Juan Costa Araújo</v>
      </c>
      <c r="B11" s="31"/>
      <c r="C11" s="31"/>
      <c r="D11" s="31"/>
      <c r="E11" s="31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5" t="str">
        <f t="shared" si="4"/>
        <v/>
      </c>
      <c r="K11" s="36" t="str">
        <f t="shared" si="5"/>
        <v/>
      </c>
      <c r="L11" s="2"/>
      <c r="M11" s="12"/>
      <c r="N11" s="12"/>
      <c r="O11" s="12"/>
      <c r="P11" s="12"/>
      <c r="Q11" s="13"/>
      <c r="R11" s="13"/>
      <c r="S11" s="13"/>
      <c r="T11" s="13"/>
      <c r="U11" s="13"/>
      <c r="V11" s="13"/>
      <c r="W11" s="13"/>
      <c r="Y11" s="13"/>
      <c r="AA11" s="13"/>
      <c r="AB11" s="13"/>
      <c r="AC11" s="13"/>
      <c r="AD11" s="13"/>
      <c r="AE11" s="13"/>
      <c r="AF11" s="13"/>
      <c r="AG11" s="13"/>
    </row>
    <row r="12">
      <c r="A12" s="23" t="str">
        <f>ALNS!A12</f>
        <v>Brenda Angel Sousa de Medeiros</v>
      </c>
      <c r="B12" s="24"/>
      <c r="C12" s="24"/>
      <c r="D12" s="24"/>
      <c r="E12" s="24"/>
      <c r="F12" s="25">
        <f t="shared" si="1"/>
        <v>0</v>
      </c>
      <c r="G12" s="26" t="str">
        <f t="shared" si="2"/>
        <v/>
      </c>
      <c r="H12" s="25" t="str">
        <f t="shared" si="3"/>
        <v/>
      </c>
      <c r="I12" s="27"/>
      <c r="J12" s="28" t="str">
        <f t="shared" si="4"/>
        <v/>
      </c>
      <c r="K12" s="29" t="str">
        <f t="shared" si="5"/>
        <v/>
      </c>
      <c r="L12" s="2"/>
      <c r="M12" s="12"/>
      <c r="N12" s="12"/>
      <c r="O12" s="12"/>
      <c r="P12" s="12"/>
      <c r="Q12" s="13"/>
      <c r="R12" s="13"/>
      <c r="S12" s="13"/>
      <c r="T12" s="13"/>
      <c r="U12" s="13"/>
      <c r="V12" s="13"/>
      <c r="W12" s="13"/>
      <c r="Y12" s="13"/>
      <c r="AA12" s="13"/>
      <c r="AB12" s="13"/>
      <c r="AC12" s="13"/>
      <c r="AD12" s="13"/>
      <c r="AE12" s="13"/>
      <c r="AF12" s="13"/>
      <c r="AG12" s="13"/>
    </row>
    <row r="13">
      <c r="A13" s="30" t="str">
        <f>ALNS!A13</f>
        <v>Bruna Ellen Andrade Abrantes</v>
      </c>
      <c r="B13" s="31"/>
      <c r="C13" s="31"/>
      <c r="D13" s="31"/>
      <c r="E13" s="31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5" t="str">
        <f t="shared" si="4"/>
        <v/>
      </c>
      <c r="K13" s="36" t="str">
        <f t="shared" si="5"/>
        <v/>
      </c>
      <c r="L13" s="2"/>
      <c r="M13" s="12"/>
      <c r="N13" s="12"/>
      <c r="O13" s="12"/>
      <c r="P13" s="12"/>
      <c r="Q13" s="13"/>
      <c r="R13" s="13"/>
      <c r="S13" s="13"/>
      <c r="T13" s="13"/>
      <c r="U13" s="13"/>
      <c r="V13" s="13"/>
      <c r="W13" s="13"/>
      <c r="Y13" s="13"/>
      <c r="AA13" s="13"/>
      <c r="AB13" s="13"/>
      <c r="AC13" s="13"/>
      <c r="AD13" s="13"/>
      <c r="AE13" s="13"/>
      <c r="AF13" s="13"/>
      <c r="AG13" s="13"/>
    </row>
    <row r="14">
      <c r="A14" s="23" t="str">
        <f>ALNS!A14</f>
        <v>Daniel Dantas da Silva</v>
      </c>
      <c r="B14" s="24"/>
      <c r="C14" s="24"/>
      <c r="D14" s="24"/>
      <c r="E14" s="24"/>
      <c r="F14" s="25">
        <f t="shared" si="1"/>
        <v>0</v>
      </c>
      <c r="G14" s="26" t="str">
        <f t="shared" si="2"/>
        <v/>
      </c>
      <c r="H14" s="25" t="str">
        <f t="shared" si="3"/>
        <v/>
      </c>
      <c r="I14" s="27"/>
      <c r="J14" s="28" t="str">
        <f t="shared" si="4"/>
        <v/>
      </c>
      <c r="K14" s="29" t="str">
        <f t="shared" si="5"/>
        <v/>
      </c>
      <c r="L14" s="2"/>
      <c r="M14" s="12"/>
      <c r="N14" s="12"/>
      <c r="O14" s="12"/>
      <c r="P14" s="12"/>
      <c r="Q14" s="13"/>
      <c r="R14" s="13"/>
      <c r="S14" s="13"/>
      <c r="T14" s="13"/>
      <c r="U14" s="13"/>
      <c r="V14" s="13"/>
      <c r="W14" s="13"/>
      <c r="Y14" s="13"/>
      <c r="AA14" s="13"/>
      <c r="AB14" s="13"/>
      <c r="AC14" s="13"/>
      <c r="AD14" s="13"/>
      <c r="AE14" s="13"/>
      <c r="AF14" s="13"/>
      <c r="AG14" s="13"/>
    </row>
    <row r="15">
      <c r="A15" s="30" t="str">
        <f>ALNS!A15</f>
        <v>Erick Gabriel Araújo Leandro</v>
      </c>
      <c r="B15" s="31"/>
      <c r="C15" s="31"/>
      <c r="D15" s="31"/>
      <c r="E15" s="31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5" t="str">
        <f t="shared" si="4"/>
        <v/>
      </c>
      <c r="K15" s="36" t="str">
        <f t="shared" si="5"/>
        <v/>
      </c>
      <c r="L15" s="2"/>
      <c r="M15" s="12"/>
      <c r="N15" s="12"/>
      <c r="O15" s="12"/>
      <c r="P15" s="12"/>
      <c r="Q15" s="13"/>
      <c r="R15" s="13"/>
      <c r="S15" s="13"/>
      <c r="T15" s="13"/>
      <c r="U15" s="13"/>
      <c r="V15" s="13"/>
      <c r="W15" s="13"/>
      <c r="Y15" s="13"/>
      <c r="AA15" s="13"/>
      <c r="AB15" s="13"/>
      <c r="AC15" s="13"/>
      <c r="AD15" s="13"/>
      <c r="AE15" s="13"/>
      <c r="AF15" s="13"/>
      <c r="AG15" s="13"/>
    </row>
    <row r="16">
      <c r="A16" s="23" t="str">
        <f>ALNS!A16</f>
        <v>Eugênio Genuíno Mota</v>
      </c>
      <c r="B16" s="24"/>
      <c r="C16" s="24"/>
      <c r="D16" s="24"/>
      <c r="E16" s="24"/>
      <c r="F16" s="25">
        <f t="shared" si="1"/>
        <v>0</v>
      </c>
      <c r="G16" s="33" t="str">
        <f t="shared" si="2"/>
        <v/>
      </c>
      <c r="H16" s="25" t="str">
        <f t="shared" si="3"/>
        <v/>
      </c>
      <c r="I16" s="27"/>
      <c r="J16" s="28" t="str">
        <f t="shared" si="4"/>
        <v/>
      </c>
      <c r="K16" s="29" t="str">
        <f t="shared" si="5"/>
        <v/>
      </c>
      <c r="L16" s="2"/>
      <c r="M16" s="12"/>
      <c r="N16" s="12"/>
      <c r="O16" s="12"/>
      <c r="P16" s="12"/>
      <c r="Q16" s="13"/>
      <c r="R16" s="13"/>
      <c r="S16" s="13"/>
      <c r="T16" s="13"/>
      <c r="U16" s="13"/>
      <c r="V16" s="13"/>
      <c r="W16" s="13"/>
      <c r="Y16" s="13"/>
      <c r="AA16" s="13"/>
      <c r="AB16" s="13"/>
      <c r="AC16" s="13"/>
      <c r="AD16" s="13"/>
      <c r="AE16" s="13"/>
      <c r="AF16" s="13"/>
      <c r="AG16" s="13"/>
    </row>
    <row r="17">
      <c r="A17" s="30" t="str">
        <f>ALNS!A17</f>
        <v>Evellyn Fernandes de Almeida</v>
      </c>
      <c r="B17" s="31"/>
      <c r="C17" s="31"/>
      <c r="D17" s="31"/>
      <c r="E17" s="31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5" t="str">
        <f t="shared" si="4"/>
        <v/>
      </c>
      <c r="K17" s="36" t="str">
        <f t="shared" si="5"/>
        <v/>
      </c>
      <c r="L17" s="2"/>
      <c r="M17" s="12"/>
      <c r="N17" s="12"/>
      <c r="O17" s="12"/>
      <c r="P17" s="12"/>
      <c r="Q17" s="13"/>
      <c r="R17" s="13"/>
      <c r="S17" s="13"/>
      <c r="T17" s="13"/>
      <c r="U17" s="13"/>
      <c r="V17" s="13"/>
      <c r="W17" s="13"/>
      <c r="Y17" s="13"/>
      <c r="AA17" s="13"/>
      <c r="AB17" s="13"/>
      <c r="AC17" s="13"/>
      <c r="AD17" s="13"/>
      <c r="AE17" s="13"/>
      <c r="AF17" s="13"/>
      <c r="AG17" s="13"/>
    </row>
    <row r="18">
      <c r="A18" s="23" t="str">
        <f>ALNS!A18</f>
        <v>Gabriel de Sousa Gonzaga</v>
      </c>
      <c r="B18" s="24"/>
      <c r="C18" s="24"/>
      <c r="D18" s="24"/>
      <c r="E18" s="24"/>
      <c r="F18" s="25">
        <f t="shared" si="1"/>
        <v>0</v>
      </c>
      <c r="G18" s="26" t="str">
        <f t="shared" si="2"/>
        <v/>
      </c>
      <c r="H18" s="25" t="str">
        <f t="shared" si="3"/>
        <v/>
      </c>
      <c r="I18" s="27"/>
      <c r="J18" s="28" t="str">
        <f t="shared" si="4"/>
        <v/>
      </c>
      <c r="K18" s="29" t="str">
        <f t="shared" si="5"/>
        <v/>
      </c>
      <c r="L18" s="2"/>
      <c r="M18" s="12"/>
      <c r="N18" s="12"/>
      <c r="O18" s="12"/>
      <c r="P18" s="12"/>
      <c r="Q18" s="13"/>
      <c r="R18" s="13"/>
      <c r="S18" s="13"/>
      <c r="T18" s="13"/>
      <c r="U18" s="13"/>
      <c r="V18" s="13"/>
      <c r="W18" s="13"/>
      <c r="Y18" s="13"/>
      <c r="AA18" s="13"/>
      <c r="AB18" s="13"/>
      <c r="AC18" s="13"/>
      <c r="AD18" s="13"/>
      <c r="AE18" s="13"/>
      <c r="AF18" s="13"/>
      <c r="AG18" s="13"/>
    </row>
    <row r="19">
      <c r="A19" s="30" t="str">
        <f>ALNS!A19</f>
        <v>Giullia Barros Pietoso Camara</v>
      </c>
      <c r="B19" s="31"/>
      <c r="C19" s="31"/>
      <c r="D19" s="31"/>
      <c r="E19" s="31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5" t="str">
        <f t="shared" si="4"/>
        <v/>
      </c>
      <c r="K19" s="36" t="str">
        <f t="shared" si="5"/>
        <v/>
      </c>
      <c r="L19" s="2"/>
      <c r="M19" s="12"/>
      <c r="N19" s="12"/>
      <c r="O19" s="12"/>
      <c r="P19" s="12"/>
      <c r="Q19" s="13"/>
      <c r="R19" s="13"/>
      <c r="S19" s="13"/>
      <c r="T19" s="13"/>
      <c r="U19" s="13"/>
      <c r="V19" s="13"/>
      <c r="W19" s="13"/>
      <c r="Y19" s="13"/>
      <c r="AA19" s="13"/>
      <c r="AB19" s="13"/>
      <c r="AC19" s="13"/>
      <c r="AD19" s="13"/>
      <c r="AE19" s="13"/>
      <c r="AF19" s="13"/>
      <c r="AG19" s="13"/>
    </row>
    <row r="20" ht="15.75" customHeight="1">
      <c r="A20" s="38" t="str">
        <f>ALNS!A20</f>
        <v>Gleiciane Almeida de Lima</v>
      </c>
      <c r="B20" s="24"/>
      <c r="C20" s="24"/>
      <c r="D20" s="24"/>
      <c r="E20" s="24"/>
      <c r="F20" s="25">
        <f t="shared" si="1"/>
        <v>0</v>
      </c>
      <c r="G20" s="26" t="str">
        <f t="shared" si="2"/>
        <v/>
      </c>
      <c r="H20" s="25" t="str">
        <f t="shared" si="3"/>
        <v/>
      </c>
      <c r="I20" s="27"/>
      <c r="J20" s="28" t="str">
        <f t="shared" si="4"/>
        <v/>
      </c>
      <c r="K20" s="29" t="str">
        <f t="shared" si="5"/>
        <v/>
      </c>
      <c r="L20" s="2"/>
      <c r="M20" s="12"/>
      <c r="N20" s="12"/>
      <c r="O20" s="12"/>
      <c r="P20" s="12"/>
      <c r="Q20" s="13"/>
      <c r="R20" s="13"/>
      <c r="S20" s="13"/>
      <c r="T20" s="13"/>
      <c r="U20" s="13"/>
      <c r="V20" s="13"/>
      <c r="W20" s="13"/>
      <c r="Y20" s="13"/>
      <c r="AA20" s="13"/>
      <c r="AB20" s="13"/>
      <c r="AC20" s="13"/>
      <c r="AD20" s="13"/>
      <c r="AE20" s="13"/>
      <c r="AF20" s="13"/>
      <c r="AG20" s="13"/>
    </row>
    <row r="21" ht="15.75" customHeight="1">
      <c r="A21" s="30" t="str">
        <f>ALNS!A21</f>
        <v>Gustavo Oliviera de Menezes</v>
      </c>
      <c r="B21" s="31"/>
      <c r="C21" s="31"/>
      <c r="D21" s="31"/>
      <c r="E21" s="31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5" t="str">
        <f t="shared" si="4"/>
        <v/>
      </c>
      <c r="K21" s="36" t="str">
        <f t="shared" si="5"/>
        <v/>
      </c>
      <c r="L21" s="2"/>
      <c r="M21" s="12"/>
      <c r="N21" s="12"/>
      <c r="O21" s="12"/>
      <c r="P21" s="12"/>
      <c r="Q21" s="13"/>
      <c r="R21" s="13"/>
      <c r="S21" s="13"/>
      <c r="T21" s="13"/>
      <c r="U21" s="13"/>
      <c r="V21" s="13"/>
      <c r="W21" s="13"/>
      <c r="Y21" s="13"/>
      <c r="AA21" s="13"/>
      <c r="AB21" s="13"/>
      <c r="AC21" s="13"/>
      <c r="AD21" s="13"/>
      <c r="AE21" s="13"/>
      <c r="AF21" s="13"/>
      <c r="AG21" s="13"/>
    </row>
    <row r="22" ht="15.75" customHeight="1">
      <c r="A22" s="23" t="str">
        <f>ALNS!A22</f>
        <v>Heitor Gênuíno Mota</v>
      </c>
      <c r="B22" s="24"/>
      <c r="C22" s="24"/>
      <c r="D22" s="24"/>
      <c r="E22" s="24"/>
      <c r="F22" s="25">
        <f t="shared" si="1"/>
        <v>0</v>
      </c>
      <c r="G22" s="26" t="str">
        <f t="shared" si="2"/>
        <v/>
      </c>
      <c r="H22" s="25" t="str">
        <f t="shared" si="3"/>
        <v/>
      </c>
      <c r="I22" s="27"/>
      <c r="J22" s="28" t="str">
        <f t="shared" si="4"/>
        <v/>
      </c>
      <c r="K22" s="29" t="str">
        <f t="shared" si="5"/>
        <v/>
      </c>
      <c r="L22" s="2"/>
      <c r="M22" s="12"/>
      <c r="N22" s="12"/>
      <c r="O22" s="12"/>
      <c r="P22" s="12"/>
      <c r="Q22" s="13"/>
      <c r="R22" s="13"/>
      <c r="S22" s="13"/>
      <c r="T22" s="13"/>
      <c r="U22" s="13"/>
      <c r="V22" s="13"/>
      <c r="W22" s="13"/>
      <c r="Y22" s="13"/>
      <c r="AA22" s="13"/>
      <c r="AB22" s="13"/>
      <c r="AC22" s="13"/>
      <c r="AD22" s="13"/>
      <c r="AE22" s="13"/>
      <c r="AF22" s="13"/>
      <c r="AG22" s="13"/>
    </row>
    <row r="23" ht="15.75" customHeight="1">
      <c r="A23" s="30" t="str">
        <f>ALNS!A23</f>
        <v>Heloisa dos Reis Nascimento</v>
      </c>
      <c r="B23" s="31"/>
      <c r="C23" s="31"/>
      <c r="D23" s="31"/>
      <c r="E23" s="31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5" t="str">
        <f t="shared" si="4"/>
        <v/>
      </c>
      <c r="K23" s="36" t="str">
        <f t="shared" si="5"/>
        <v/>
      </c>
      <c r="L23" s="2"/>
      <c r="M23" s="12"/>
      <c r="N23" s="12"/>
      <c r="O23" s="12"/>
      <c r="P23" s="12"/>
      <c r="Q23" s="13"/>
      <c r="R23" s="13"/>
      <c r="S23" s="13"/>
      <c r="T23" s="13"/>
      <c r="U23" s="13"/>
      <c r="V23" s="13"/>
      <c r="W23" s="13"/>
      <c r="Y23" s="13"/>
      <c r="AA23" s="13"/>
      <c r="AB23" s="13"/>
      <c r="AC23" s="13"/>
      <c r="AD23" s="13"/>
      <c r="AE23" s="13"/>
      <c r="AF23" s="13"/>
      <c r="AG23" s="13"/>
    </row>
    <row r="24" ht="15.75" customHeight="1">
      <c r="A24" s="23" t="str">
        <f>ALNS!A24</f>
        <v>José Júlio César de Lima Silva Soares</v>
      </c>
      <c r="B24" s="24"/>
      <c r="C24" s="24"/>
      <c r="D24" s="24"/>
      <c r="E24" s="24"/>
      <c r="F24" s="25">
        <f t="shared" si="1"/>
        <v>0</v>
      </c>
      <c r="G24" s="26" t="str">
        <f t="shared" si="2"/>
        <v/>
      </c>
      <c r="H24" s="25" t="str">
        <f t="shared" si="3"/>
        <v/>
      </c>
      <c r="I24" s="27"/>
      <c r="J24" s="28" t="str">
        <f t="shared" si="4"/>
        <v/>
      </c>
      <c r="K24" s="29" t="str">
        <f t="shared" si="5"/>
        <v/>
      </c>
      <c r="L24" s="2"/>
      <c r="M24" s="12"/>
      <c r="N24" s="12"/>
      <c r="O24" s="12"/>
      <c r="P24" s="12"/>
      <c r="Q24" s="13"/>
      <c r="R24" s="13"/>
      <c r="S24" s="13"/>
      <c r="T24" s="13"/>
      <c r="U24" s="13"/>
      <c r="V24" s="13"/>
      <c r="W24" s="13"/>
      <c r="Y24" s="13"/>
      <c r="AA24" s="13"/>
      <c r="AB24" s="13"/>
      <c r="AC24" s="13"/>
      <c r="AD24" s="13"/>
      <c r="AE24" s="13"/>
      <c r="AF24" s="13"/>
      <c r="AG24" s="13"/>
    </row>
    <row r="25" ht="15.75" customHeight="1">
      <c r="A25" s="30" t="str">
        <f>ALNS!A25</f>
        <v>Júlia da Costa Silva Cruz</v>
      </c>
      <c r="B25" s="31"/>
      <c r="C25" s="31"/>
      <c r="D25" s="31"/>
      <c r="E25" s="31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5" t="str">
        <f t="shared" si="4"/>
        <v/>
      </c>
      <c r="K25" s="36" t="str">
        <f t="shared" si="5"/>
        <v/>
      </c>
      <c r="L25" s="2"/>
      <c r="M25" s="12"/>
      <c r="N25" s="12"/>
      <c r="O25" s="12"/>
      <c r="P25" s="12"/>
      <c r="Q25" s="13"/>
      <c r="R25" s="13"/>
      <c r="S25" s="13"/>
      <c r="T25" s="13"/>
      <c r="U25" s="13"/>
      <c r="V25" s="13"/>
      <c r="W25" s="13"/>
      <c r="Y25" s="13"/>
      <c r="AA25" s="13"/>
      <c r="AB25" s="13"/>
      <c r="AC25" s="13"/>
      <c r="AD25" s="13"/>
      <c r="AE25" s="13"/>
      <c r="AF25" s="13"/>
      <c r="AG25" s="13"/>
    </row>
    <row r="26" ht="15.75" customHeight="1">
      <c r="A26" s="39" t="str">
        <f>ALNS!A26</f>
        <v>Kelven Fernando Basilio de Farias</v>
      </c>
      <c r="B26" s="24"/>
      <c r="C26" s="24"/>
      <c r="D26" s="24"/>
      <c r="E26" s="24"/>
      <c r="F26" s="25">
        <f t="shared" si="1"/>
        <v>0</v>
      </c>
      <c r="G26" s="26" t="str">
        <f t="shared" si="2"/>
        <v/>
      </c>
      <c r="H26" s="25" t="str">
        <f t="shared" si="3"/>
        <v/>
      </c>
      <c r="I26" s="38"/>
      <c r="J26" s="28" t="str">
        <f t="shared" si="4"/>
        <v/>
      </c>
      <c r="K26" s="29" t="str">
        <f t="shared" si="5"/>
        <v/>
      </c>
      <c r="L26" s="2"/>
      <c r="M26" s="12"/>
      <c r="N26" s="12"/>
      <c r="O26" s="12"/>
      <c r="P26" s="12"/>
      <c r="Q26" s="13"/>
      <c r="R26" s="13"/>
      <c r="S26" s="13"/>
      <c r="T26" s="13"/>
      <c r="U26" s="13"/>
      <c r="V26" s="13"/>
      <c r="W26" s="13"/>
      <c r="Y26" s="13"/>
      <c r="AA26" s="13"/>
      <c r="AB26" s="13"/>
      <c r="AC26" s="13"/>
      <c r="AD26" s="13"/>
      <c r="AE26" s="13"/>
      <c r="AF26" s="13"/>
      <c r="AG26" s="13"/>
    </row>
    <row r="27" ht="15.75" customHeight="1">
      <c r="A27" s="40" t="str">
        <f>ALNS!A27</f>
        <v>Laura Lima Pires</v>
      </c>
      <c r="B27" s="31"/>
      <c r="C27" s="31"/>
      <c r="D27" s="31"/>
      <c r="E27" s="31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41"/>
      <c r="J27" s="35" t="str">
        <f t="shared" si="4"/>
        <v/>
      </c>
      <c r="K27" s="36" t="str">
        <f t="shared" si="5"/>
        <v/>
      </c>
      <c r="L27" s="2"/>
      <c r="M27" s="12"/>
      <c r="N27" s="2"/>
      <c r="O27" s="2"/>
      <c r="P27" s="12"/>
      <c r="Y27" s="13"/>
      <c r="AA27" s="13"/>
      <c r="AB27" s="13"/>
      <c r="AC27" s="13"/>
      <c r="AD27" s="13"/>
      <c r="AE27" s="13"/>
      <c r="AF27" s="13"/>
      <c r="AG27" s="13"/>
    </row>
    <row r="28" ht="15.75" customHeight="1">
      <c r="A28" s="42" t="str">
        <f>ALNS!A28</f>
        <v>Lucas Abrante Rêgo</v>
      </c>
      <c r="B28" s="24"/>
      <c r="C28" s="24"/>
      <c r="D28" s="24"/>
      <c r="E28" s="24"/>
      <c r="F28" s="25">
        <f t="shared" si="1"/>
        <v>0</v>
      </c>
      <c r="G28" s="26" t="str">
        <f t="shared" si="2"/>
        <v/>
      </c>
      <c r="H28" s="25" t="str">
        <f t="shared" si="3"/>
        <v/>
      </c>
      <c r="I28" s="38"/>
      <c r="J28" s="28" t="str">
        <f t="shared" si="4"/>
        <v/>
      </c>
      <c r="K28" s="29" t="str">
        <f t="shared" si="5"/>
        <v/>
      </c>
      <c r="L28" s="2"/>
      <c r="M28" s="12"/>
      <c r="N28" s="2"/>
      <c r="O28" s="12"/>
      <c r="P28" s="12"/>
      <c r="Q28" s="13"/>
      <c r="R28" s="13"/>
      <c r="S28" s="13"/>
      <c r="Y28" s="13"/>
      <c r="AA28" s="13"/>
      <c r="AB28" s="13"/>
      <c r="AC28" s="13"/>
      <c r="AD28" s="13"/>
      <c r="AE28" s="13"/>
      <c r="AF28" s="13"/>
      <c r="AG28" s="13"/>
    </row>
    <row r="29" ht="15.75" customHeight="1">
      <c r="A29" s="41" t="str">
        <f>ALNS!A29</f>
        <v>Luiz Alberto Medeiros Soares</v>
      </c>
      <c r="B29" s="31"/>
      <c r="C29" s="31"/>
      <c r="D29" s="31"/>
      <c r="E29" s="31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41"/>
      <c r="J29" s="35" t="str">
        <f t="shared" si="4"/>
        <v/>
      </c>
      <c r="K29" s="36" t="str">
        <f t="shared" si="5"/>
        <v/>
      </c>
      <c r="L29" s="2"/>
      <c r="M29" s="12"/>
      <c r="N29" s="12"/>
      <c r="O29" s="12"/>
      <c r="P29" s="12"/>
      <c r="Q29" s="13"/>
      <c r="R29" s="13"/>
      <c r="S29" s="13"/>
      <c r="AA29" s="13"/>
      <c r="AB29" s="13"/>
      <c r="AC29" s="13"/>
      <c r="AD29" s="13"/>
      <c r="AE29" s="13"/>
      <c r="AF29" s="13"/>
      <c r="AG29" s="13"/>
    </row>
    <row r="30" ht="15.75" customHeight="1">
      <c r="A30" s="38" t="str">
        <f>ALNS!A30</f>
        <v>Maria Alice Borba Agra</v>
      </c>
      <c r="B30" s="24"/>
      <c r="C30" s="24"/>
      <c r="D30" s="24"/>
      <c r="E30" s="24"/>
      <c r="F30" s="25">
        <f t="shared" si="1"/>
        <v>0</v>
      </c>
      <c r="G30" s="26" t="str">
        <f t="shared" si="2"/>
        <v/>
      </c>
      <c r="H30" s="25" t="str">
        <f t="shared" si="3"/>
        <v/>
      </c>
      <c r="I30" s="38"/>
      <c r="J30" s="28" t="str">
        <f t="shared" si="4"/>
        <v/>
      </c>
      <c r="K30" s="29" t="str">
        <f t="shared" si="5"/>
        <v/>
      </c>
      <c r="L30" s="2"/>
      <c r="M30" s="12"/>
      <c r="N30" s="2"/>
      <c r="O30" s="12"/>
      <c r="P30" s="12"/>
      <c r="Q30" s="13"/>
      <c r="R30" s="13"/>
      <c r="S30" s="13"/>
      <c r="AA30" s="13"/>
      <c r="AB30" s="13"/>
      <c r="AC30" s="13"/>
      <c r="AD30" s="13"/>
      <c r="AE30" s="13"/>
      <c r="AF30" s="13"/>
      <c r="AG30" s="13"/>
    </row>
    <row r="31" ht="15.75" customHeight="1">
      <c r="A31" s="41" t="str">
        <f>ALNS!A31</f>
        <v>Maria Clara Alves de Lima</v>
      </c>
      <c r="B31" s="31"/>
      <c r="C31" s="31"/>
      <c r="D31" s="31"/>
      <c r="E31" s="31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41"/>
      <c r="J31" s="35" t="str">
        <f t="shared" si="4"/>
        <v/>
      </c>
      <c r="K31" s="36" t="str">
        <f t="shared" si="5"/>
        <v/>
      </c>
      <c r="L31" s="2"/>
      <c r="M31" s="12"/>
      <c r="N31" s="2"/>
      <c r="O31" s="12"/>
      <c r="P31" s="12"/>
      <c r="R31" s="13"/>
      <c r="S31" s="13"/>
      <c r="AA31" s="13"/>
      <c r="AC31" s="13"/>
      <c r="AD31" s="13"/>
      <c r="AE31" s="13"/>
      <c r="AF31" s="13"/>
      <c r="AG31" s="13"/>
    </row>
    <row r="32" ht="15.75" customHeight="1">
      <c r="A32" s="38" t="str">
        <f>ALNS!A32</f>
        <v>Maria Clara dos  Reis Silva</v>
      </c>
      <c r="B32" s="24"/>
      <c r="C32" s="24"/>
      <c r="D32" s="24"/>
      <c r="E32" s="24"/>
      <c r="F32" s="25">
        <f t="shared" si="1"/>
        <v>0</v>
      </c>
      <c r="G32" s="26" t="str">
        <f t="shared" si="2"/>
        <v/>
      </c>
      <c r="H32" s="25" t="str">
        <f t="shared" si="3"/>
        <v/>
      </c>
      <c r="I32" s="38"/>
      <c r="J32" s="28" t="str">
        <f t="shared" si="4"/>
        <v/>
      </c>
      <c r="K32" s="29" t="str">
        <f t="shared" si="5"/>
        <v/>
      </c>
      <c r="L32" s="2"/>
      <c r="M32" s="12"/>
      <c r="N32" s="2"/>
      <c r="O32" s="12"/>
      <c r="P32" s="12"/>
      <c r="Q32" s="13"/>
      <c r="R32" s="13"/>
      <c r="S32" s="13"/>
      <c r="AA32" s="13"/>
      <c r="AB32" s="13"/>
      <c r="AC32" s="13"/>
      <c r="AD32" s="13"/>
      <c r="AE32" s="13"/>
      <c r="AF32" s="13"/>
      <c r="AG32" s="13"/>
    </row>
    <row r="33" ht="15.75" customHeight="1">
      <c r="A33" s="41" t="str">
        <f>ALNS!A33</f>
        <v>Maria Evelyn da Silva Almeida</v>
      </c>
      <c r="B33" s="31"/>
      <c r="C33" s="31"/>
      <c r="D33" s="31"/>
      <c r="E33" s="31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41"/>
      <c r="J33" s="35" t="str">
        <f t="shared" si="4"/>
        <v/>
      </c>
      <c r="K33" s="36" t="str">
        <f t="shared" si="5"/>
        <v/>
      </c>
      <c r="L33" s="2"/>
      <c r="M33" s="12"/>
      <c r="N33" s="12"/>
      <c r="O33" s="12"/>
      <c r="P33" s="12"/>
      <c r="Q33" s="13"/>
      <c r="R33" s="13"/>
      <c r="S33" s="13"/>
      <c r="AA33" s="13"/>
      <c r="AB33" s="13"/>
      <c r="AC33" s="13"/>
      <c r="AD33" s="13"/>
      <c r="AE33" s="13"/>
      <c r="AF33" s="13"/>
      <c r="AG33" s="13"/>
    </row>
    <row r="34" ht="15.75" customHeight="1">
      <c r="A34" s="38" t="str">
        <f>ALNS!A34</f>
        <v>Marina Venâncio Oliveira</v>
      </c>
      <c r="B34" s="24"/>
      <c r="C34" s="24"/>
      <c r="D34" s="24"/>
      <c r="E34" s="24"/>
      <c r="F34" s="25">
        <f t="shared" si="1"/>
        <v>0</v>
      </c>
      <c r="G34" s="26" t="str">
        <f t="shared" si="2"/>
        <v/>
      </c>
      <c r="H34" s="25" t="str">
        <f t="shared" si="3"/>
        <v/>
      </c>
      <c r="I34" s="38"/>
      <c r="J34" s="28" t="str">
        <f t="shared" si="4"/>
        <v/>
      </c>
      <c r="K34" s="29" t="str">
        <f t="shared" si="5"/>
        <v/>
      </c>
      <c r="L34" s="2"/>
      <c r="M34" s="12"/>
      <c r="N34" s="2"/>
      <c r="O34" s="2"/>
      <c r="P34" s="2"/>
      <c r="AA34" s="13"/>
      <c r="AB34" s="13"/>
      <c r="AC34" s="13"/>
      <c r="AD34" s="13"/>
      <c r="AE34" s="13"/>
      <c r="AF34" s="13"/>
      <c r="AG34" s="13"/>
    </row>
    <row r="35" ht="15.75" customHeight="1">
      <c r="A35" s="41" t="str">
        <f>ALNS!A35</f>
        <v>Mário Samuel Oliveira Conceição</v>
      </c>
      <c r="B35" s="31"/>
      <c r="C35" s="31"/>
      <c r="D35" s="31"/>
      <c r="E35" s="31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41"/>
      <c r="J35" s="35" t="str">
        <f t="shared" si="4"/>
        <v/>
      </c>
      <c r="K35" s="36" t="str">
        <f t="shared" si="5"/>
        <v/>
      </c>
      <c r="L35" s="2"/>
      <c r="M35" s="12"/>
      <c r="N35" s="2"/>
      <c r="O35" s="2"/>
      <c r="P35" s="2"/>
      <c r="AA35" s="13"/>
      <c r="AB35" s="13"/>
      <c r="AC35" s="13"/>
      <c r="AD35" s="13"/>
      <c r="AE35" s="13"/>
      <c r="AF35" s="13"/>
      <c r="AG35" s="13"/>
    </row>
    <row r="36" ht="15.75" customHeight="1">
      <c r="A36" s="42" t="str">
        <f>ALNS!A36</f>
        <v>Pedro Elias barbosa de Sousa</v>
      </c>
      <c r="B36" s="24"/>
      <c r="C36" s="24"/>
      <c r="D36" s="24"/>
      <c r="E36" s="24"/>
      <c r="F36" s="25">
        <f t="shared" si="1"/>
        <v>0</v>
      </c>
      <c r="G36" s="26" t="str">
        <f t="shared" si="2"/>
        <v/>
      </c>
      <c r="H36" s="25" t="str">
        <f t="shared" si="3"/>
        <v/>
      </c>
      <c r="I36" s="38"/>
      <c r="J36" s="28" t="str">
        <f t="shared" si="4"/>
        <v/>
      </c>
      <c r="K36" s="29" t="str">
        <f t="shared" si="5"/>
        <v/>
      </c>
      <c r="L36" s="2"/>
      <c r="M36" s="12"/>
      <c r="N36" s="2"/>
      <c r="O36" s="2"/>
      <c r="P36" s="2"/>
      <c r="AA36" s="13"/>
      <c r="AB36" s="13"/>
      <c r="AC36" s="13"/>
      <c r="AD36" s="13"/>
      <c r="AE36" s="13"/>
      <c r="AF36" s="13"/>
      <c r="AG36" s="13"/>
    </row>
    <row r="37" ht="15.75" customHeight="1">
      <c r="A37" s="40" t="str">
        <f>ALNS!A37</f>
        <v>Pedro Henrique dos Santos Sousa</v>
      </c>
      <c r="B37" s="31"/>
      <c r="C37" s="31"/>
      <c r="D37" s="31"/>
      <c r="E37" s="31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41"/>
      <c r="J37" s="35" t="str">
        <f t="shared" si="4"/>
        <v/>
      </c>
      <c r="K37" s="36" t="str">
        <f t="shared" si="5"/>
        <v/>
      </c>
      <c r="L37" s="2"/>
      <c r="M37" s="12"/>
      <c r="N37" s="2"/>
      <c r="O37" s="2"/>
      <c r="P37" s="2"/>
      <c r="AA37" s="13"/>
      <c r="AB37" s="13"/>
      <c r="AC37" s="13"/>
      <c r="AD37" s="13"/>
    </row>
    <row r="38" ht="15.75" customHeight="1">
      <c r="A38" s="42" t="str">
        <f>ALNS!A38</f>
        <v>Pedro Víctor de Farias Almeida</v>
      </c>
      <c r="B38" s="24"/>
      <c r="C38" s="24"/>
      <c r="D38" s="24"/>
      <c r="E38" s="24"/>
      <c r="F38" s="25">
        <f t="shared" si="1"/>
        <v>0</v>
      </c>
      <c r="G38" s="26" t="str">
        <f t="shared" si="2"/>
        <v/>
      </c>
      <c r="H38" s="25" t="str">
        <f t="shared" si="3"/>
        <v/>
      </c>
      <c r="I38" s="38"/>
      <c r="J38" s="28" t="str">
        <f t="shared" si="4"/>
        <v/>
      </c>
      <c r="K38" s="29" t="str">
        <f t="shared" si="5"/>
        <v/>
      </c>
      <c r="L38" s="2"/>
      <c r="M38" s="12"/>
      <c r="N38" s="2"/>
      <c r="O38" s="2"/>
      <c r="P38" s="2"/>
      <c r="AA38" s="13"/>
      <c r="AB38" s="13"/>
      <c r="AC38" s="13"/>
      <c r="AD38" s="13"/>
    </row>
    <row r="39" ht="15.75" customHeight="1">
      <c r="A39" s="40" t="str">
        <f>ALNS!A39</f>
        <v>Pedro Welisson de Lima Araújo</v>
      </c>
      <c r="B39" s="31"/>
      <c r="C39" s="31"/>
      <c r="D39" s="31"/>
      <c r="E39" s="31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41"/>
      <c r="J39" s="35" t="str">
        <f t="shared" si="4"/>
        <v/>
      </c>
      <c r="K39" s="36" t="str">
        <f t="shared" si="5"/>
        <v/>
      </c>
      <c r="L39" s="2"/>
      <c r="M39" s="12"/>
      <c r="N39" s="2"/>
      <c r="O39" s="2"/>
      <c r="P39" s="2"/>
      <c r="AA39" s="13"/>
      <c r="AB39" s="13"/>
      <c r="AC39" s="13"/>
      <c r="AD39" s="13"/>
    </row>
    <row r="40" ht="15.75" customHeight="1">
      <c r="A40" s="42" t="str">
        <f>ALNS!A40</f>
        <v>Rebeca Kemylly Vasquez Mendes</v>
      </c>
      <c r="B40" s="24"/>
      <c r="C40" s="24"/>
      <c r="D40" s="24"/>
      <c r="E40" s="24"/>
      <c r="F40" s="25">
        <f t="shared" si="1"/>
        <v>0</v>
      </c>
      <c r="G40" s="26" t="str">
        <f t="shared" si="2"/>
        <v/>
      </c>
      <c r="H40" s="25" t="str">
        <f t="shared" si="3"/>
        <v/>
      </c>
      <c r="I40" s="38"/>
      <c r="J40" s="28" t="str">
        <f t="shared" si="4"/>
        <v/>
      </c>
      <c r="K40" s="29" t="str">
        <f t="shared" si="5"/>
        <v/>
      </c>
      <c r="L40" s="2"/>
      <c r="M40" s="12"/>
      <c r="N40" s="2"/>
      <c r="O40" s="2"/>
      <c r="P40" s="2"/>
      <c r="AA40" s="13"/>
      <c r="AB40" s="13"/>
      <c r="AC40" s="13"/>
    </row>
    <row r="41" ht="15.75" customHeight="1">
      <c r="A41" s="40" t="str">
        <f>ALNS!A41</f>
        <v>Renan Victor Rocha Pessoa</v>
      </c>
      <c r="B41" s="31"/>
      <c r="C41" s="31"/>
      <c r="D41" s="31"/>
      <c r="E41" s="31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41"/>
      <c r="J41" s="35" t="str">
        <f t="shared" si="4"/>
        <v/>
      </c>
      <c r="K41" s="36" t="str">
        <f t="shared" si="5"/>
        <v/>
      </c>
      <c r="L41" s="2"/>
      <c r="M41" s="12"/>
      <c r="N41" s="2"/>
      <c r="O41" s="2"/>
      <c r="P41" s="2"/>
      <c r="AA41" s="13"/>
    </row>
    <row r="42" ht="15.75" customHeight="1">
      <c r="A42" s="42" t="str">
        <f>ALNS!A42</f>
        <v>Reuel Rodrigues Ferreira</v>
      </c>
      <c r="B42" s="24"/>
      <c r="C42" s="24"/>
      <c r="D42" s="24"/>
      <c r="E42" s="24"/>
      <c r="F42" s="25">
        <f t="shared" si="1"/>
        <v>0</v>
      </c>
      <c r="G42" s="26" t="str">
        <f t="shared" si="2"/>
        <v/>
      </c>
      <c r="H42" s="25" t="str">
        <f t="shared" si="3"/>
        <v/>
      </c>
      <c r="I42" s="38"/>
      <c r="J42" s="28" t="str">
        <f t="shared" si="4"/>
        <v/>
      </c>
      <c r="K42" s="29" t="str">
        <f t="shared" si="5"/>
        <v/>
      </c>
      <c r="L42" s="2"/>
      <c r="M42" s="12"/>
      <c r="N42" s="2"/>
      <c r="O42" s="2"/>
      <c r="P42" s="2"/>
      <c r="AA42" s="13"/>
    </row>
    <row r="43" ht="15.75" customHeight="1">
      <c r="A43" s="40" t="str">
        <f>ALNS!A43</f>
        <v>Samara Rafaelly Brandão Rocha</v>
      </c>
      <c r="B43" s="31"/>
      <c r="C43" s="31"/>
      <c r="D43" s="31"/>
      <c r="E43" s="31"/>
      <c r="F43" s="32">
        <f t="shared" si="1"/>
        <v>0</v>
      </c>
      <c r="G43" s="33" t="str">
        <f t="shared" si="2"/>
        <v/>
      </c>
      <c r="H43" s="32" t="str">
        <f t="shared" si="3"/>
        <v/>
      </c>
      <c r="I43" s="41"/>
      <c r="J43" s="35" t="str">
        <f t="shared" si="4"/>
        <v/>
      </c>
      <c r="K43" s="36" t="str">
        <f t="shared" si="5"/>
        <v/>
      </c>
      <c r="L43" s="2"/>
      <c r="M43" s="12"/>
      <c r="N43" s="2"/>
      <c r="O43" s="2"/>
      <c r="P43" s="2"/>
      <c r="AA43" s="13"/>
    </row>
    <row r="44" ht="15.75" customHeight="1">
      <c r="A44" s="42" t="str">
        <f>ALNS!A44</f>
        <v>Samuel Fontes Lima</v>
      </c>
      <c r="B44" s="24"/>
      <c r="C44" s="24"/>
      <c r="D44" s="24"/>
      <c r="E44" s="24"/>
      <c r="F44" s="25">
        <f t="shared" si="1"/>
        <v>0</v>
      </c>
      <c r="G44" s="26" t="str">
        <f t="shared" si="2"/>
        <v/>
      </c>
      <c r="H44" s="25" t="str">
        <f t="shared" si="3"/>
        <v/>
      </c>
      <c r="I44" s="38"/>
      <c r="J44" s="28" t="str">
        <f t="shared" si="4"/>
        <v/>
      </c>
      <c r="K44" s="29" t="str">
        <f t="shared" si="5"/>
        <v/>
      </c>
      <c r="L44" s="2"/>
      <c r="M44" s="12"/>
      <c r="N44" s="2"/>
      <c r="O44" s="2"/>
      <c r="P44" s="2"/>
      <c r="AA44" s="13"/>
    </row>
    <row r="45" ht="15.75" customHeight="1">
      <c r="A45" s="40" t="str">
        <f>ALNS!A45</f>
        <v>Thifany Tayane Pereira Galdino</v>
      </c>
      <c r="B45" s="31"/>
      <c r="C45" s="31"/>
      <c r="D45" s="31"/>
      <c r="E45" s="31"/>
      <c r="F45" s="32">
        <f t="shared" si="1"/>
        <v>0</v>
      </c>
      <c r="G45" s="33" t="str">
        <f t="shared" si="2"/>
        <v/>
      </c>
      <c r="H45" s="32" t="str">
        <f t="shared" si="3"/>
        <v/>
      </c>
      <c r="I45" s="41"/>
      <c r="J45" s="35" t="str">
        <f t="shared" si="4"/>
        <v/>
      </c>
      <c r="K45" s="36" t="str">
        <f t="shared" si="5"/>
        <v/>
      </c>
      <c r="L45" s="2"/>
      <c r="M45" s="12"/>
      <c r="N45" s="12"/>
      <c r="O45" s="2"/>
      <c r="P45" s="2"/>
    </row>
    <row r="46" ht="15.75" customHeight="1">
      <c r="A46" s="42" t="str">
        <f>ALNS!A46</f>
        <v>Victor Gabriel Clementino Lima</v>
      </c>
      <c r="B46" s="24"/>
      <c r="C46" s="24"/>
      <c r="D46" s="24"/>
      <c r="E46" s="24"/>
      <c r="F46" s="25">
        <f t="shared" si="1"/>
        <v>0</v>
      </c>
      <c r="G46" s="26" t="str">
        <f t="shared" si="2"/>
        <v/>
      </c>
      <c r="H46" s="25" t="str">
        <f t="shared" si="3"/>
        <v/>
      </c>
      <c r="I46" s="38"/>
      <c r="J46" s="28" t="str">
        <f t="shared" si="4"/>
        <v/>
      </c>
      <c r="K46" s="29" t="str">
        <f t="shared" si="5"/>
        <v/>
      </c>
      <c r="L46" s="2"/>
      <c r="M46" s="12"/>
      <c r="N46" s="12"/>
      <c r="O46" s="2"/>
      <c r="P46" s="2"/>
    </row>
    <row r="47" ht="15.75" customHeight="1">
      <c r="A47" s="40" t="str">
        <f>ALNS!A47</f>
        <v>Vitória Cristina Rodrigues Amancio Vieira</v>
      </c>
      <c r="B47" s="31"/>
      <c r="C47" s="31"/>
      <c r="D47" s="31"/>
      <c r="E47" s="31"/>
      <c r="F47" s="32">
        <f t="shared" si="1"/>
        <v>0</v>
      </c>
      <c r="G47" s="33" t="str">
        <f t="shared" si="2"/>
        <v/>
      </c>
      <c r="H47" s="32" t="str">
        <f t="shared" si="3"/>
        <v/>
      </c>
      <c r="I47" s="41"/>
      <c r="J47" s="35" t="str">
        <f t="shared" si="4"/>
        <v/>
      </c>
      <c r="K47" s="36" t="str">
        <f t="shared" si="5"/>
        <v/>
      </c>
      <c r="L47" s="2"/>
      <c r="M47" s="12"/>
      <c r="N47" s="12"/>
      <c r="O47" s="2"/>
      <c r="P47" s="2"/>
    </row>
    <row r="48" ht="15.75" hidden="1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2"/>
      <c r="M48" s="12"/>
      <c r="N48" s="12"/>
      <c r="O48" s="2"/>
      <c r="P48" s="2"/>
    </row>
    <row r="49" ht="15.75" hidden="1" customHeight="1">
      <c r="B49" s="43"/>
      <c r="C49" s="43"/>
      <c r="D49" s="43"/>
      <c r="E49" s="43"/>
      <c r="F49" s="43"/>
      <c r="G49" s="43"/>
      <c r="L49" s="2"/>
      <c r="M49" s="12"/>
      <c r="N49" s="12"/>
      <c r="O49" s="2"/>
      <c r="P49" s="2"/>
    </row>
    <row r="50" ht="15.75" hidden="1" customHeight="1">
      <c r="B50" s="43"/>
      <c r="C50" s="43"/>
      <c r="D50" s="43"/>
      <c r="E50" s="43"/>
      <c r="F50" s="43"/>
      <c r="G50" s="43"/>
      <c r="L50" s="2"/>
      <c r="M50" s="12"/>
      <c r="N50" s="12"/>
      <c r="O50" s="2"/>
      <c r="P50" s="2"/>
    </row>
    <row r="51" ht="15.75" hidden="1" customHeight="1">
      <c r="B51" s="43"/>
      <c r="C51" s="43"/>
      <c r="D51" s="43"/>
      <c r="E51" s="43"/>
      <c r="F51" s="43"/>
      <c r="G51" s="43"/>
      <c r="L51" s="2"/>
      <c r="M51" s="12"/>
      <c r="N51" s="12"/>
      <c r="O51" s="2"/>
      <c r="P51" s="2"/>
    </row>
    <row r="52" ht="15.75" hidden="1" customHeight="1">
      <c r="A52" s="43"/>
      <c r="B52" s="43"/>
      <c r="C52" s="43"/>
      <c r="D52" s="43"/>
      <c r="E52" s="43"/>
      <c r="F52" s="43"/>
      <c r="G52" s="43"/>
      <c r="L52" s="2"/>
      <c r="M52" s="2"/>
      <c r="N52" s="2"/>
      <c r="O52" s="2"/>
      <c r="P52" s="2"/>
    </row>
    <row r="53" ht="15.75" hidden="1" customHeight="1">
      <c r="A53" s="43"/>
      <c r="B53" s="43"/>
      <c r="C53" s="43"/>
      <c r="D53" s="43"/>
      <c r="E53" s="43"/>
      <c r="F53" s="43"/>
      <c r="G53" s="43"/>
      <c r="L53" s="2"/>
      <c r="M53" s="12"/>
      <c r="N53" s="12"/>
      <c r="O53" s="12"/>
      <c r="P53" s="12"/>
      <c r="Q53" s="13"/>
      <c r="R53" s="13"/>
      <c r="S53" s="13"/>
      <c r="T53" s="13"/>
      <c r="U53" s="13"/>
      <c r="V53" s="13"/>
      <c r="W53" s="13"/>
      <c r="X53" s="13"/>
      <c r="Y53" s="13"/>
      <c r="AA53" s="13"/>
      <c r="AB53" s="13"/>
      <c r="AC53" s="13"/>
      <c r="AD53" s="13"/>
      <c r="AE53" s="13"/>
      <c r="AF53" s="13"/>
      <c r="AG53" s="13"/>
    </row>
    <row r="54" ht="15.75" hidden="1" customHeight="1">
      <c r="A54" s="43"/>
      <c r="B54" s="43"/>
      <c r="C54" s="43"/>
      <c r="D54" s="43"/>
      <c r="E54" s="43"/>
      <c r="F54" s="43"/>
      <c r="G54" s="43"/>
      <c r="L54" s="2"/>
      <c r="M54" s="12"/>
      <c r="N54" s="12"/>
      <c r="O54" s="12"/>
      <c r="P54" s="12"/>
      <c r="Q54" s="13"/>
      <c r="R54" s="13"/>
      <c r="S54" s="13"/>
      <c r="T54" s="13"/>
      <c r="U54" s="13"/>
      <c r="V54" s="13"/>
      <c r="W54" s="13"/>
      <c r="X54" s="13"/>
      <c r="Y54" s="13"/>
      <c r="AA54" s="13"/>
      <c r="AB54" s="13"/>
      <c r="AC54" s="13"/>
      <c r="AD54" s="13"/>
      <c r="AE54" s="13"/>
      <c r="AF54" s="13"/>
      <c r="AG54" s="13"/>
    </row>
    <row r="55" ht="15.75" hidden="1" customHeight="1">
      <c r="A55" s="43"/>
      <c r="B55" s="43"/>
      <c r="C55" s="43"/>
      <c r="D55" s="43"/>
      <c r="E55" s="43"/>
      <c r="F55" s="43"/>
      <c r="G55" s="43"/>
      <c r="L55" s="2"/>
      <c r="M55" s="12"/>
      <c r="N55" s="12"/>
      <c r="O55" s="12"/>
      <c r="P55" s="12"/>
      <c r="Q55" s="13"/>
      <c r="R55" s="13"/>
      <c r="S55" s="13"/>
      <c r="T55" s="13"/>
      <c r="U55" s="13"/>
      <c r="V55" s="13"/>
      <c r="W55" s="13"/>
      <c r="Y55" s="13"/>
      <c r="AA55" s="13"/>
      <c r="AB55" s="13"/>
      <c r="AC55" s="13"/>
      <c r="AD55" s="13"/>
      <c r="AE55" s="13"/>
      <c r="AF55" s="13"/>
      <c r="AG55" s="13"/>
    </row>
    <row r="56" ht="15.75" hidden="1" customHeight="1">
      <c r="A56" s="43"/>
      <c r="B56" s="43"/>
      <c r="C56" s="43"/>
      <c r="D56" s="43"/>
      <c r="E56" s="43"/>
      <c r="F56" s="43"/>
      <c r="G56" s="43"/>
      <c r="L56" s="2"/>
      <c r="M56" s="12"/>
      <c r="N56" s="12"/>
      <c r="O56" s="12"/>
      <c r="P56" s="12"/>
      <c r="Q56" s="13"/>
      <c r="R56" s="13"/>
      <c r="S56" s="13"/>
      <c r="T56" s="13"/>
      <c r="U56" s="13"/>
      <c r="V56" s="13"/>
      <c r="W56" s="13"/>
      <c r="X56" s="13"/>
      <c r="Y56" s="13"/>
      <c r="AA56" s="13"/>
      <c r="AB56" s="13"/>
      <c r="AC56" s="13"/>
      <c r="AD56" s="13"/>
      <c r="AE56" s="13"/>
      <c r="AF56" s="13"/>
      <c r="AG56" s="13"/>
    </row>
    <row r="57" ht="15.75" hidden="1" customHeight="1">
      <c r="A57" s="43"/>
      <c r="B57" s="43"/>
      <c r="C57" s="43"/>
      <c r="D57" s="43"/>
      <c r="E57" s="43"/>
      <c r="F57" s="43"/>
      <c r="G57" s="43"/>
      <c r="L57" s="2"/>
      <c r="M57" s="12"/>
      <c r="N57" s="12"/>
      <c r="O57" s="12"/>
      <c r="P57" s="12"/>
      <c r="Q57" s="13"/>
      <c r="R57" s="13"/>
      <c r="S57" s="13"/>
      <c r="T57" s="13"/>
      <c r="U57" s="13"/>
      <c r="V57" s="13"/>
      <c r="W57" s="13"/>
      <c r="Y57" s="13"/>
      <c r="AA57" s="13"/>
      <c r="AB57" s="13"/>
      <c r="AC57" s="13"/>
      <c r="AD57" s="13"/>
      <c r="AE57" s="13"/>
      <c r="AF57" s="13"/>
      <c r="AG57" s="13"/>
    </row>
    <row r="58" ht="15.75" hidden="1" customHeight="1">
      <c r="A58" s="43"/>
      <c r="B58" s="43"/>
      <c r="C58" s="43"/>
      <c r="D58" s="43"/>
      <c r="E58" s="43"/>
      <c r="F58" s="43"/>
      <c r="G58" s="43"/>
      <c r="L58" s="2"/>
      <c r="M58" s="12"/>
      <c r="N58" s="12"/>
      <c r="O58" s="12"/>
      <c r="P58" s="12"/>
      <c r="Q58" s="13"/>
      <c r="R58" s="13"/>
      <c r="S58" s="13"/>
      <c r="T58" s="13"/>
      <c r="U58" s="13"/>
      <c r="V58" s="13"/>
      <c r="W58" s="13"/>
      <c r="Y58" s="13"/>
      <c r="AA58" s="13"/>
      <c r="AB58" s="13"/>
      <c r="AC58" s="13"/>
      <c r="AD58" s="13"/>
      <c r="AE58" s="13"/>
      <c r="AF58" s="13"/>
      <c r="AG58" s="13"/>
    </row>
    <row r="59" ht="15.75" hidden="1" customHeight="1">
      <c r="A59" s="43"/>
      <c r="B59" s="43"/>
      <c r="C59" s="43"/>
      <c r="D59" s="43"/>
      <c r="E59" s="43"/>
      <c r="F59" s="43"/>
      <c r="G59" s="43"/>
      <c r="L59" s="2"/>
      <c r="M59" s="12"/>
      <c r="N59" s="12"/>
      <c r="O59" s="12"/>
      <c r="P59" s="12"/>
      <c r="Q59" s="13"/>
      <c r="R59" s="13"/>
      <c r="S59" s="13"/>
      <c r="T59" s="13"/>
      <c r="U59" s="13"/>
      <c r="V59" s="13"/>
      <c r="W59" s="13"/>
      <c r="Y59" s="13"/>
      <c r="AA59" s="13"/>
      <c r="AB59" s="13"/>
      <c r="AC59" s="13"/>
      <c r="AD59" s="13"/>
      <c r="AE59" s="13"/>
      <c r="AF59" s="13"/>
      <c r="AG59" s="13"/>
    </row>
    <row r="60" ht="15.75" hidden="1" customHeight="1">
      <c r="A60" s="43"/>
      <c r="B60" s="43"/>
      <c r="C60" s="43"/>
      <c r="D60" s="43"/>
      <c r="E60" s="43"/>
      <c r="F60" s="43"/>
      <c r="G60" s="43"/>
      <c r="L60" s="2"/>
      <c r="M60" s="12"/>
      <c r="N60" s="12"/>
      <c r="O60" s="12"/>
      <c r="P60" s="12"/>
      <c r="Q60" s="13"/>
      <c r="R60" s="13"/>
      <c r="S60" s="13"/>
      <c r="T60" s="13"/>
      <c r="U60" s="13"/>
      <c r="V60" s="13"/>
      <c r="W60" s="13"/>
      <c r="Y60" s="13"/>
      <c r="AA60" s="13"/>
      <c r="AB60" s="13"/>
      <c r="AC60" s="13"/>
      <c r="AD60" s="13"/>
      <c r="AE60" s="13"/>
      <c r="AF60" s="13"/>
      <c r="AG60" s="13"/>
    </row>
    <row r="61" ht="15.75" hidden="1" customHeight="1">
      <c r="A61" s="43"/>
      <c r="B61" s="43"/>
      <c r="C61" s="43"/>
      <c r="D61" s="43"/>
      <c r="E61" s="43"/>
      <c r="F61" s="43"/>
      <c r="G61" s="43"/>
      <c r="L61" s="2"/>
      <c r="M61" s="12"/>
      <c r="N61" s="12"/>
      <c r="O61" s="12"/>
      <c r="P61" s="12"/>
      <c r="Q61" s="13"/>
      <c r="R61" s="13"/>
      <c r="S61" s="13"/>
      <c r="T61" s="13"/>
      <c r="U61" s="13"/>
      <c r="V61" s="13"/>
      <c r="W61" s="13"/>
      <c r="Y61" s="13"/>
      <c r="AA61" s="13"/>
      <c r="AB61" s="13"/>
      <c r="AC61" s="13"/>
      <c r="AD61" s="13"/>
      <c r="AE61" s="13"/>
      <c r="AF61" s="13"/>
      <c r="AG61" s="13"/>
    </row>
    <row r="62" ht="15.75" hidden="1" customHeight="1">
      <c r="A62" s="43"/>
      <c r="B62" s="43"/>
      <c r="C62" s="43"/>
      <c r="D62" s="43"/>
      <c r="E62" s="43"/>
      <c r="F62" s="43"/>
      <c r="G62" s="43"/>
      <c r="L62" s="2"/>
      <c r="M62" s="12"/>
      <c r="N62" s="12"/>
      <c r="O62" s="12"/>
      <c r="P62" s="12"/>
      <c r="Q62" s="13"/>
      <c r="R62" s="13"/>
      <c r="S62" s="13"/>
      <c r="T62" s="13"/>
      <c r="U62" s="13"/>
      <c r="V62" s="13"/>
      <c r="W62" s="13"/>
      <c r="Y62" s="13"/>
      <c r="AA62" s="13"/>
      <c r="AB62" s="13"/>
      <c r="AC62" s="13"/>
      <c r="AD62" s="13"/>
      <c r="AE62" s="13"/>
      <c r="AF62" s="13"/>
      <c r="AG62" s="13"/>
    </row>
    <row r="63" ht="15.75" hidden="1" customHeight="1">
      <c r="A63" s="43"/>
      <c r="B63" s="43"/>
      <c r="C63" s="43"/>
      <c r="D63" s="43"/>
      <c r="E63" s="43"/>
      <c r="F63" s="43"/>
      <c r="G63" s="43"/>
      <c r="L63" s="2"/>
      <c r="M63" s="12"/>
      <c r="N63" s="12"/>
      <c r="O63" s="12"/>
      <c r="P63" s="12"/>
      <c r="Q63" s="13"/>
      <c r="R63" s="13"/>
      <c r="S63" s="13"/>
      <c r="T63" s="13"/>
      <c r="U63" s="13"/>
      <c r="V63" s="13"/>
      <c r="W63" s="13"/>
      <c r="Y63" s="13"/>
      <c r="AA63" s="13"/>
      <c r="AB63" s="13"/>
      <c r="AC63" s="13"/>
      <c r="AD63" s="13"/>
      <c r="AE63" s="13"/>
      <c r="AF63" s="13"/>
      <c r="AG63" s="13"/>
    </row>
    <row r="64" ht="15.75" hidden="1" customHeight="1">
      <c r="A64" s="43"/>
      <c r="B64" s="43"/>
      <c r="C64" s="43"/>
      <c r="D64" s="43"/>
      <c r="E64" s="43"/>
      <c r="F64" s="43"/>
      <c r="G64" s="43"/>
      <c r="L64" s="2"/>
      <c r="M64" s="12"/>
      <c r="N64" s="12"/>
      <c r="O64" s="12"/>
      <c r="P64" s="12"/>
      <c r="Q64" s="13"/>
      <c r="R64" s="13"/>
      <c r="S64" s="13"/>
      <c r="T64" s="13"/>
      <c r="U64" s="13"/>
      <c r="V64" s="13"/>
      <c r="W64" s="13"/>
      <c r="Y64" s="13"/>
      <c r="AA64" s="13"/>
      <c r="AB64" s="13"/>
      <c r="AC64" s="13"/>
      <c r="AD64" s="13"/>
      <c r="AE64" s="13"/>
      <c r="AF64" s="13"/>
      <c r="AG64" s="13"/>
    </row>
    <row r="65" ht="15.75" hidden="1" customHeight="1">
      <c r="A65" s="43"/>
      <c r="B65" s="43"/>
      <c r="C65" s="43"/>
      <c r="D65" s="43"/>
      <c r="E65" s="43"/>
      <c r="F65" s="43"/>
      <c r="G65" s="43"/>
      <c r="L65" s="2"/>
      <c r="M65" s="12"/>
      <c r="N65" s="12"/>
      <c r="O65" s="12"/>
      <c r="P65" s="12"/>
      <c r="Q65" s="13"/>
      <c r="R65" s="13"/>
      <c r="S65" s="13"/>
      <c r="T65" s="13"/>
      <c r="U65" s="13"/>
      <c r="V65" s="13"/>
      <c r="W65" s="13"/>
      <c r="Y65" s="13"/>
      <c r="AA65" s="13"/>
      <c r="AB65" s="13"/>
      <c r="AC65" s="13"/>
      <c r="AD65" s="13"/>
      <c r="AE65" s="13"/>
      <c r="AF65" s="13"/>
      <c r="AG65" s="13"/>
    </row>
    <row r="66" ht="15.75" hidden="1" customHeight="1">
      <c r="A66" s="43"/>
      <c r="B66" s="43"/>
      <c r="C66" s="43"/>
      <c r="D66" s="43"/>
      <c r="E66" s="43"/>
      <c r="F66" s="43"/>
      <c r="G66" s="43"/>
      <c r="L66" s="2"/>
      <c r="M66" s="12"/>
      <c r="N66" s="12"/>
      <c r="O66" s="12"/>
      <c r="P66" s="12"/>
      <c r="Q66" s="13"/>
      <c r="R66" s="13"/>
      <c r="S66" s="13"/>
      <c r="T66" s="13"/>
      <c r="U66" s="13"/>
      <c r="V66" s="13"/>
      <c r="W66" s="13"/>
      <c r="Y66" s="13"/>
      <c r="AA66" s="13"/>
      <c r="AB66" s="13"/>
      <c r="AC66" s="13"/>
      <c r="AD66" s="13"/>
      <c r="AE66" s="13"/>
      <c r="AF66" s="13"/>
      <c r="AG66" s="13"/>
    </row>
    <row r="67" ht="15.75" hidden="1" customHeight="1">
      <c r="A67" s="43"/>
      <c r="B67" s="43"/>
      <c r="C67" s="43"/>
      <c r="D67" s="43"/>
      <c r="E67" s="43"/>
      <c r="F67" s="43"/>
      <c r="G67" s="43"/>
      <c r="L67" s="2"/>
      <c r="M67" s="12"/>
      <c r="N67" s="12"/>
      <c r="O67" s="12"/>
      <c r="P67" s="12"/>
      <c r="Q67" s="13"/>
      <c r="R67" s="13"/>
      <c r="S67" s="13"/>
      <c r="T67" s="13"/>
      <c r="U67" s="13"/>
      <c r="V67" s="13"/>
      <c r="W67" s="13"/>
      <c r="Y67" s="13"/>
      <c r="AA67" s="13"/>
      <c r="AB67" s="13"/>
      <c r="AC67" s="13"/>
      <c r="AD67" s="13"/>
      <c r="AE67" s="13"/>
      <c r="AF67" s="13"/>
      <c r="AG67" s="13"/>
    </row>
    <row r="68" ht="15.75" hidden="1" customHeight="1">
      <c r="A68" s="43"/>
      <c r="B68" s="43"/>
      <c r="C68" s="43"/>
      <c r="D68" s="43"/>
      <c r="E68" s="43"/>
      <c r="F68" s="43"/>
      <c r="G68" s="43"/>
      <c r="L68" s="2"/>
      <c r="M68" s="12"/>
      <c r="N68" s="12"/>
      <c r="O68" s="12"/>
      <c r="P68" s="12"/>
      <c r="Q68" s="13"/>
      <c r="R68" s="13"/>
      <c r="S68" s="13"/>
      <c r="T68" s="13"/>
      <c r="U68" s="13"/>
      <c r="V68" s="13"/>
      <c r="W68" s="13"/>
      <c r="Y68" s="13"/>
      <c r="AA68" s="13"/>
      <c r="AB68" s="13"/>
      <c r="AC68" s="13"/>
      <c r="AD68" s="13"/>
      <c r="AE68" s="13"/>
      <c r="AF68" s="13"/>
      <c r="AG68" s="13"/>
    </row>
    <row r="69" ht="15.75" hidden="1" customHeight="1">
      <c r="A69" s="43"/>
      <c r="B69" s="43"/>
      <c r="C69" s="43"/>
      <c r="D69" s="43"/>
      <c r="E69" s="43"/>
      <c r="F69" s="43"/>
      <c r="G69" s="43"/>
      <c r="L69" s="2"/>
      <c r="M69" s="12"/>
      <c r="N69" s="12"/>
      <c r="O69" s="12"/>
      <c r="P69" s="12"/>
      <c r="Q69" s="13"/>
      <c r="R69" s="13"/>
      <c r="S69" s="13"/>
      <c r="T69" s="13"/>
      <c r="U69" s="13"/>
      <c r="V69" s="13"/>
      <c r="W69" s="13"/>
      <c r="Y69" s="13"/>
      <c r="AA69" s="13"/>
      <c r="AB69" s="13"/>
      <c r="AC69" s="13"/>
      <c r="AD69" s="13"/>
      <c r="AE69" s="13"/>
      <c r="AF69" s="13"/>
      <c r="AG69" s="13"/>
    </row>
    <row r="70" ht="15.75" hidden="1" customHeight="1">
      <c r="A70" s="43"/>
      <c r="B70" s="43"/>
      <c r="C70" s="43"/>
      <c r="D70" s="43"/>
      <c r="E70" s="43"/>
      <c r="F70" s="43"/>
      <c r="G70" s="43"/>
      <c r="L70" s="2"/>
      <c r="M70" s="12"/>
      <c r="N70" s="12"/>
      <c r="O70" s="12"/>
      <c r="P70" s="12"/>
      <c r="Q70" s="13"/>
      <c r="R70" s="13"/>
      <c r="S70" s="13"/>
      <c r="T70" s="13"/>
      <c r="U70" s="13"/>
      <c r="V70" s="13"/>
      <c r="W70" s="13"/>
      <c r="Y70" s="13"/>
      <c r="AA70" s="13"/>
      <c r="AB70" s="13"/>
      <c r="AC70" s="13"/>
      <c r="AD70" s="13"/>
      <c r="AE70" s="13"/>
      <c r="AF70" s="13"/>
      <c r="AG70" s="13"/>
    </row>
    <row r="71" ht="15.75" hidden="1" customHeight="1">
      <c r="A71" s="43"/>
      <c r="B71" s="43"/>
      <c r="C71" s="43"/>
      <c r="D71" s="43"/>
      <c r="E71" s="43"/>
      <c r="F71" s="43"/>
      <c r="G71" s="43"/>
      <c r="L71" s="2"/>
      <c r="M71" s="12"/>
      <c r="N71" s="12"/>
      <c r="O71" s="12"/>
      <c r="P71" s="12"/>
      <c r="Q71" s="13"/>
      <c r="R71" s="13"/>
      <c r="S71" s="13"/>
      <c r="T71" s="13"/>
      <c r="U71" s="13"/>
      <c r="V71" s="13"/>
      <c r="W71" s="13"/>
      <c r="Y71" s="13"/>
      <c r="AA71" s="13"/>
      <c r="AB71" s="13"/>
      <c r="AC71" s="13"/>
      <c r="AD71" s="13"/>
      <c r="AE71" s="13"/>
      <c r="AF71" s="13"/>
      <c r="AG71" s="13"/>
    </row>
    <row r="72" ht="15.75" hidden="1" customHeight="1">
      <c r="A72" s="43"/>
      <c r="B72" s="43"/>
      <c r="C72" s="43"/>
      <c r="D72" s="43"/>
      <c r="E72" s="43"/>
      <c r="F72" s="43"/>
      <c r="G72" s="43"/>
      <c r="L72" s="2"/>
      <c r="M72" s="12"/>
      <c r="N72" s="12"/>
      <c r="O72" s="12"/>
      <c r="P72" s="12"/>
      <c r="Q72" s="13"/>
      <c r="R72" s="13"/>
      <c r="S72" s="13"/>
      <c r="T72" s="13"/>
      <c r="U72" s="13"/>
      <c r="V72" s="13"/>
      <c r="W72" s="13"/>
      <c r="Y72" s="13"/>
      <c r="AA72" s="13"/>
      <c r="AB72" s="13"/>
      <c r="AC72" s="13"/>
      <c r="AD72" s="13"/>
      <c r="AE72" s="13"/>
      <c r="AF72" s="13"/>
      <c r="AG72" s="13"/>
    </row>
    <row r="73" ht="15.75" hidden="1" customHeight="1">
      <c r="A73" s="43"/>
      <c r="B73" s="43"/>
      <c r="C73" s="43"/>
      <c r="D73" s="43"/>
      <c r="E73" s="43"/>
      <c r="F73" s="43"/>
      <c r="G73" s="43"/>
      <c r="L73" s="2"/>
      <c r="M73" s="12"/>
      <c r="N73" s="12"/>
      <c r="O73" s="12"/>
      <c r="P73" s="12"/>
      <c r="Q73" s="13"/>
      <c r="R73" s="13"/>
      <c r="S73" s="13"/>
      <c r="T73" s="13"/>
      <c r="U73" s="13"/>
      <c r="V73" s="13"/>
      <c r="W73" s="13"/>
      <c r="Y73" s="13"/>
      <c r="AA73" s="13"/>
      <c r="AB73" s="13"/>
      <c r="AC73" s="13"/>
      <c r="AD73" s="13"/>
      <c r="AE73" s="13"/>
      <c r="AF73" s="13"/>
      <c r="AG73" s="13"/>
    </row>
    <row r="74" ht="15.75" hidden="1" customHeight="1">
      <c r="A74" s="43"/>
      <c r="B74" s="43"/>
      <c r="C74" s="43"/>
      <c r="D74" s="43"/>
      <c r="E74" s="43"/>
      <c r="F74" s="43"/>
      <c r="G74" s="43"/>
      <c r="L74" s="2"/>
      <c r="M74" s="12"/>
      <c r="N74" s="12"/>
      <c r="O74" s="12"/>
      <c r="P74" s="12"/>
      <c r="Q74" s="13"/>
      <c r="R74" s="13"/>
      <c r="S74" s="13"/>
      <c r="T74" s="13"/>
      <c r="U74" s="13"/>
      <c r="V74" s="13"/>
      <c r="W74" s="13"/>
      <c r="Y74" s="13"/>
      <c r="AA74" s="13"/>
      <c r="AB74" s="13"/>
      <c r="AC74" s="13"/>
      <c r="AD74" s="13"/>
      <c r="AE74" s="13"/>
      <c r="AF74" s="13"/>
      <c r="AG74" s="13"/>
    </row>
    <row r="75" ht="15.75" hidden="1" customHeight="1">
      <c r="A75" s="43"/>
      <c r="B75" s="43"/>
      <c r="C75" s="43"/>
      <c r="D75" s="43"/>
      <c r="E75" s="43"/>
      <c r="F75" s="43"/>
      <c r="G75" s="43"/>
      <c r="L75" s="2"/>
      <c r="M75" s="12"/>
      <c r="N75" s="12"/>
      <c r="O75" s="12"/>
      <c r="P75" s="12"/>
      <c r="Q75" s="13"/>
      <c r="R75" s="13"/>
      <c r="S75" s="13"/>
      <c r="T75" s="13"/>
      <c r="U75" s="13"/>
      <c r="V75" s="13"/>
      <c r="W75" s="13"/>
      <c r="Y75" s="13"/>
      <c r="AA75" s="13"/>
      <c r="AB75" s="13"/>
      <c r="AC75" s="13"/>
      <c r="AD75" s="13"/>
      <c r="AE75" s="13"/>
      <c r="AF75" s="13"/>
      <c r="AG75" s="13"/>
    </row>
    <row r="76" ht="15.75" hidden="1" customHeight="1">
      <c r="A76" s="43"/>
      <c r="B76" s="43"/>
      <c r="C76" s="43"/>
      <c r="D76" s="43"/>
      <c r="E76" s="43"/>
      <c r="F76" s="43"/>
      <c r="G76" s="43"/>
      <c r="L76" s="2"/>
      <c r="M76" s="12"/>
      <c r="N76" s="12"/>
      <c r="O76" s="12"/>
      <c r="P76" s="12"/>
      <c r="Q76" s="13"/>
      <c r="R76" s="13"/>
      <c r="S76" s="13"/>
      <c r="T76" s="13"/>
      <c r="U76" s="13"/>
      <c r="V76" s="13"/>
      <c r="W76" s="13"/>
      <c r="Y76" s="13"/>
      <c r="AA76" s="13"/>
      <c r="AB76" s="13"/>
      <c r="AC76" s="13"/>
      <c r="AD76" s="13"/>
      <c r="AE76" s="13"/>
      <c r="AF76" s="13"/>
      <c r="AG76" s="13"/>
    </row>
    <row r="77" ht="15.75" hidden="1" customHeight="1">
      <c r="A77" s="43"/>
      <c r="B77" s="43"/>
      <c r="C77" s="43"/>
      <c r="D77" s="43"/>
      <c r="E77" s="43"/>
      <c r="F77" s="43"/>
      <c r="G77" s="43"/>
      <c r="L77" s="2"/>
      <c r="M77" s="12"/>
      <c r="N77" s="12"/>
      <c r="O77" s="12"/>
      <c r="P77" s="12"/>
      <c r="Q77" s="13"/>
      <c r="R77" s="13"/>
      <c r="S77" s="13"/>
      <c r="T77" s="13"/>
      <c r="U77" s="13"/>
      <c r="V77" s="13"/>
      <c r="W77" s="13"/>
      <c r="Y77" s="13"/>
      <c r="AA77" s="13"/>
      <c r="AB77" s="13"/>
      <c r="AC77" s="13"/>
      <c r="AD77" s="13"/>
      <c r="AE77" s="13"/>
      <c r="AF77" s="13"/>
      <c r="AG77" s="13"/>
    </row>
    <row r="78" ht="15.75" hidden="1" customHeight="1">
      <c r="A78" s="43"/>
      <c r="B78" s="43"/>
      <c r="C78" s="43"/>
      <c r="D78" s="43"/>
      <c r="E78" s="43"/>
      <c r="F78" s="43"/>
      <c r="G78" s="43"/>
      <c r="L78" s="2"/>
      <c r="M78" s="12"/>
      <c r="N78" s="12"/>
      <c r="O78" s="12"/>
      <c r="P78" s="12"/>
      <c r="Q78" s="13"/>
      <c r="R78" s="13"/>
      <c r="S78" s="13"/>
      <c r="T78" s="13"/>
      <c r="U78" s="13"/>
      <c r="V78" s="13"/>
      <c r="W78" s="13"/>
      <c r="Y78" s="13"/>
      <c r="AA78" s="13"/>
      <c r="AB78" s="13"/>
      <c r="AC78" s="13"/>
      <c r="AD78" s="13"/>
      <c r="AE78" s="13"/>
      <c r="AF78" s="13"/>
      <c r="AG78" s="13"/>
    </row>
    <row r="79" ht="15.75" hidden="1" customHeight="1">
      <c r="A79" s="43"/>
      <c r="B79" s="43"/>
      <c r="C79" s="43"/>
      <c r="D79" s="43"/>
      <c r="E79" s="43"/>
      <c r="F79" s="43"/>
      <c r="G79" s="43"/>
      <c r="L79" s="2"/>
      <c r="M79" s="12"/>
      <c r="N79" s="12"/>
      <c r="O79" s="12"/>
      <c r="P79" s="12"/>
      <c r="Q79" s="13"/>
      <c r="R79" s="13"/>
      <c r="S79" s="13"/>
      <c r="T79" s="13"/>
      <c r="U79" s="13"/>
      <c r="Y79" s="13"/>
      <c r="AA79" s="13"/>
      <c r="AB79" s="13"/>
      <c r="AC79" s="13"/>
      <c r="AD79" s="13"/>
      <c r="AE79" s="13"/>
      <c r="AF79" s="13"/>
      <c r="AG79" s="13"/>
    </row>
    <row r="80" ht="15.75" hidden="1" customHeight="1">
      <c r="A80" s="43"/>
      <c r="B80" s="43"/>
      <c r="C80" s="43"/>
      <c r="D80" s="43"/>
      <c r="E80" s="43"/>
      <c r="F80" s="43"/>
      <c r="G80" s="43"/>
      <c r="L80" s="2"/>
      <c r="M80" s="12"/>
      <c r="N80" s="12"/>
      <c r="O80" s="12"/>
      <c r="P80" s="12"/>
      <c r="Q80" s="13"/>
      <c r="R80" s="13"/>
      <c r="S80" s="13"/>
      <c r="T80" s="13"/>
      <c r="U80" s="13"/>
      <c r="Y80" s="13"/>
      <c r="AA80" s="13"/>
      <c r="AB80" s="13"/>
      <c r="AC80" s="13"/>
      <c r="AD80" s="13"/>
      <c r="AE80" s="13"/>
      <c r="AF80" s="13"/>
      <c r="AG80" s="13"/>
    </row>
    <row r="81" ht="15.75" hidden="1" customHeight="1">
      <c r="A81" s="43"/>
      <c r="B81" s="43"/>
      <c r="C81" s="43"/>
      <c r="D81" s="43"/>
      <c r="E81" s="43"/>
      <c r="F81" s="43"/>
      <c r="G81" s="43"/>
      <c r="L81" s="2"/>
      <c r="M81" s="12"/>
      <c r="N81" s="12"/>
      <c r="O81" s="12"/>
      <c r="P81" s="12"/>
      <c r="Q81" s="13"/>
      <c r="R81" s="13"/>
      <c r="S81" s="13"/>
      <c r="T81" s="13"/>
      <c r="U81" s="13"/>
      <c r="AA81" s="13"/>
      <c r="AB81" s="13"/>
      <c r="AC81" s="13"/>
      <c r="AD81" s="13"/>
      <c r="AE81" s="13"/>
      <c r="AF81" s="13"/>
      <c r="AG81" s="13"/>
    </row>
    <row r="82" ht="15.75" hidden="1" customHeight="1">
      <c r="A82" s="43"/>
      <c r="B82" s="43"/>
      <c r="C82" s="43"/>
      <c r="D82" s="43"/>
      <c r="E82" s="43"/>
      <c r="F82" s="43"/>
      <c r="G82" s="43"/>
      <c r="L82" s="2"/>
      <c r="M82" s="12"/>
      <c r="N82" s="12"/>
      <c r="O82" s="12"/>
      <c r="P82" s="12"/>
      <c r="Q82" s="13"/>
      <c r="R82" s="13"/>
      <c r="S82" s="13"/>
      <c r="T82" s="13"/>
      <c r="U82" s="13"/>
      <c r="AA82" s="13"/>
      <c r="AB82" s="13"/>
      <c r="AC82" s="13"/>
      <c r="AD82" s="13"/>
      <c r="AE82" s="13"/>
      <c r="AF82" s="13"/>
      <c r="AG82" s="13"/>
    </row>
    <row r="83" ht="15.75" hidden="1" customHeight="1">
      <c r="A83" s="43"/>
      <c r="B83" s="43"/>
      <c r="C83" s="43"/>
      <c r="D83" s="43"/>
      <c r="E83" s="43"/>
      <c r="F83" s="43"/>
      <c r="G83" s="43"/>
      <c r="L83" s="2"/>
      <c r="M83" s="12"/>
      <c r="N83" s="12"/>
      <c r="O83" s="12"/>
      <c r="P83" s="12"/>
      <c r="Q83" s="13"/>
      <c r="R83" s="13"/>
      <c r="S83" s="13"/>
      <c r="T83" s="13"/>
      <c r="U83" s="13"/>
      <c r="AA83" s="13"/>
      <c r="AB83" s="13"/>
      <c r="AC83" s="13"/>
      <c r="AD83" s="13"/>
      <c r="AE83" s="13"/>
      <c r="AF83" s="13"/>
      <c r="AG83" s="13"/>
    </row>
    <row r="84" ht="15.75" hidden="1" customHeight="1">
      <c r="A84" s="43"/>
      <c r="B84" s="43"/>
      <c r="C84" s="43"/>
      <c r="D84" s="43"/>
      <c r="E84" s="43"/>
      <c r="F84" s="43"/>
      <c r="G84" s="43"/>
      <c r="L84" s="2"/>
      <c r="M84" s="12"/>
      <c r="N84" s="12"/>
      <c r="O84" s="12"/>
      <c r="P84" s="12"/>
      <c r="Q84" s="13"/>
      <c r="R84" s="13"/>
      <c r="S84" s="13"/>
      <c r="T84" s="13"/>
      <c r="U84" s="13"/>
      <c r="AA84" s="13"/>
      <c r="AB84" s="13"/>
      <c r="AC84" s="13"/>
      <c r="AD84" s="13"/>
      <c r="AE84" s="13"/>
      <c r="AF84" s="13"/>
      <c r="AG84" s="13"/>
    </row>
    <row r="85" ht="15.75" hidden="1" customHeight="1">
      <c r="A85" s="43"/>
      <c r="B85" s="43"/>
      <c r="C85" s="43"/>
      <c r="D85" s="43"/>
      <c r="E85" s="43"/>
      <c r="F85" s="43"/>
      <c r="G85" s="43"/>
      <c r="L85" s="2"/>
      <c r="M85" s="12"/>
      <c r="N85" s="12"/>
      <c r="O85" s="12"/>
      <c r="P85" s="12"/>
      <c r="Q85" s="13"/>
      <c r="R85" s="13"/>
      <c r="S85" s="13"/>
      <c r="T85" s="13"/>
      <c r="U85" s="13"/>
      <c r="AA85" s="13"/>
      <c r="AB85" s="13"/>
      <c r="AC85" s="13"/>
      <c r="AD85" s="13"/>
      <c r="AE85" s="13"/>
      <c r="AF85" s="13"/>
      <c r="AG85" s="13"/>
    </row>
    <row r="86" ht="15.75" hidden="1" customHeight="1">
      <c r="A86" s="43"/>
      <c r="B86" s="43"/>
      <c r="C86" s="43"/>
      <c r="D86" s="43"/>
      <c r="E86" s="43"/>
      <c r="F86" s="43"/>
      <c r="G86" s="43"/>
      <c r="L86" s="2"/>
      <c r="M86" s="12"/>
      <c r="N86" s="12"/>
      <c r="O86" s="12"/>
      <c r="P86" s="12"/>
      <c r="S86" s="13"/>
      <c r="T86" s="13"/>
      <c r="AA86" s="13"/>
      <c r="AB86" s="13"/>
      <c r="AC86" s="13"/>
      <c r="AD86" s="13"/>
      <c r="AE86" s="13"/>
      <c r="AF86" s="13"/>
      <c r="AG86" s="13"/>
    </row>
    <row r="87" ht="15.75" hidden="1" customHeight="1">
      <c r="A87" s="43"/>
      <c r="B87" s="43"/>
      <c r="C87" s="43"/>
      <c r="D87" s="43"/>
      <c r="E87" s="43"/>
      <c r="F87" s="43"/>
      <c r="G87" s="43"/>
      <c r="L87" s="2"/>
      <c r="M87" s="12"/>
      <c r="N87" s="12"/>
      <c r="O87" s="12"/>
      <c r="P87" s="12"/>
      <c r="AA87" s="13"/>
      <c r="AB87" s="13"/>
      <c r="AC87" s="13"/>
      <c r="AD87" s="13"/>
      <c r="AE87" s="13"/>
      <c r="AF87" s="13"/>
      <c r="AG87" s="13"/>
    </row>
    <row r="88" ht="15.75" hidden="1" customHeight="1">
      <c r="A88" s="43"/>
      <c r="B88" s="43"/>
      <c r="C88" s="43"/>
      <c r="D88" s="43"/>
      <c r="E88" s="43"/>
      <c r="F88" s="43"/>
      <c r="G88" s="43"/>
      <c r="L88" s="2"/>
      <c r="M88" s="12"/>
      <c r="N88" s="12"/>
      <c r="O88" s="12"/>
      <c r="P88" s="12"/>
      <c r="AA88" s="13"/>
      <c r="AB88" s="13"/>
      <c r="AC88" s="13"/>
      <c r="AD88" s="13"/>
      <c r="AE88" s="13"/>
      <c r="AF88" s="13"/>
      <c r="AG88" s="13"/>
    </row>
    <row r="89" ht="15.75" hidden="1" customHeight="1">
      <c r="A89" s="43"/>
      <c r="B89" s="43"/>
      <c r="C89" s="43"/>
      <c r="D89" s="43"/>
      <c r="E89" s="43"/>
      <c r="F89" s="43"/>
      <c r="G89" s="43"/>
      <c r="L89" s="2"/>
      <c r="M89" s="12"/>
      <c r="N89" s="12"/>
      <c r="O89" s="12"/>
      <c r="P89" s="12"/>
      <c r="AA89" s="13"/>
      <c r="AB89" s="13"/>
      <c r="AC89" s="13"/>
      <c r="AD89" s="13"/>
      <c r="AE89" s="13"/>
      <c r="AF89" s="13"/>
      <c r="AG89" s="13"/>
    </row>
    <row r="90" ht="15.75" hidden="1" customHeight="1">
      <c r="A90" s="43"/>
      <c r="B90" s="43"/>
      <c r="C90" s="43"/>
      <c r="D90" s="43"/>
      <c r="E90" s="43"/>
      <c r="F90" s="43"/>
      <c r="G90" s="43"/>
      <c r="L90" s="2"/>
      <c r="M90" s="12"/>
      <c r="N90" s="12"/>
      <c r="O90" s="12"/>
      <c r="P90" s="12"/>
      <c r="AA90" s="13"/>
      <c r="AB90" s="13"/>
      <c r="AC90" s="13"/>
      <c r="AD90" s="13"/>
    </row>
    <row r="91" ht="15.75" hidden="1" customHeight="1">
      <c r="A91" s="43"/>
      <c r="B91" s="43"/>
      <c r="C91" s="43"/>
      <c r="D91" s="43"/>
      <c r="E91" s="43"/>
      <c r="F91" s="43"/>
      <c r="G91" s="43"/>
      <c r="L91" s="2"/>
      <c r="M91" s="12"/>
      <c r="N91" s="12"/>
      <c r="O91" s="12"/>
      <c r="P91" s="12"/>
      <c r="AA91" s="13"/>
      <c r="AB91" s="13"/>
      <c r="AC91" s="13"/>
      <c r="AD91" s="13"/>
    </row>
    <row r="92" ht="15.75" hidden="1" customHeight="1">
      <c r="A92" s="43"/>
      <c r="B92" s="43"/>
      <c r="C92" s="43"/>
      <c r="D92" s="43"/>
      <c r="E92" s="43"/>
      <c r="F92" s="43"/>
      <c r="G92" s="43"/>
      <c r="L92" s="2"/>
      <c r="M92" s="12"/>
      <c r="N92" s="12"/>
      <c r="O92" s="12"/>
      <c r="P92" s="2"/>
      <c r="AA92" s="13"/>
      <c r="AB92" s="13"/>
      <c r="AC92" s="13"/>
    </row>
    <row r="93" ht="15.75" hidden="1" customHeight="1">
      <c r="A93" s="43"/>
      <c r="B93" s="43"/>
      <c r="C93" s="43"/>
      <c r="D93" s="43"/>
      <c r="E93" s="43"/>
      <c r="F93" s="43"/>
      <c r="G93" s="43"/>
      <c r="L93" s="2"/>
      <c r="M93" s="12"/>
      <c r="N93" s="2"/>
      <c r="O93" s="2"/>
      <c r="P93" s="2"/>
      <c r="AA93" s="13"/>
    </row>
    <row r="94" ht="15.75" hidden="1" customHeight="1">
      <c r="A94" s="43"/>
      <c r="B94" s="43"/>
      <c r="C94" s="43"/>
      <c r="D94" s="43"/>
      <c r="E94" s="43"/>
      <c r="F94" s="43"/>
      <c r="G94" s="43"/>
      <c r="L94" s="2"/>
      <c r="M94" s="12"/>
      <c r="N94" s="2"/>
      <c r="O94" s="2"/>
      <c r="P94" s="2"/>
      <c r="AA94" s="13"/>
    </row>
    <row r="95" ht="15.75" hidden="1" customHeight="1">
      <c r="A95" s="43"/>
      <c r="B95" s="43"/>
      <c r="C95" s="43"/>
      <c r="D95" s="43"/>
      <c r="E95" s="43"/>
      <c r="F95" s="43"/>
      <c r="G95" s="43"/>
      <c r="L95" s="2"/>
      <c r="M95" s="12"/>
      <c r="N95" s="2"/>
      <c r="O95" s="2"/>
      <c r="P95" s="2"/>
      <c r="AA95" s="13"/>
    </row>
    <row r="96" ht="15.75" hidden="1" customHeight="1">
      <c r="A96" s="43"/>
      <c r="B96" s="43"/>
      <c r="C96" s="43"/>
      <c r="D96" s="43"/>
      <c r="E96" s="43"/>
      <c r="F96" s="43"/>
      <c r="G96" s="43"/>
      <c r="L96" s="2"/>
      <c r="M96" s="12"/>
      <c r="N96" s="2"/>
      <c r="O96" s="2"/>
      <c r="P96" s="2"/>
      <c r="AA96" s="13"/>
    </row>
    <row r="97" ht="15.75" hidden="1" customHeight="1">
      <c r="A97" s="43"/>
      <c r="B97" s="43"/>
      <c r="C97" s="43"/>
      <c r="D97" s="43"/>
      <c r="E97" s="43"/>
      <c r="F97" s="43"/>
      <c r="G97" s="43"/>
      <c r="L97" s="2"/>
      <c r="M97" s="2"/>
      <c r="N97" s="2"/>
      <c r="O97" s="2"/>
      <c r="P97" s="2"/>
    </row>
    <row r="98" ht="15.75" hidden="1" customHeight="1">
      <c r="A98" s="43"/>
      <c r="B98" s="43"/>
      <c r="C98" s="43"/>
      <c r="D98" s="43"/>
      <c r="E98" s="43"/>
      <c r="F98" s="43"/>
      <c r="G98" s="43"/>
      <c r="L98" s="2"/>
      <c r="M98" s="2"/>
      <c r="N98" s="2"/>
      <c r="O98" s="2"/>
      <c r="P98" s="2"/>
    </row>
    <row r="99" ht="15.75" hidden="1" customHeight="1">
      <c r="A99" s="43"/>
      <c r="B99" s="43"/>
      <c r="C99" s="43"/>
      <c r="D99" s="43"/>
      <c r="E99" s="43"/>
      <c r="F99" s="43"/>
      <c r="G99" s="43"/>
      <c r="L99" s="2"/>
      <c r="M99" s="2"/>
      <c r="N99" s="2"/>
      <c r="O99" s="2"/>
      <c r="P99" s="2"/>
    </row>
    <row r="100" ht="15.75" hidden="1" customHeight="1">
      <c r="A100" s="43"/>
      <c r="B100" s="43"/>
      <c r="C100" s="43"/>
      <c r="D100" s="43"/>
      <c r="E100" s="43"/>
      <c r="F100" s="43"/>
      <c r="G100" s="43"/>
      <c r="L100" s="2"/>
      <c r="M100" s="2"/>
      <c r="N100" s="2"/>
      <c r="O100" s="2"/>
      <c r="P100" s="2"/>
    </row>
    <row r="101" ht="15.75" hidden="1" customHeight="1">
      <c r="A101" s="43"/>
      <c r="B101" s="43"/>
      <c r="C101" s="43"/>
      <c r="D101" s="43"/>
      <c r="E101" s="43"/>
      <c r="F101" s="43"/>
      <c r="G101" s="43"/>
      <c r="L101" s="2"/>
      <c r="M101" s="2"/>
      <c r="N101" s="2"/>
      <c r="O101" s="2"/>
      <c r="P101" s="2"/>
    </row>
    <row r="102" ht="15.75" hidden="1" customHeight="1">
      <c r="A102" s="43"/>
      <c r="B102" s="43"/>
      <c r="C102" s="43"/>
      <c r="D102" s="43"/>
      <c r="E102" s="43"/>
      <c r="F102" s="43"/>
      <c r="G102" s="43"/>
      <c r="L102" s="2"/>
      <c r="M102" s="2"/>
      <c r="N102" s="2"/>
      <c r="O102" s="2"/>
      <c r="P102" s="2"/>
    </row>
    <row r="103" ht="15.75" hidden="1" customHeight="1">
      <c r="A103" s="43"/>
      <c r="B103" s="43"/>
      <c r="C103" s="43"/>
      <c r="D103" s="43"/>
      <c r="E103" s="43"/>
      <c r="F103" s="43"/>
      <c r="G103" s="43"/>
      <c r="L103" s="2"/>
      <c r="M103" s="2"/>
      <c r="N103" s="2"/>
      <c r="O103" s="2"/>
      <c r="P103" s="2"/>
    </row>
    <row r="104" ht="15.75" hidden="1" customHeight="1">
      <c r="A104" s="43"/>
      <c r="B104" s="43"/>
      <c r="C104" s="43"/>
      <c r="D104" s="43"/>
      <c r="E104" s="43"/>
      <c r="F104" s="43"/>
      <c r="G104" s="43"/>
      <c r="L104" s="2"/>
      <c r="M104" s="2"/>
      <c r="N104" s="2"/>
      <c r="O104" s="2"/>
      <c r="P104" s="2"/>
    </row>
    <row r="105" ht="15.75" hidden="1" customHeight="1">
      <c r="A105" s="43"/>
      <c r="B105" s="43"/>
      <c r="C105" s="43"/>
      <c r="D105" s="43"/>
      <c r="E105" s="43"/>
      <c r="F105" s="43"/>
      <c r="G105" s="43"/>
      <c r="L105" s="2"/>
      <c r="M105" s="2"/>
      <c r="N105" s="2"/>
      <c r="O105" s="2"/>
      <c r="P105" s="2"/>
    </row>
    <row r="106" ht="15.75" hidden="1" customHeight="1">
      <c r="A106" s="43"/>
      <c r="B106" s="43"/>
      <c r="C106" s="43"/>
      <c r="D106" s="43"/>
      <c r="E106" s="43"/>
      <c r="F106" s="43"/>
      <c r="G106" s="43"/>
      <c r="L106" s="2"/>
      <c r="M106" s="2"/>
      <c r="N106" s="2"/>
      <c r="O106" s="2"/>
      <c r="P106" s="2"/>
    </row>
    <row r="107" ht="15.75" hidden="1" customHeight="1">
      <c r="A107" s="43"/>
      <c r="B107" s="43"/>
      <c r="C107" s="43"/>
      <c r="D107" s="43"/>
      <c r="E107" s="43"/>
      <c r="F107" s="43"/>
      <c r="G107" s="43"/>
      <c r="L107" s="2"/>
      <c r="M107" s="2"/>
      <c r="N107" s="2"/>
      <c r="O107" s="2"/>
      <c r="P107" s="2"/>
    </row>
    <row r="108" ht="15.75" hidden="1" customHeight="1">
      <c r="A108" s="43"/>
      <c r="B108" s="43"/>
      <c r="C108" s="43"/>
      <c r="D108" s="43"/>
      <c r="E108" s="43"/>
      <c r="F108" s="43"/>
      <c r="G108" s="43"/>
      <c r="L108" s="2"/>
      <c r="M108" s="2"/>
      <c r="N108" s="2"/>
      <c r="O108" s="2"/>
      <c r="P108" s="2"/>
    </row>
    <row r="109" ht="15.75" hidden="1" customHeight="1">
      <c r="A109" s="43"/>
      <c r="B109" s="43"/>
      <c r="C109" s="43"/>
      <c r="D109" s="43"/>
      <c r="E109" s="43"/>
      <c r="F109" s="43"/>
      <c r="G109" s="43"/>
      <c r="L109" s="2"/>
      <c r="M109" s="2"/>
      <c r="N109" s="2"/>
      <c r="O109" s="2"/>
      <c r="P109" s="2"/>
    </row>
    <row r="110" ht="15.75" hidden="1" customHeight="1">
      <c r="A110" s="43"/>
      <c r="B110" s="43"/>
      <c r="C110" s="43"/>
      <c r="D110" s="43"/>
      <c r="E110" s="43"/>
      <c r="F110" s="43"/>
      <c r="G110" s="43"/>
      <c r="L110" s="2"/>
      <c r="M110" s="2"/>
      <c r="N110" s="2"/>
      <c r="O110" s="2"/>
      <c r="P110" s="2"/>
    </row>
    <row r="111" ht="15.75" hidden="1" customHeight="1">
      <c r="A111" s="43"/>
      <c r="B111" s="43"/>
      <c r="C111" s="43"/>
      <c r="D111" s="43"/>
      <c r="E111" s="43"/>
      <c r="F111" s="43"/>
      <c r="G111" s="43"/>
      <c r="L111" s="2"/>
      <c r="M111" s="2"/>
      <c r="N111" s="2"/>
      <c r="O111" s="2"/>
      <c r="P111" s="2"/>
    </row>
    <row r="112" ht="15.75" hidden="1" customHeight="1">
      <c r="A112" s="43"/>
      <c r="B112" s="43"/>
      <c r="C112" s="43"/>
      <c r="D112" s="43"/>
      <c r="E112" s="43"/>
      <c r="F112" s="43"/>
      <c r="G112" s="43"/>
      <c r="L112" s="2"/>
      <c r="M112" s="2"/>
      <c r="N112" s="2"/>
      <c r="O112" s="2"/>
      <c r="P112" s="2"/>
    </row>
    <row r="113" ht="15.75" hidden="1" customHeight="1">
      <c r="A113" s="43"/>
      <c r="B113" s="43"/>
      <c r="C113" s="43"/>
      <c r="D113" s="43"/>
      <c r="E113" s="43"/>
      <c r="F113" s="43"/>
      <c r="G113" s="43"/>
      <c r="L113" s="2"/>
      <c r="M113" s="2"/>
      <c r="N113" s="2"/>
      <c r="O113" s="2"/>
      <c r="P113" s="2"/>
    </row>
    <row r="114" ht="15.75" hidden="1" customHeight="1">
      <c r="A114" s="43"/>
      <c r="B114" s="43"/>
      <c r="C114" s="43"/>
      <c r="D114" s="43"/>
      <c r="E114" s="43"/>
      <c r="F114" s="43"/>
      <c r="G114" s="43"/>
      <c r="L114" s="2"/>
      <c r="M114" s="2"/>
      <c r="N114" s="2"/>
      <c r="O114" s="2"/>
      <c r="P114" s="2"/>
    </row>
    <row r="115" ht="15.75" hidden="1" customHeight="1">
      <c r="A115" s="43"/>
      <c r="B115" s="43"/>
      <c r="C115" s="43"/>
      <c r="D115" s="43"/>
      <c r="E115" s="43"/>
      <c r="F115" s="43"/>
      <c r="G115" s="43"/>
      <c r="L115" s="2"/>
      <c r="M115" s="2"/>
      <c r="N115" s="2"/>
      <c r="O115" s="2"/>
      <c r="P115" s="2"/>
    </row>
    <row r="116" ht="15.75" hidden="1" customHeight="1">
      <c r="A116" s="43"/>
      <c r="B116" s="43"/>
      <c r="C116" s="43"/>
      <c r="D116" s="43"/>
      <c r="E116" s="43"/>
      <c r="F116" s="43"/>
      <c r="G116" s="43"/>
      <c r="L116" s="2"/>
      <c r="M116" s="2"/>
      <c r="N116" s="2"/>
      <c r="O116" s="2"/>
      <c r="P116" s="2"/>
    </row>
    <row r="117" ht="15.75" hidden="1" customHeight="1">
      <c r="A117" s="43"/>
      <c r="B117" s="43"/>
      <c r="C117" s="43"/>
      <c r="D117" s="43"/>
      <c r="E117" s="43"/>
      <c r="F117" s="43"/>
      <c r="G117" s="43"/>
      <c r="L117" s="2"/>
      <c r="M117" s="2"/>
      <c r="N117" s="2"/>
      <c r="O117" s="2"/>
      <c r="P117" s="2"/>
    </row>
    <row r="118" ht="15.75" hidden="1" customHeight="1">
      <c r="A118" s="43"/>
      <c r="B118" s="43"/>
      <c r="C118" s="43"/>
      <c r="D118" s="43"/>
      <c r="E118" s="43"/>
      <c r="F118" s="43"/>
      <c r="G118" s="43"/>
      <c r="L118" s="2"/>
      <c r="M118" s="2"/>
      <c r="N118" s="2"/>
      <c r="O118" s="2"/>
      <c r="P118" s="2"/>
    </row>
    <row r="119" ht="15.75" hidden="1" customHeight="1">
      <c r="A119" s="43"/>
      <c r="B119" s="43"/>
      <c r="C119" s="43"/>
      <c r="D119" s="43"/>
      <c r="E119" s="43"/>
      <c r="F119" s="43"/>
      <c r="G119" s="43"/>
      <c r="L119" s="2"/>
      <c r="M119" s="2"/>
      <c r="N119" s="2"/>
      <c r="O119" s="2"/>
      <c r="P119" s="2"/>
    </row>
    <row r="120" ht="15.75" hidden="1" customHeight="1">
      <c r="A120" s="43"/>
      <c r="B120" s="43"/>
      <c r="C120" s="43"/>
      <c r="D120" s="43"/>
      <c r="E120" s="43"/>
      <c r="F120" s="43"/>
      <c r="G120" s="43"/>
      <c r="L120" s="2"/>
      <c r="M120" s="2"/>
      <c r="N120" s="2"/>
      <c r="O120" s="2"/>
      <c r="P120" s="2"/>
    </row>
    <row r="121" ht="15.75" hidden="1" customHeight="1">
      <c r="A121" s="43"/>
      <c r="B121" s="43"/>
      <c r="C121" s="43"/>
      <c r="D121" s="43"/>
      <c r="E121" s="43"/>
      <c r="F121" s="43"/>
      <c r="G121" s="43"/>
      <c r="L121" s="2"/>
      <c r="M121" s="2"/>
      <c r="N121" s="2"/>
      <c r="O121" s="2"/>
      <c r="P121" s="2"/>
    </row>
    <row r="122" ht="15.75" hidden="1" customHeight="1">
      <c r="A122" s="43"/>
      <c r="B122" s="43"/>
      <c r="C122" s="43"/>
      <c r="D122" s="43"/>
      <c r="E122" s="43"/>
      <c r="F122" s="43"/>
      <c r="G122" s="43"/>
      <c r="L122" s="2"/>
      <c r="M122" s="2"/>
      <c r="N122" s="2"/>
      <c r="O122" s="2"/>
      <c r="P122" s="2"/>
    </row>
    <row r="123" ht="15.75" hidden="1" customHeight="1">
      <c r="A123" s="43"/>
      <c r="B123" s="43"/>
      <c r="C123" s="43"/>
      <c r="D123" s="43"/>
      <c r="E123" s="43"/>
      <c r="F123" s="43"/>
      <c r="G123" s="43"/>
      <c r="L123" s="2"/>
      <c r="M123" s="2"/>
      <c r="N123" s="2"/>
      <c r="O123" s="2"/>
      <c r="P123" s="2"/>
    </row>
    <row r="124" ht="15.75" hidden="1" customHeight="1">
      <c r="A124" s="43"/>
      <c r="B124" s="43"/>
      <c r="C124" s="43"/>
      <c r="D124" s="43"/>
      <c r="E124" s="43"/>
      <c r="F124" s="43"/>
      <c r="G124" s="43"/>
      <c r="L124" s="2"/>
      <c r="M124" s="2"/>
      <c r="N124" s="2"/>
      <c r="O124" s="2"/>
      <c r="P124" s="2"/>
    </row>
    <row r="125" ht="15.75" hidden="1" customHeight="1">
      <c r="A125" s="43"/>
      <c r="B125" s="43"/>
      <c r="C125" s="43"/>
      <c r="D125" s="43"/>
      <c r="E125" s="43"/>
      <c r="F125" s="43"/>
      <c r="G125" s="43"/>
      <c r="L125" s="2"/>
      <c r="M125" s="2"/>
      <c r="N125" s="2"/>
      <c r="O125" s="2"/>
      <c r="P125" s="2"/>
    </row>
    <row r="126" ht="15.75" hidden="1" customHeight="1">
      <c r="A126" s="43"/>
      <c r="B126" s="43"/>
      <c r="C126" s="43"/>
      <c r="D126" s="43"/>
      <c r="E126" s="43"/>
      <c r="F126" s="43"/>
      <c r="G126" s="43"/>
      <c r="L126" s="2"/>
      <c r="M126" s="2"/>
      <c r="N126" s="2"/>
      <c r="O126" s="2"/>
      <c r="P126" s="2"/>
    </row>
    <row r="127" ht="15.75" hidden="1" customHeight="1">
      <c r="A127" s="43"/>
      <c r="B127" s="43"/>
      <c r="C127" s="43"/>
      <c r="D127" s="43"/>
      <c r="E127" s="43"/>
      <c r="F127" s="43"/>
      <c r="G127" s="43"/>
      <c r="L127" s="2"/>
      <c r="M127" s="2"/>
      <c r="N127" s="2"/>
      <c r="O127" s="2"/>
      <c r="P127" s="2"/>
    </row>
    <row r="128" ht="15.75" hidden="1" customHeight="1">
      <c r="A128" s="43"/>
      <c r="B128" s="43"/>
      <c r="C128" s="43"/>
      <c r="D128" s="43"/>
      <c r="E128" s="43"/>
      <c r="F128" s="43"/>
      <c r="G128" s="43"/>
      <c r="L128" s="2"/>
      <c r="M128" s="2"/>
      <c r="N128" s="2"/>
      <c r="O128" s="2"/>
      <c r="P128" s="2"/>
    </row>
    <row r="129" ht="15.75" hidden="1" customHeight="1">
      <c r="A129" s="43"/>
      <c r="B129" s="43"/>
      <c r="C129" s="43"/>
      <c r="D129" s="43"/>
      <c r="E129" s="43"/>
      <c r="F129" s="43"/>
      <c r="G129" s="43"/>
      <c r="L129" s="2"/>
      <c r="M129" s="2"/>
      <c r="N129" s="2"/>
      <c r="O129" s="2"/>
      <c r="P129" s="2"/>
    </row>
    <row r="130" ht="15.75" hidden="1" customHeight="1">
      <c r="A130" s="43"/>
      <c r="B130" s="43"/>
      <c r="C130" s="43"/>
      <c r="D130" s="43"/>
      <c r="E130" s="43"/>
      <c r="F130" s="43"/>
      <c r="G130" s="43"/>
      <c r="L130" s="2"/>
      <c r="M130" s="2"/>
      <c r="N130" s="2"/>
      <c r="O130" s="2"/>
      <c r="P130" s="2"/>
    </row>
    <row r="131" ht="15.75" hidden="1" customHeight="1">
      <c r="A131" s="43"/>
      <c r="B131" s="43"/>
      <c r="C131" s="43"/>
      <c r="D131" s="43"/>
      <c r="E131" s="43"/>
      <c r="F131" s="43"/>
      <c r="G131" s="43"/>
      <c r="L131" s="2"/>
      <c r="M131" s="2"/>
      <c r="N131" s="2"/>
      <c r="O131" s="2"/>
      <c r="P131" s="2"/>
    </row>
    <row r="132" ht="15.75" hidden="1" customHeight="1">
      <c r="A132" s="43"/>
      <c r="B132" s="43"/>
      <c r="C132" s="43"/>
      <c r="D132" s="43"/>
      <c r="E132" s="43"/>
      <c r="F132" s="43"/>
      <c r="G132" s="43"/>
      <c r="L132" s="2"/>
      <c r="M132" s="2"/>
      <c r="N132" s="2"/>
      <c r="O132" s="2"/>
      <c r="P132" s="2"/>
    </row>
    <row r="133" ht="15.75" hidden="1" customHeight="1">
      <c r="A133" s="43"/>
      <c r="B133" s="43"/>
      <c r="C133" s="43"/>
      <c r="D133" s="43"/>
      <c r="E133" s="43"/>
      <c r="F133" s="43"/>
      <c r="G133" s="43"/>
      <c r="L133" s="2"/>
      <c r="M133" s="2"/>
      <c r="N133" s="2"/>
      <c r="O133" s="2"/>
      <c r="P133" s="2"/>
    </row>
    <row r="134" ht="15.75" hidden="1" customHeight="1">
      <c r="A134" s="43"/>
      <c r="B134" s="43"/>
      <c r="C134" s="43"/>
      <c r="D134" s="43"/>
      <c r="E134" s="43"/>
      <c r="F134" s="43"/>
      <c r="G134" s="43"/>
      <c r="L134" s="2"/>
      <c r="M134" s="2"/>
      <c r="N134" s="2"/>
      <c r="O134" s="2"/>
      <c r="P134" s="2"/>
    </row>
    <row r="135" ht="15.75" hidden="1" customHeight="1">
      <c r="A135" s="43"/>
      <c r="B135" s="43"/>
      <c r="C135" s="43"/>
      <c r="D135" s="43"/>
      <c r="E135" s="43"/>
      <c r="F135" s="43"/>
      <c r="G135" s="43"/>
      <c r="L135" s="2"/>
      <c r="M135" s="2"/>
      <c r="N135" s="2"/>
      <c r="O135" s="2"/>
      <c r="P135" s="2"/>
    </row>
    <row r="136" ht="15.75" hidden="1" customHeight="1">
      <c r="A136" s="43"/>
      <c r="B136" s="43"/>
      <c r="C136" s="43"/>
      <c r="D136" s="43"/>
      <c r="E136" s="43"/>
      <c r="F136" s="43"/>
      <c r="G136" s="43"/>
      <c r="L136" s="2"/>
      <c r="M136" s="2"/>
      <c r="N136" s="2"/>
      <c r="O136" s="2"/>
      <c r="P136" s="2"/>
    </row>
    <row r="137" ht="15.75" hidden="1" customHeight="1">
      <c r="A137" s="43"/>
      <c r="B137" s="43"/>
      <c r="C137" s="43"/>
      <c r="D137" s="43"/>
      <c r="E137" s="43"/>
      <c r="F137" s="43"/>
      <c r="G137" s="43"/>
      <c r="L137" s="2"/>
      <c r="M137" s="2"/>
      <c r="N137" s="2"/>
      <c r="O137" s="2"/>
      <c r="P137" s="2"/>
    </row>
    <row r="138" ht="15.75" hidden="1" customHeight="1">
      <c r="A138" s="43"/>
      <c r="B138" s="43"/>
      <c r="C138" s="43"/>
      <c r="D138" s="43"/>
      <c r="E138" s="43"/>
      <c r="F138" s="43"/>
      <c r="G138" s="43"/>
      <c r="L138" s="2"/>
      <c r="M138" s="2"/>
      <c r="N138" s="2"/>
      <c r="O138" s="2"/>
      <c r="P138" s="2"/>
    </row>
    <row r="139" ht="15.75" hidden="1" customHeight="1">
      <c r="A139" s="43"/>
      <c r="B139" s="43"/>
      <c r="C139" s="43"/>
      <c r="D139" s="43"/>
      <c r="E139" s="43"/>
      <c r="F139" s="43"/>
      <c r="G139" s="43"/>
      <c r="L139" s="2"/>
      <c r="M139" s="2"/>
      <c r="N139" s="2"/>
      <c r="O139" s="2"/>
      <c r="P139" s="2"/>
    </row>
    <row r="140" ht="15.75" hidden="1" customHeight="1">
      <c r="A140" s="43"/>
      <c r="B140" s="43"/>
      <c r="C140" s="43"/>
      <c r="D140" s="43"/>
      <c r="E140" s="43"/>
      <c r="F140" s="43"/>
      <c r="G140" s="43"/>
      <c r="L140" s="2"/>
      <c r="M140" s="2"/>
      <c r="N140" s="2"/>
      <c r="O140" s="2"/>
      <c r="P140" s="2"/>
    </row>
    <row r="141" ht="15.75" hidden="1" customHeight="1">
      <c r="A141" s="43"/>
      <c r="B141" s="43"/>
      <c r="C141" s="43"/>
      <c r="D141" s="43"/>
      <c r="E141" s="43"/>
      <c r="F141" s="43"/>
      <c r="G141" s="43"/>
      <c r="L141" s="2"/>
      <c r="M141" s="2"/>
      <c r="N141" s="2"/>
      <c r="O141" s="2"/>
      <c r="P141" s="2"/>
    </row>
    <row r="142" ht="15.75" hidden="1" customHeight="1">
      <c r="A142" s="43"/>
      <c r="B142" s="43"/>
      <c r="C142" s="43"/>
      <c r="D142" s="43"/>
      <c r="E142" s="43"/>
      <c r="F142" s="43"/>
      <c r="G142" s="43"/>
      <c r="L142" s="2"/>
      <c r="M142" s="2"/>
      <c r="N142" s="2"/>
      <c r="O142" s="2"/>
      <c r="P142" s="2"/>
    </row>
    <row r="143" ht="15.75" hidden="1" customHeight="1">
      <c r="A143" s="43"/>
      <c r="B143" s="43"/>
      <c r="C143" s="43"/>
      <c r="D143" s="43"/>
      <c r="E143" s="43"/>
      <c r="F143" s="43"/>
      <c r="G143" s="43"/>
      <c r="L143" s="2"/>
      <c r="M143" s="2"/>
      <c r="N143" s="2"/>
      <c r="O143" s="2"/>
      <c r="P143" s="2"/>
    </row>
    <row r="144" ht="15.75" hidden="1" customHeight="1">
      <c r="A144" s="43"/>
      <c r="B144" s="43"/>
      <c r="C144" s="43"/>
      <c r="D144" s="43"/>
      <c r="E144" s="43"/>
      <c r="F144" s="43"/>
      <c r="G144" s="43"/>
      <c r="L144" s="2"/>
      <c r="M144" s="2"/>
      <c r="N144" s="2"/>
      <c r="O144" s="2"/>
      <c r="P144" s="2"/>
    </row>
    <row r="145" ht="15.75" hidden="1" customHeight="1">
      <c r="A145" s="43"/>
      <c r="B145" s="43"/>
      <c r="C145" s="43"/>
      <c r="D145" s="43"/>
      <c r="E145" s="43"/>
      <c r="F145" s="43"/>
      <c r="G145" s="43"/>
      <c r="L145" s="2"/>
      <c r="M145" s="2"/>
      <c r="N145" s="2"/>
      <c r="O145" s="2"/>
      <c r="P145" s="2"/>
    </row>
    <row r="146" ht="15.75" hidden="1" customHeight="1">
      <c r="A146" s="43"/>
      <c r="B146" s="43"/>
      <c r="C146" s="43"/>
      <c r="D146" s="43"/>
      <c r="E146" s="43"/>
      <c r="F146" s="43"/>
      <c r="G146" s="43"/>
      <c r="L146" s="2"/>
      <c r="M146" s="2"/>
      <c r="N146" s="2"/>
      <c r="O146" s="2"/>
      <c r="P146" s="2"/>
    </row>
    <row r="147" ht="15.75" hidden="1" customHeight="1">
      <c r="A147" s="43"/>
      <c r="B147" s="43"/>
      <c r="C147" s="43"/>
      <c r="D147" s="43"/>
      <c r="E147" s="43"/>
      <c r="F147" s="43"/>
      <c r="G147" s="43"/>
      <c r="L147" s="2"/>
      <c r="M147" s="2"/>
      <c r="N147" s="2"/>
      <c r="O147" s="2"/>
      <c r="P147" s="2"/>
    </row>
    <row r="148" ht="15.75" hidden="1" customHeight="1">
      <c r="A148" s="43"/>
      <c r="B148" s="43"/>
      <c r="C148" s="43"/>
      <c r="D148" s="43"/>
      <c r="E148" s="43"/>
      <c r="F148" s="43"/>
      <c r="G148" s="43"/>
      <c r="L148" s="2"/>
      <c r="M148" s="2"/>
      <c r="N148" s="2"/>
      <c r="O148" s="2"/>
      <c r="P148" s="2"/>
    </row>
    <row r="149" ht="15.75" hidden="1" customHeight="1">
      <c r="A149" s="43"/>
      <c r="B149" s="43"/>
      <c r="C149" s="43"/>
      <c r="D149" s="43"/>
      <c r="E149" s="43"/>
      <c r="F149" s="43"/>
      <c r="G149" s="43"/>
      <c r="L149" s="2"/>
      <c r="M149" s="2"/>
      <c r="N149" s="2"/>
      <c r="O149" s="2"/>
      <c r="P149" s="2"/>
    </row>
    <row r="150" ht="15.75" hidden="1" customHeight="1">
      <c r="A150" s="43"/>
      <c r="B150" s="43"/>
      <c r="C150" s="43"/>
      <c r="D150" s="43"/>
      <c r="E150" s="43"/>
      <c r="F150" s="43"/>
      <c r="G150" s="43"/>
      <c r="L150" s="2"/>
      <c r="M150" s="2"/>
      <c r="N150" s="2"/>
      <c r="O150" s="2"/>
      <c r="P150" s="2"/>
    </row>
    <row r="151" ht="15.75" hidden="1" customHeight="1">
      <c r="A151" s="43"/>
      <c r="B151" s="43"/>
      <c r="C151" s="43"/>
      <c r="D151" s="43"/>
      <c r="E151" s="43"/>
      <c r="F151" s="43"/>
      <c r="G151" s="43"/>
      <c r="L151" s="2"/>
      <c r="M151" s="2"/>
      <c r="N151" s="2"/>
      <c r="O151" s="2"/>
      <c r="P151" s="2"/>
    </row>
    <row r="152" ht="15.75" hidden="1" customHeight="1">
      <c r="A152" s="43"/>
      <c r="B152" s="43"/>
      <c r="C152" s="43"/>
      <c r="D152" s="43"/>
      <c r="E152" s="43"/>
      <c r="F152" s="43"/>
      <c r="G152" s="43"/>
      <c r="L152" s="2"/>
      <c r="M152" s="2"/>
      <c r="N152" s="2"/>
      <c r="O152" s="2"/>
      <c r="P152" s="2"/>
    </row>
    <row r="153" ht="15.75" hidden="1" customHeight="1">
      <c r="A153" s="43"/>
      <c r="B153" s="43"/>
      <c r="C153" s="43"/>
      <c r="D153" s="43"/>
      <c r="E153" s="43"/>
      <c r="F153" s="43"/>
      <c r="G153" s="43"/>
      <c r="L153" s="2"/>
      <c r="M153" s="2"/>
      <c r="N153" s="2"/>
      <c r="O153" s="2"/>
      <c r="P153" s="2"/>
    </row>
    <row r="154" ht="15.75" hidden="1" customHeight="1">
      <c r="A154" s="43"/>
      <c r="B154" s="43"/>
      <c r="C154" s="43"/>
      <c r="D154" s="43"/>
      <c r="E154" s="43"/>
      <c r="F154" s="43"/>
      <c r="G154" s="43"/>
      <c r="L154" s="2"/>
      <c r="M154" s="2"/>
      <c r="N154" s="2"/>
      <c r="O154" s="2"/>
      <c r="P154" s="2"/>
    </row>
    <row r="155" ht="15.75" hidden="1" customHeight="1">
      <c r="A155" s="43"/>
      <c r="B155" s="43"/>
      <c r="C155" s="43"/>
      <c r="D155" s="43"/>
      <c r="E155" s="43"/>
      <c r="F155" s="43"/>
      <c r="G155" s="43"/>
      <c r="L155" s="2"/>
      <c r="M155" s="2"/>
      <c r="N155" s="2"/>
      <c r="O155" s="2"/>
      <c r="P155" s="2"/>
    </row>
    <row r="156" ht="15.75" hidden="1" customHeight="1">
      <c r="A156" s="43"/>
      <c r="B156" s="43"/>
      <c r="C156" s="43"/>
      <c r="D156" s="43"/>
      <c r="E156" s="43"/>
      <c r="F156" s="43"/>
      <c r="G156" s="43"/>
      <c r="L156" s="2"/>
      <c r="M156" s="2"/>
      <c r="N156" s="2"/>
      <c r="O156" s="2"/>
      <c r="P156" s="2"/>
    </row>
    <row r="157" ht="15.75" hidden="1" customHeight="1">
      <c r="A157" s="43"/>
      <c r="B157" s="43"/>
      <c r="C157" s="43"/>
      <c r="D157" s="43"/>
      <c r="E157" s="43"/>
      <c r="F157" s="43"/>
      <c r="G157" s="43"/>
      <c r="L157" s="2"/>
      <c r="M157" s="2"/>
      <c r="N157" s="2"/>
      <c r="O157" s="2"/>
      <c r="P157" s="2"/>
    </row>
    <row r="158" ht="15.75" hidden="1" customHeight="1">
      <c r="A158" s="43"/>
      <c r="B158" s="43"/>
      <c r="C158" s="43"/>
      <c r="D158" s="43"/>
      <c r="E158" s="43"/>
      <c r="F158" s="43"/>
      <c r="G158" s="43"/>
      <c r="L158" s="2"/>
      <c r="M158" s="2"/>
      <c r="N158" s="2"/>
      <c r="O158" s="2"/>
      <c r="P158" s="2"/>
    </row>
    <row r="159" ht="15.75" hidden="1" customHeight="1">
      <c r="A159" s="43"/>
      <c r="B159" s="43"/>
      <c r="C159" s="43"/>
      <c r="D159" s="43"/>
      <c r="E159" s="43"/>
      <c r="F159" s="43"/>
      <c r="G159" s="43"/>
      <c r="L159" s="2"/>
      <c r="M159" s="2"/>
      <c r="N159" s="2"/>
      <c r="O159" s="2"/>
      <c r="P159" s="2"/>
    </row>
    <row r="160" ht="15.75" hidden="1" customHeight="1">
      <c r="A160" s="43"/>
      <c r="B160" s="43"/>
      <c r="C160" s="43"/>
      <c r="D160" s="43"/>
      <c r="E160" s="43"/>
      <c r="F160" s="43"/>
      <c r="G160" s="43"/>
      <c r="L160" s="2"/>
      <c r="M160" s="2"/>
      <c r="N160" s="2"/>
      <c r="O160" s="2"/>
      <c r="P160" s="2"/>
    </row>
    <row r="161" ht="15.75" hidden="1" customHeight="1">
      <c r="A161" s="43"/>
      <c r="B161" s="43"/>
      <c r="C161" s="43"/>
      <c r="D161" s="43"/>
      <c r="E161" s="43"/>
      <c r="F161" s="43"/>
      <c r="G161" s="43"/>
      <c r="L161" s="2"/>
      <c r="M161" s="2"/>
      <c r="N161" s="2"/>
      <c r="O161" s="2"/>
      <c r="P161" s="2"/>
    </row>
    <row r="162" ht="15.75" hidden="1" customHeight="1">
      <c r="A162" s="43"/>
      <c r="B162" s="43"/>
      <c r="C162" s="43"/>
      <c r="D162" s="43"/>
      <c r="E162" s="43"/>
      <c r="F162" s="43"/>
      <c r="G162" s="43"/>
      <c r="L162" s="2"/>
      <c r="M162" s="2"/>
      <c r="N162" s="2"/>
      <c r="O162" s="2"/>
      <c r="P162" s="2"/>
    </row>
    <row r="163" ht="15.75" hidden="1" customHeight="1">
      <c r="A163" s="43"/>
      <c r="B163" s="43"/>
      <c r="C163" s="43"/>
      <c r="D163" s="43"/>
      <c r="E163" s="43"/>
      <c r="F163" s="43"/>
      <c r="G163" s="43"/>
      <c r="L163" s="2"/>
      <c r="M163" s="2"/>
      <c r="N163" s="2"/>
      <c r="O163" s="2"/>
      <c r="P163" s="2"/>
    </row>
    <row r="164" ht="15.75" hidden="1" customHeight="1">
      <c r="A164" s="43"/>
      <c r="B164" s="43"/>
      <c r="C164" s="43"/>
      <c r="D164" s="43"/>
      <c r="E164" s="43"/>
      <c r="F164" s="43"/>
      <c r="G164" s="43"/>
      <c r="L164" s="2"/>
      <c r="M164" s="2"/>
      <c r="N164" s="2"/>
      <c r="O164" s="2"/>
      <c r="P164" s="2"/>
    </row>
    <row r="165" ht="15.75" hidden="1" customHeight="1">
      <c r="A165" s="43"/>
      <c r="B165" s="43"/>
      <c r="C165" s="43"/>
      <c r="D165" s="43"/>
      <c r="E165" s="43"/>
      <c r="F165" s="43"/>
      <c r="G165" s="43"/>
      <c r="L165" s="2"/>
      <c r="M165" s="2"/>
      <c r="N165" s="2"/>
      <c r="O165" s="2"/>
      <c r="P165" s="2"/>
    </row>
    <row r="166" ht="15.75" hidden="1" customHeight="1">
      <c r="A166" s="43"/>
      <c r="B166" s="43"/>
      <c r="C166" s="43"/>
      <c r="D166" s="43"/>
      <c r="E166" s="43"/>
      <c r="F166" s="43"/>
      <c r="G166" s="43"/>
      <c r="L166" s="2"/>
      <c r="M166" s="2"/>
      <c r="N166" s="2"/>
      <c r="O166" s="2"/>
      <c r="P166" s="2"/>
    </row>
    <row r="167" ht="15.75" hidden="1" customHeight="1">
      <c r="A167" s="43"/>
      <c r="B167" s="43"/>
      <c r="C167" s="43"/>
      <c r="D167" s="43"/>
      <c r="E167" s="43"/>
      <c r="F167" s="43"/>
      <c r="G167" s="43"/>
      <c r="L167" s="2"/>
      <c r="M167" s="2"/>
      <c r="N167" s="2"/>
      <c r="O167" s="2"/>
      <c r="P167" s="2"/>
    </row>
    <row r="168" ht="15.75" hidden="1" customHeight="1">
      <c r="A168" s="43"/>
      <c r="B168" s="43"/>
      <c r="C168" s="43"/>
      <c r="D168" s="43"/>
      <c r="E168" s="43"/>
      <c r="F168" s="43"/>
      <c r="G168" s="43"/>
      <c r="L168" s="2"/>
      <c r="M168" s="2"/>
      <c r="N168" s="2"/>
      <c r="O168" s="2"/>
      <c r="P168" s="2"/>
    </row>
    <row r="169" ht="15.75" hidden="1" customHeight="1">
      <c r="A169" s="43"/>
      <c r="B169" s="43"/>
      <c r="C169" s="43"/>
      <c r="D169" s="43"/>
      <c r="E169" s="43"/>
      <c r="F169" s="43"/>
      <c r="G169" s="43"/>
      <c r="L169" s="2"/>
      <c r="M169" s="2"/>
      <c r="N169" s="2"/>
      <c r="O169" s="2"/>
      <c r="P169" s="2"/>
    </row>
    <row r="170" ht="15.75" hidden="1" customHeight="1">
      <c r="A170" s="43"/>
      <c r="B170" s="43"/>
      <c r="C170" s="43"/>
      <c r="D170" s="43"/>
      <c r="E170" s="43"/>
      <c r="F170" s="43"/>
      <c r="G170" s="43"/>
      <c r="L170" s="2"/>
      <c r="M170" s="2"/>
      <c r="N170" s="2"/>
      <c r="O170" s="2"/>
      <c r="P170" s="2"/>
    </row>
    <row r="171" ht="15.75" hidden="1" customHeight="1">
      <c r="A171" s="43"/>
      <c r="B171" s="43"/>
      <c r="C171" s="43"/>
      <c r="D171" s="43"/>
      <c r="E171" s="43"/>
      <c r="F171" s="43"/>
      <c r="G171" s="43"/>
      <c r="L171" s="2"/>
      <c r="M171" s="2"/>
      <c r="N171" s="2"/>
      <c r="O171" s="2"/>
      <c r="P171" s="2"/>
    </row>
    <row r="172" ht="15.75" hidden="1" customHeight="1">
      <c r="A172" s="43"/>
      <c r="B172" s="43"/>
      <c r="C172" s="43"/>
      <c r="D172" s="43"/>
      <c r="E172" s="43"/>
      <c r="F172" s="43"/>
      <c r="G172" s="43"/>
      <c r="L172" s="2"/>
      <c r="M172" s="2"/>
      <c r="N172" s="2"/>
      <c r="O172" s="2"/>
      <c r="P172" s="2"/>
    </row>
    <row r="173" ht="15.75" hidden="1" customHeight="1">
      <c r="A173" s="43"/>
      <c r="B173" s="43"/>
      <c r="C173" s="43"/>
      <c r="D173" s="43"/>
      <c r="E173" s="43"/>
      <c r="F173" s="43"/>
      <c r="G173" s="43"/>
      <c r="L173" s="2"/>
      <c r="M173" s="2"/>
      <c r="N173" s="2"/>
      <c r="O173" s="2"/>
      <c r="P173" s="2"/>
    </row>
    <row r="174" ht="15.75" hidden="1" customHeight="1">
      <c r="A174" s="43"/>
      <c r="B174" s="43"/>
      <c r="C174" s="43"/>
      <c r="D174" s="43"/>
      <c r="E174" s="43"/>
      <c r="F174" s="43"/>
      <c r="G174" s="43"/>
      <c r="L174" s="2"/>
      <c r="M174" s="2"/>
      <c r="N174" s="2"/>
      <c r="O174" s="2"/>
      <c r="P174" s="2"/>
    </row>
    <row r="175" ht="15.75" hidden="1" customHeight="1">
      <c r="A175" s="43"/>
      <c r="B175" s="43"/>
      <c r="C175" s="43"/>
      <c r="D175" s="43"/>
      <c r="E175" s="43"/>
      <c r="F175" s="43"/>
      <c r="G175" s="43"/>
      <c r="L175" s="2"/>
      <c r="M175" s="2"/>
      <c r="N175" s="2"/>
      <c r="O175" s="2"/>
      <c r="P175" s="2"/>
    </row>
    <row r="176" ht="15.75" hidden="1" customHeight="1">
      <c r="A176" s="43"/>
      <c r="B176" s="43"/>
      <c r="C176" s="43"/>
      <c r="D176" s="43"/>
      <c r="E176" s="43"/>
      <c r="F176" s="43"/>
      <c r="G176" s="43"/>
      <c r="L176" s="2"/>
      <c r="M176" s="2"/>
      <c r="N176" s="2"/>
      <c r="O176" s="2"/>
      <c r="P176" s="2"/>
    </row>
    <row r="177" ht="15.75" hidden="1" customHeight="1">
      <c r="A177" s="43"/>
      <c r="B177" s="43"/>
      <c r="C177" s="43"/>
      <c r="D177" s="43"/>
      <c r="E177" s="43"/>
      <c r="F177" s="43"/>
      <c r="G177" s="43"/>
      <c r="L177" s="2"/>
      <c r="M177" s="2"/>
      <c r="N177" s="2"/>
      <c r="O177" s="2"/>
      <c r="P177" s="2"/>
    </row>
    <row r="178" ht="15.75" hidden="1" customHeight="1">
      <c r="A178" s="43"/>
      <c r="B178" s="43"/>
      <c r="C178" s="43"/>
      <c r="D178" s="43"/>
      <c r="E178" s="43"/>
      <c r="F178" s="43"/>
      <c r="G178" s="43"/>
      <c r="L178" s="2"/>
      <c r="M178" s="2"/>
      <c r="N178" s="2"/>
      <c r="O178" s="2"/>
      <c r="P178" s="2"/>
    </row>
    <row r="179" ht="15.75" hidden="1" customHeight="1">
      <c r="A179" s="43"/>
      <c r="B179" s="43"/>
      <c r="C179" s="43"/>
      <c r="D179" s="43"/>
      <c r="E179" s="43"/>
      <c r="F179" s="43"/>
      <c r="G179" s="43"/>
      <c r="L179" s="2"/>
      <c r="M179" s="2"/>
      <c r="N179" s="2"/>
      <c r="O179" s="2"/>
      <c r="P179" s="2"/>
    </row>
    <row r="180" ht="15.75" hidden="1" customHeight="1">
      <c r="A180" s="43"/>
      <c r="B180" s="43"/>
      <c r="C180" s="43"/>
      <c r="D180" s="43"/>
      <c r="E180" s="43"/>
      <c r="F180" s="43"/>
      <c r="G180" s="43"/>
      <c r="L180" s="2"/>
      <c r="M180" s="2"/>
      <c r="N180" s="2"/>
      <c r="O180" s="2"/>
      <c r="P180" s="2"/>
    </row>
    <row r="181" ht="15.75" hidden="1" customHeight="1">
      <c r="A181" s="43"/>
      <c r="B181" s="43"/>
      <c r="C181" s="43"/>
      <c r="D181" s="43"/>
      <c r="E181" s="43"/>
      <c r="F181" s="43"/>
      <c r="G181" s="43"/>
      <c r="L181" s="2"/>
      <c r="M181" s="2"/>
      <c r="N181" s="2"/>
      <c r="O181" s="2"/>
      <c r="P181" s="2"/>
    </row>
    <row r="182" ht="15.75" hidden="1" customHeight="1">
      <c r="A182" s="43"/>
      <c r="B182" s="43"/>
      <c r="C182" s="43"/>
      <c r="D182" s="43"/>
      <c r="E182" s="43"/>
      <c r="F182" s="43"/>
      <c r="G182" s="43"/>
      <c r="L182" s="2"/>
      <c r="M182" s="2"/>
      <c r="N182" s="2"/>
      <c r="O182" s="2"/>
      <c r="P182" s="2"/>
    </row>
    <row r="183" ht="15.75" hidden="1" customHeight="1">
      <c r="A183" s="43"/>
      <c r="B183" s="43"/>
      <c r="C183" s="43"/>
      <c r="D183" s="43"/>
      <c r="E183" s="43"/>
      <c r="F183" s="43"/>
      <c r="G183" s="43"/>
      <c r="L183" s="2"/>
      <c r="M183" s="2"/>
      <c r="N183" s="2"/>
      <c r="O183" s="2"/>
      <c r="P183" s="2"/>
    </row>
    <row r="184" ht="15.75" hidden="1" customHeight="1">
      <c r="A184" s="43"/>
      <c r="B184" s="43"/>
      <c r="C184" s="43"/>
      <c r="D184" s="43"/>
      <c r="E184" s="43"/>
      <c r="F184" s="43"/>
      <c r="G184" s="43"/>
      <c r="L184" s="2"/>
      <c r="M184" s="2"/>
      <c r="N184" s="2"/>
      <c r="O184" s="2"/>
      <c r="P184" s="2"/>
    </row>
    <row r="185" ht="15.75" hidden="1" customHeight="1">
      <c r="A185" s="43"/>
      <c r="B185" s="43"/>
      <c r="C185" s="43"/>
      <c r="D185" s="43"/>
      <c r="E185" s="43"/>
      <c r="F185" s="43"/>
      <c r="G185" s="43"/>
      <c r="L185" s="2"/>
      <c r="M185" s="2"/>
      <c r="N185" s="2"/>
      <c r="O185" s="2"/>
      <c r="P185" s="2"/>
    </row>
    <row r="186" ht="15.75" hidden="1" customHeight="1">
      <c r="A186" s="43"/>
      <c r="B186" s="43"/>
      <c r="C186" s="43"/>
      <c r="D186" s="43"/>
      <c r="E186" s="43"/>
      <c r="F186" s="43"/>
      <c r="G186" s="43"/>
      <c r="L186" s="2"/>
      <c r="M186" s="2"/>
      <c r="N186" s="2"/>
      <c r="O186" s="2"/>
      <c r="P186" s="2"/>
    </row>
    <row r="187" ht="15.75" hidden="1" customHeight="1">
      <c r="A187" s="43"/>
      <c r="B187" s="43"/>
      <c r="C187" s="43"/>
      <c r="D187" s="43"/>
      <c r="E187" s="43"/>
      <c r="F187" s="43"/>
      <c r="G187" s="43"/>
      <c r="L187" s="2"/>
      <c r="M187" s="2"/>
      <c r="N187" s="2"/>
      <c r="O187" s="2"/>
      <c r="P187" s="2"/>
    </row>
    <row r="188" ht="15.75" hidden="1" customHeight="1">
      <c r="A188" s="43"/>
      <c r="B188" s="43"/>
      <c r="C188" s="43"/>
      <c r="D188" s="43"/>
      <c r="E188" s="43"/>
      <c r="F188" s="43"/>
      <c r="G188" s="43"/>
      <c r="L188" s="2"/>
      <c r="M188" s="2"/>
      <c r="N188" s="2"/>
      <c r="O188" s="2"/>
      <c r="P188" s="2"/>
    </row>
    <row r="189" ht="15.75" hidden="1" customHeight="1">
      <c r="A189" s="43"/>
      <c r="B189" s="43"/>
      <c r="C189" s="43"/>
      <c r="D189" s="43"/>
      <c r="E189" s="43"/>
      <c r="F189" s="43"/>
      <c r="G189" s="43"/>
      <c r="L189" s="2"/>
      <c r="M189" s="2"/>
      <c r="N189" s="2"/>
      <c r="O189" s="2"/>
      <c r="P189" s="2"/>
    </row>
    <row r="190" ht="15.75" hidden="1" customHeight="1">
      <c r="A190" s="43"/>
      <c r="B190" s="43"/>
      <c r="C190" s="43"/>
      <c r="D190" s="43"/>
      <c r="E190" s="43"/>
      <c r="F190" s="43"/>
      <c r="G190" s="43"/>
      <c r="L190" s="2"/>
      <c r="M190" s="2"/>
      <c r="N190" s="2"/>
      <c r="O190" s="2"/>
      <c r="P190" s="2"/>
    </row>
    <row r="191" ht="15.75" hidden="1" customHeight="1">
      <c r="A191" s="43"/>
      <c r="B191" s="43"/>
      <c r="C191" s="43"/>
      <c r="D191" s="43"/>
      <c r="E191" s="43"/>
      <c r="F191" s="43"/>
      <c r="G191" s="43"/>
      <c r="L191" s="2"/>
      <c r="M191" s="2"/>
      <c r="N191" s="2"/>
      <c r="O191" s="2"/>
      <c r="P191" s="2"/>
    </row>
    <row r="192" ht="15.75" hidden="1" customHeight="1">
      <c r="A192" s="43"/>
      <c r="B192" s="43"/>
      <c r="C192" s="43"/>
      <c r="D192" s="43"/>
      <c r="E192" s="43"/>
      <c r="F192" s="43"/>
      <c r="G192" s="43"/>
      <c r="L192" s="2"/>
      <c r="M192" s="2"/>
      <c r="N192" s="2"/>
      <c r="O192" s="2"/>
      <c r="P192" s="2"/>
    </row>
    <row r="193" ht="15.75" hidden="1" customHeight="1">
      <c r="A193" s="43"/>
      <c r="B193" s="43"/>
      <c r="C193" s="43"/>
      <c r="D193" s="43"/>
      <c r="E193" s="43"/>
      <c r="F193" s="43"/>
      <c r="G193" s="43"/>
      <c r="L193" s="2"/>
      <c r="M193" s="2"/>
      <c r="N193" s="2"/>
      <c r="O193" s="2"/>
      <c r="P193" s="2"/>
    </row>
    <row r="194" ht="15.75" hidden="1" customHeight="1">
      <c r="A194" s="43"/>
      <c r="B194" s="43"/>
      <c r="C194" s="43"/>
      <c r="D194" s="43"/>
      <c r="E194" s="43"/>
      <c r="F194" s="43"/>
      <c r="G194" s="43"/>
      <c r="L194" s="2"/>
      <c r="M194" s="2"/>
      <c r="N194" s="2"/>
      <c r="O194" s="2"/>
      <c r="P194" s="2"/>
    </row>
    <row r="195" ht="15.75" hidden="1" customHeight="1">
      <c r="A195" s="43"/>
      <c r="B195" s="43"/>
      <c r="C195" s="43"/>
      <c r="D195" s="43"/>
      <c r="E195" s="43"/>
      <c r="F195" s="43"/>
      <c r="G195" s="43"/>
      <c r="L195" s="2"/>
      <c r="M195" s="2"/>
      <c r="N195" s="2"/>
      <c r="O195" s="2"/>
      <c r="P195" s="2"/>
    </row>
    <row r="196" ht="15.75" hidden="1" customHeight="1">
      <c r="A196" s="43"/>
      <c r="B196" s="43"/>
      <c r="C196" s="43"/>
      <c r="D196" s="43"/>
      <c r="E196" s="43"/>
      <c r="F196" s="43"/>
      <c r="G196" s="43"/>
      <c r="L196" s="2"/>
      <c r="M196" s="2"/>
      <c r="N196" s="2"/>
      <c r="O196" s="2"/>
      <c r="P196" s="2"/>
    </row>
    <row r="197" ht="15.75" hidden="1" customHeight="1">
      <c r="A197" s="43"/>
      <c r="B197" s="43"/>
      <c r="C197" s="43"/>
      <c r="D197" s="43"/>
      <c r="E197" s="43"/>
      <c r="F197" s="43"/>
      <c r="G197" s="43"/>
      <c r="L197" s="2"/>
      <c r="M197" s="2"/>
      <c r="N197" s="2"/>
      <c r="O197" s="2"/>
      <c r="P197" s="2"/>
    </row>
    <row r="198" ht="15.75" hidden="1" customHeight="1">
      <c r="A198" s="43"/>
      <c r="B198" s="43"/>
      <c r="C198" s="43"/>
      <c r="D198" s="43"/>
      <c r="E198" s="43"/>
      <c r="F198" s="43"/>
      <c r="G198" s="43"/>
      <c r="L198" s="2"/>
      <c r="M198" s="2"/>
      <c r="N198" s="2"/>
      <c r="O198" s="2"/>
      <c r="P198" s="2"/>
    </row>
    <row r="199" ht="15.75" hidden="1" customHeight="1">
      <c r="A199" s="43"/>
      <c r="B199" s="43"/>
      <c r="C199" s="43"/>
      <c r="D199" s="43"/>
      <c r="E199" s="43"/>
      <c r="F199" s="43"/>
      <c r="G199" s="43"/>
      <c r="L199" s="2"/>
      <c r="M199" s="2"/>
      <c r="N199" s="2"/>
      <c r="O199" s="2"/>
      <c r="P199" s="2"/>
    </row>
    <row r="200" ht="15.75" hidden="1" customHeight="1">
      <c r="A200" s="43"/>
      <c r="B200" s="43"/>
      <c r="C200" s="43"/>
      <c r="D200" s="43"/>
      <c r="E200" s="43"/>
      <c r="F200" s="43"/>
      <c r="G200" s="43"/>
      <c r="L200" s="2"/>
      <c r="M200" s="2"/>
      <c r="N200" s="2"/>
      <c r="O200" s="2"/>
      <c r="P200" s="2"/>
    </row>
    <row r="201" ht="15.75" hidden="1" customHeight="1">
      <c r="A201" s="43"/>
      <c r="B201" s="43"/>
      <c r="C201" s="43"/>
      <c r="D201" s="43"/>
      <c r="E201" s="43"/>
      <c r="F201" s="43"/>
      <c r="G201" s="43"/>
      <c r="L201" s="2"/>
      <c r="M201" s="2"/>
      <c r="N201" s="2"/>
      <c r="O201" s="2"/>
      <c r="P201" s="2"/>
    </row>
    <row r="202" ht="15.75" hidden="1" customHeight="1">
      <c r="A202" s="43"/>
      <c r="B202" s="43"/>
      <c r="C202" s="43"/>
      <c r="D202" s="43"/>
      <c r="E202" s="43"/>
      <c r="F202" s="43"/>
      <c r="G202" s="43"/>
      <c r="L202" s="2"/>
      <c r="M202" s="2"/>
      <c r="N202" s="2"/>
      <c r="O202" s="2"/>
      <c r="P202" s="2"/>
    </row>
    <row r="203" ht="15.75" hidden="1" customHeight="1">
      <c r="A203" s="43"/>
      <c r="B203" s="43"/>
      <c r="C203" s="43"/>
      <c r="D203" s="43"/>
      <c r="E203" s="43"/>
      <c r="F203" s="43"/>
      <c r="G203" s="43"/>
      <c r="L203" s="2"/>
      <c r="M203" s="2"/>
      <c r="N203" s="2"/>
      <c r="O203" s="2"/>
      <c r="P203" s="2"/>
    </row>
    <row r="204" ht="15.75" hidden="1" customHeight="1">
      <c r="A204" s="43"/>
      <c r="B204" s="43"/>
      <c r="C204" s="43"/>
      <c r="D204" s="43"/>
      <c r="E204" s="43"/>
      <c r="F204" s="43"/>
      <c r="G204" s="43"/>
      <c r="L204" s="2"/>
      <c r="M204" s="2"/>
      <c r="N204" s="2"/>
      <c r="O204" s="2"/>
      <c r="P204" s="2"/>
    </row>
    <row r="205" ht="15.75" hidden="1" customHeight="1">
      <c r="A205" s="43"/>
      <c r="B205" s="43"/>
      <c r="C205" s="43"/>
      <c r="D205" s="43"/>
      <c r="E205" s="43"/>
      <c r="F205" s="43"/>
      <c r="G205" s="43"/>
      <c r="L205" s="2"/>
      <c r="M205" s="2"/>
      <c r="N205" s="2"/>
      <c r="O205" s="2"/>
      <c r="P205" s="2"/>
    </row>
    <row r="206" ht="15.75" hidden="1" customHeight="1">
      <c r="A206" s="43"/>
      <c r="B206" s="43"/>
      <c r="C206" s="43"/>
      <c r="D206" s="43"/>
      <c r="E206" s="43"/>
      <c r="F206" s="43"/>
      <c r="G206" s="43"/>
      <c r="L206" s="2"/>
      <c r="M206" s="2"/>
      <c r="N206" s="2"/>
      <c r="O206" s="2"/>
      <c r="P206" s="2"/>
    </row>
    <row r="207" ht="15.75" hidden="1" customHeight="1">
      <c r="A207" s="43"/>
      <c r="B207" s="43"/>
      <c r="C207" s="43"/>
      <c r="D207" s="43"/>
      <c r="E207" s="43"/>
      <c r="F207" s="43"/>
      <c r="G207" s="43"/>
      <c r="L207" s="2"/>
      <c r="M207" s="2"/>
      <c r="N207" s="2"/>
      <c r="O207" s="2"/>
      <c r="P207" s="2"/>
    </row>
    <row r="208" ht="15.75" hidden="1" customHeight="1">
      <c r="A208" s="43"/>
      <c r="B208" s="43"/>
      <c r="C208" s="43"/>
      <c r="D208" s="43"/>
      <c r="E208" s="43"/>
      <c r="F208" s="43"/>
      <c r="G208" s="43"/>
      <c r="L208" s="2"/>
      <c r="M208" s="2"/>
      <c r="N208" s="2"/>
      <c r="O208" s="2"/>
      <c r="P208" s="2"/>
    </row>
    <row r="209" ht="15.75" hidden="1" customHeight="1">
      <c r="A209" s="43"/>
      <c r="B209" s="43"/>
      <c r="C209" s="43"/>
      <c r="D209" s="43"/>
      <c r="E209" s="43"/>
      <c r="F209" s="43"/>
      <c r="G209" s="43"/>
      <c r="L209" s="2"/>
      <c r="M209" s="2"/>
      <c r="N209" s="2"/>
      <c r="O209" s="2"/>
      <c r="P209" s="2"/>
    </row>
    <row r="210" ht="15.75" hidden="1" customHeight="1">
      <c r="A210" s="43"/>
      <c r="B210" s="43"/>
      <c r="C210" s="43"/>
      <c r="D210" s="43"/>
      <c r="E210" s="43"/>
      <c r="F210" s="43"/>
      <c r="G210" s="43"/>
      <c r="L210" s="2"/>
      <c r="M210" s="2"/>
      <c r="N210" s="2"/>
      <c r="O210" s="2"/>
      <c r="P210" s="2"/>
    </row>
    <row r="211" ht="15.75" hidden="1" customHeight="1">
      <c r="A211" s="43"/>
      <c r="B211" s="43"/>
      <c r="C211" s="43"/>
      <c r="D211" s="43"/>
      <c r="E211" s="43"/>
      <c r="F211" s="43"/>
      <c r="G211" s="43"/>
      <c r="L211" s="2"/>
      <c r="M211" s="2"/>
      <c r="N211" s="2"/>
      <c r="O211" s="2"/>
      <c r="P211" s="2"/>
    </row>
    <row r="212" ht="15.75" hidden="1" customHeight="1">
      <c r="A212" s="43"/>
      <c r="B212" s="43"/>
      <c r="C212" s="43"/>
      <c r="D212" s="43"/>
      <c r="E212" s="43"/>
      <c r="F212" s="43"/>
      <c r="G212" s="43"/>
      <c r="L212" s="2"/>
      <c r="M212" s="2"/>
      <c r="N212" s="2"/>
      <c r="O212" s="2"/>
      <c r="P212" s="2"/>
    </row>
    <row r="213" ht="15.75" hidden="1" customHeight="1">
      <c r="A213" s="43"/>
      <c r="B213" s="43"/>
      <c r="C213" s="43"/>
      <c r="D213" s="43"/>
      <c r="E213" s="43"/>
      <c r="F213" s="43"/>
      <c r="G213" s="43"/>
      <c r="L213" s="2"/>
      <c r="M213" s="2"/>
      <c r="N213" s="2"/>
      <c r="O213" s="2"/>
      <c r="P213" s="2"/>
    </row>
    <row r="214" ht="15.75" hidden="1" customHeight="1">
      <c r="A214" s="43"/>
      <c r="B214" s="43"/>
      <c r="C214" s="43"/>
      <c r="D214" s="43"/>
      <c r="E214" s="43"/>
      <c r="F214" s="43"/>
      <c r="G214" s="43"/>
      <c r="L214" s="2"/>
      <c r="M214" s="2"/>
      <c r="N214" s="2"/>
      <c r="O214" s="2"/>
      <c r="P214" s="2"/>
    </row>
    <row r="215" ht="15.75" hidden="1" customHeight="1">
      <c r="A215" s="43"/>
      <c r="B215" s="43"/>
      <c r="C215" s="43"/>
      <c r="D215" s="43"/>
      <c r="E215" s="43"/>
      <c r="F215" s="43"/>
      <c r="G215" s="43"/>
      <c r="L215" s="2"/>
      <c r="M215" s="2"/>
      <c r="N215" s="2"/>
      <c r="O215" s="2"/>
      <c r="P215" s="2"/>
    </row>
    <row r="216" ht="15.75" hidden="1" customHeight="1">
      <c r="A216" s="43"/>
      <c r="B216" s="43"/>
      <c r="C216" s="43"/>
      <c r="D216" s="43"/>
      <c r="E216" s="43"/>
      <c r="F216" s="43"/>
      <c r="G216" s="43"/>
      <c r="L216" s="2"/>
      <c r="M216" s="2"/>
      <c r="N216" s="2"/>
      <c r="O216" s="2"/>
      <c r="P216" s="2"/>
    </row>
    <row r="217" ht="15.75" hidden="1" customHeight="1">
      <c r="A217" s="43"/>
      <c r="B217" s="43"/>
      <c r="C217" s="43"/>
      <c r="D217" s="43"/>
      <c r="E217" s="43"/>
      <c r="F217" s="43"/>
      <c r="G217" s="43"/>
      <c r="L217" s="2"/>
      <c r="M217" s="2"/>
      <c r="N217" s="2"/>
      <c r="O217" s="2"/>
      <c r="P217" s="2"/>
    </row>
    <row r="218" ht="15.75" hidden="1" customHeight="1">
      <c r="A218" s="43"/>
      <c r="B218" s="43"/>
      <c r="C218" s="43"/>
      <c r="D218" s="43"/>
      <c r="E218" s="43"/>
      <c r="F218" s="43"/>
      <c r="G218" s="43"/>
      <c r="L218" s="2"/>
      <c r="M218" s="2"/>
      <c r="N218" s="2"/>
      <c r="O218" s="2"/>
      <c r="P218" s="2"/>
    </row>
    <row r="219" ht="15.75" hidden="1" customHeight="1">
      <c r="A219" s="43"/>
      <c r="B219" s="43"/>
      <c r="C219" s="43"/>
      <c r="D219" s="43"/>
      <c r="E219" s="43"/>
      <c r="F219" s="43"/>
      <c r="G219" s="43"/>
      <c r="L219" s="2"/>
      <c r="M219" s="2"/>
      <c r="N219" s="2"/>
      <c r="O219" s="2"/>
      <c r="P219" s="2"/>
    </row>
    <row r="220" ht="15.75" hidden="1" customHeight="1">
      <c r="A220" s="43"/>
      <c r="B220" s="43"/>
      <c r="C220" s="43"/>
      <c r="D220" s="43"/>
      <c r="E220" s="43"/>
      <c r="F220" s="43"/>
      <c r="G220" s="43"/>
      <c r="L220" s="2"/>
      <c r="M220" s="2"/>
      <c r="N220" s="2"/>
      <c r="O220" s="2"/>
      <c r="P220" s="2"/>
    </row>
    <row r="221" ht="15.75" hidden="1" customHeight="1">
      <c r="A221" s="43"/>
      <c r="B221" s="43"/>
      <c r="C221" s="43"/>
      <c r="D221" s="43"/>
      <c r="E221" s="43"/>
      <c r="F221" s="43"/>
      <c r="G221" s="43"/>
      <c r="L221" s="2"/>
      <c r="M221" s="2"/>
      <c r="N221" s="2"/>
      <c r="O221" s="2"/>
      <c r="P221" s="2"/>
    </row>
    <row r="222" ht="15.75" hidden="1" customHeight="1">
      <c r="A222" s="43"/>
      <c r="B222" s="43"/>
      <c r="C222" s="43"/>
      <c r="D222" s="43"/>
      <c r="E222" s="43"/>
      <c r="F222" s="43"/>
      <c r="G222" s="43"/>
      <c r="L222" s="2"/>
      <c r="M222" s="2"/>
      <c r="N222" s="2"/>
      <c r="O222" s="2"/>
      <c r="P222" s="2"/>
    </row>
    <row r="223" ht="15.75" hidden="1" customHeight="1">
      <c r="A223" s="43"/>
      <c r="B223" s="43"/>
      <c r="C223" s="43"/>
      <c r="D223" s="43"/>
      <c r="E223" s="43"/>
      <c r="F223" s="43"/>
      <c r="G223" s="43"/>
      <c r="L223" s="2"/>
      <c r="M223" s="2"/>
      <c r="N223" s="2"/>
      <c r="O223" s="2"/>
      <c r="P223" s="2"/>
    </row>
    <row r="224" ht="15.75" hidden="1" customHeight="1">
      <c r="A224" s="43"/>
      <c r="B224" s="43"/>
      <c r="C224" s="43"/>
      <c r="D224" s="43"/>
      <c r="E224" s="43"/>
      <c r="F224" s="43"/>
      <c r="G224" s="43"/>
      <c r="L224" s="2"/>
      <c r="M224" s="2"/>
      <c r="N224" s="2"/>
      <c r="O224" s="2"/>
      <c r="P224" s="2"/>
    </row>
    <row r="225" ht="15.75" hidden="1" customHeight="1">
      <c r="A225" s="43"/>
      <c r="B225" s="43"/>
      <c r="C225" s="43"/>
      <c r="D225" s="43"/>
      <c r="E225" s="43"/>
      <c r="F225" s="43"/>
      <c r="G225" s="43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hidden="1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8" t="s">
        <v>46</v>
      </c>
      <c r="B1" s="9" t="s">
        <v>86</v>
      </c>
      <c r="C1" s="10"/>
      <c r="D1" s="10"/>
      <c r="E1" s="10"/>
      <c r="F1" s="10"/>
      <c r="G1" s="10"/>
      <c r="H1" s="10"/>
      <c r="I1" s="10"/>
      <c r="J1" s="10"/>
      <c r="K1" s="11"/>
      <c r="L1" s="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2"/>
      <c r="AA1" s="12"/>
      <c r="AB1" s="12"/>
      <c r="AC1" s="12"/>
      <c r="AD1" s="12"/>
      <c r="AE1" s="12"/>
      <c r="AF1" s="12"/>
      <c r="AG1" s="12"/>
    </row>
    <row r="2">
      <c r="A2" s="14"/>
      <c r="B2" s="15"/>
      <c r="C2" s="16"/>
      <c r="D2" s="16"/>
      <c r="E2" s="16"/>
      <c r="F2" s="16"/>
      <c r="G2" s="16"/>
      <c r="H2" s="16"/>
      <c r="I2" s="16"/>
      <c r="J2" s="16"/>
      <c r="K2" s="17"/>
      <c r="L2" s="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2"/>
      <c r="AA2" s="12"/>
      <c r="AB2" s="12"/>
      <c r="AC2" s="12"/>
      <c r="AD2" s="12"/>
      <c r="AE2" s="12"/>
      <c r="AF2" s="12"/>
      <c r="AG2" s="12"/>
    </row>
    <row r="3">
      <c r="A3" s="19"/>
      <c r="B3" s="20" t="s">
        <v>49</v>
      </c>
      <c r="C3" s="20" t="s">
        <v>50</v>
      </c>
      <c r="D3" s="20" t="s">
        <v>51</v>
      </c>
      <c r="E3" s="20" t="s">
        <v>52</v>
      </c>
      <c r="F3" s="21" t="s">
        <v>53</v>
      </c>
      <c r="G3" s="21" t="s">
        <v>54</v>
      </c>
      <c r="H3" s="21" t="s">
        <v>55</v>
      </c>
      <c r="I3" s="21" t="s">
        <v>56</v>
      </c>
      <c r="J3" s="20" t="s">
        <v>57</v>
      </c>
      <c r="K3" s="20" t="s">
        <v>58</v>
      </c>
      <c r="L3" s="2"/>
      <c r="M3" s="18" t="s">
        <v>48</v>
      </c>
      <c r="N3" s="12"/>
      <c r="O3" s="12"/>
      <c r="P3" s="12"/>
      <c r="Q3" s="12"/>
      <c r="R3" s="12"/>
      <c r="S3" s="12"/>
      <c r="T3" s="12"/>
      <c r="U3" s="12"/>
      <c r="V3" s="12"/>
      <c r="W3" s="12"/>
      <c r="X3" s="2"/>
      <c r="Y3" s="12"/>
      <c r="Z3" s="12"/>
      <c r="AA3" s="12"/>
      <c r="AB3" s="12"/>
      <c r="AC3" s="12"/>
      <c r="AD3" s="12"/>
      <c r="AE3" s="12"/>
      <c r="AF3" s="12"/>
      <c r="AG3" s="12"/>
    </row>
    <row r="4">
      <c r="A4" s="23" t="str">
        <f>ALNS!A4</f>
        <v>Alex Ranyê Guilherme Cristino</v>
      </c>
      <c r="B4" s="24"/>
      <c r="C4" s="24"/>
      <c r="D4" s="24"/>
      <c r="E4" s="24"/>
      <c r="F4" s="25">
        <f t="shared" ref="F4:F47" si="1">IF(A4&lt;&gt;"",SUM(B4:E4),)</f>
        <v>0</v>
      </c>
      <c r="G4" s="26" t="str">
        <f t="shared" ref="G4:G47" si="2">IFERROR(IF(F4&gt;=0,AVERAGE(B4:E4),""),"")</f>
        <v/>
      </c>
      <c r="H4" s="25" t="str">
        <f t="shared" ref="H4:H47" si="3">IF(AND(F4&gt;=10,F4&lt;28,G4&lt;7),ROUND((50-G4*6)/4,1),"")</f>
        <v/>
      </c>
      <c r="I4" s="27"/>
      <c r="J4" s="28" t="str">
        <f t="shared" ref="J4:J47" si="4">IF(AND(B4&lt;&gt;"",C4&lt;&gt;"",D4&lt;&gt;"",E4&lt;&gt;""),IF(OR(F4&gt;=28,F4&lt;10),G4,IF(I4=H4,5,((G4*6)+(I4*4))/10)),)</f>
        <v/>
      </c>
      <c r="K4" s="29" t="str">
        <f t="shared" ref="K4:K47" si="5">IF(AND(B4&lt;&gt;"",C4&lt;&gt;"",D4&lt;&gt;"",E4&lt;&gt;""),IF(J4&gt;=5,"A","R"),)</f>
        <v/>
      </c>
      <c r="L4" s="2"/>
      <c r="M4" s="22" t="s">
        <v>59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</row>
    <row r="5">
      <c r="A5" s="30" t="str">
        <f>ALNS!A5</f>
        <v>Ana beatriz Araújo Salvino</v>
      </c>
      <c r="B5" s="31"/>
      <c r="C5" s="31"/>
      <c r="D5" s="31"/>
      <c r="E5" s="31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5" t="str">
        <f t="shared" si="4"/>
        <v/>
      </c>
      <c r="K5" s="36" t="str">
        <f t="shared" si="5"/>
        <v/>
      </c>
      <c r="L5" s="2"/>
      <c r="M5" s="18" t="s">
        <v>60</v>
      </c>
      <c r="N5" s="12"/>
      <c r="O5" s="12"/>
      <c r="P5" s="12"/>
      <c r="Q5" s="12"/>
      <c r="R5" s="12"/>
      <c r="S5" s="12"/>
      <c r="T5" s="12"/>
      <c r="U5" s="12"/>
      <c r="V5" s="12"/>
      <c r="W5" s="12"/>
      <c r="X5" s="2"/>
      <c r="Y5" s="12"/>
      <c r="Z5" s="2"/>
      <c r="AA5" s="12"/>
      <c r="AB5" s="12"/>
      <c r="AC5" s="12"/>
      <c r="AD5" s="12"/>
      <c r="AE5" s="12"/>
      <c r="AF5" s="12"/>
      <c r="AG5" s="12"/>
    </row>
    <row r="6">
      <c r="A6" s="23" t="str">
        <f>ALNS!A6</f>
        <v>Ana Beatriz Farias Brito</v>
      </c>
      <c r="B6" s="24"/>
      <c r="C6" s="24"/>
      <c r="D6" s="24"/>
      <c r="E6" s="24"/>
      <c r="F6" s="25">
        <f t="shared" si="1"/>
        <v>0</v>
      </c>
      <c r="G6" s="26" t="str">
        <f t="shared" si="2"/>
        <v/>
      </c>
      <c r="H6" s="25" t="str">
        <f t="shared" si="3"/>
        <v/>
      </c>
      <c r="I6" s="27"/>
      <c r="J6" s="28" t="str">
        <f t="shared" si="4"/>
        <v/>
      </c>
      <c r="K6" s="29" t="str">
        <f t="shared" si="5"/>
        <v/>
      </c>
      <c r="L6" s="2"/>
      <c r="M6" s="37" t="s">
        <v>61</v>
      </c>
      <c r="N6" s="12"/>
      <c r="O6" s="12"/>
      <c r="P6" s="12"/>
      <c r="Q6" s="12"/>
      <c r="R6" s="12"/>
      <c r="S6" s="12"/>
      <c r="T6" s="12"/>
      <c r="U6" s="12"/>
      <c r="V6" s="12"/>
      <c r="W6" s="12"/>
      <c r="X6" s="2"/>
      <c r="Y6" s="12"/>
      <c r="Z6" s="2"/>
      <c r="AA6" s="12"/>
      <c r="AB6" s="12"/>
      <c r="AC6" s="12"/>
      <c r="AD6" s="12"/>
      <c r="AE6" s="12"/>
      <c r="AF6" s="12"/>
      <c r="AG6" s="12"/>
    </row>
    <row r="7">
      <c r="A7" s="30" t="str">
        <f>ALNS!A7</f>
        <v>Ana Clara Oliveira das Chagas</v>
      </c>
      <c r="B7" s="31"/>
      <c r="C7" s="31"/>
      <c r="D7" s="31"/>
      <c r="E7" s="31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5" t="str">
        <f t="shared" si="4"/>
        <v/>
      </c>
      <c r="K7" s="36" t="str">
        <f t="shared" si="5"/>
        <v/>
      </c>
      <c r="L7" s="2"/>
      <c r="M7" s="22" t="s">
        <v>62</v>
      </c>
      <c r="N7" s="12"/>
      <c r="O7" s="12"/>
      <c r="P7" s="12"/>
      <c r="Q7" s="12"/>
      <c r="R7" s="12"/>
      <c r="S7" s="12"/>
      <c r="T7" s="12"/>
      <c r="U7" s="12"/>
      <c r="V7" s="12"/>
      <c r="W7" s="12"/>
      <c r="X7" s="2"/>
      <c r="Y7" s="12"/>
      <c r="Z7" s="2"/>
      <c r="AA7" s="12"/>
      <c r="AB7" s="12"/>
      <c r="AC7" s="12"/>
      <c r="AD7" s="12"/>
      <c r="AE7" s="12"/>
      <c r="AF7" s="12"/>
      <c r="AG7" s="12"/>
    </row>
    <row r="8">
      <c r="A8" s="23" t="str">
        <f>ALNS!A8</f>
        <v>Ana Flávia Ribeiro Gomes Nascimento</v>
      </c>
      <c r="B8" s="24"/>
      <c r="C8" s="24"/>
      <c r="D8" s="24"/>
      <c r="E8" s="24"/>
      <c r="F8" s="25">
        <f t="shared" si="1"/>
        <v>0</v>
      </c>
      <c r="G8" s="26" t="str">
        <f t="shared" si="2"/>
        <v/>
      </c>
      <c r="H8" s="25" t="str">
        <f t="shared" si="3"/>
        <v/>
      </c>
      <c r="I8" s="27"/>
      <c r="J8" s="28" t="str">
        <f t="shared" si="4"/>
        <v/>
      </c>
      <c r="K8" s="29" t="str">
        <f t="shared" si="5"/>
        <v/>
      </c>
      <c r="L8" s="2"/>
      <c r="M8" s="22" t="s">
        <v>63</v>
      </c>
      <c r="N8" s="12"/>
      <c r="O8" s="12"/>
      <c r="P8" s="12"/>
      <c r="Q8" s="12"/>
      <c r="R8" s="12"/>
      <c r="S8" s="12"/>
      <c r="T8" s="12"/>
      <c r="U8" s="12"/>
      <c r="V8" s="12"/>
      <c r="W8" s="12"/>
      <c r="X8" s="2"/>
      <c r="Y8" s="12"/>
      <c r="Z8" s="2"/>
      <c r="AA8" s="12"/>
      <c r="AB8" s="12"/>
      <c r="AC8" s="12"/>
      <c r="AD8" s="12"/>
      <c r="AE8" s="12"/>
      <c r="AF8" s="12"/>
      <c r="AG8" s="12"/>
    </row>
    <row r="9">
      <c r="A9" s="30" t="str">
        <f>ALNS!A9</f>
        <v>Ana Luiza Almeida Maia</v>
      </c>
      <c r="B9" s="31"/>
      <c r="C9" s="31"/>
      <c r="D9" s="31"/>
      <c r="E9" s="31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5" t="str">
        <f t="shared" si="4"/>
        <v/>
      </c>
      <c r="K9" s="36" t="str">
        <f t="shared" si="5"/>
        <v/>
      </c>
      <c r="L9" s="2"/>
      <c r="M9" s="22" t="s">
        <v>64</v>
      </c>
      <c r="N9" s="12"/>
      <c r="O9" s="12"/>
      <c r="P9" s="12"/>
      <c r="Q9" s="12"/>
      <c r="R9" s="12"/>
      <c r="S9" s="12"/>
      <c r="T9" s="12"/>
      <c r="U9" s="12"/>
      <c r="V9" s="12"/>
      <c r="W9" s="12"/>
      <c r="X9" s="2"/>
      <c r="Y9" s="12"/>
      <c r="Z9" s="2"/>
      <c r="AA9" s="12"/>
      <c r="AB9" s="12"/>
      <c r="AC9" s="12"/>
      <c r="AD9" s="12"/>
      <c r="AE9" s="12"/>
      <c r="AF9" s="12"/>
      <c r="AG9" s="12"/>
    </row>
    <row r="10">
      <c r="A10" s="23" t="str">
        <f>ALNS!A10</f>
        <v>Andrei Bernado Nascimento da Silva</v>
      </c>
      <c r="B10" s="24"/>
      <c r="C10" s="24"/>
      <c r="D10" s="24"/>
      <c r="E10" s="24"/>
      <c r="F10" s="25">
        <f t="shared" si="1"/>
        <v>0</v>
      </c>
      <c r="G10" s="26" t="str">
        <f t="shared" si="2"/>
        <v/>
      </c>
      <c r="H10" s="25" t="str">
        <f t="shared" si="3"/>
        <v/>
      </c>
      <c r="I10" s="27"/>
      <c r="J10" s="28" t="str">
        <f t="shared" si="4"/>
        <v/>
      </c>
      <c r="K10" s="29" t="str">
        <f t="shared" si="5"/>
        <v/>
      </c>
      <c r="L10" s="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2"/>
      <c r="Y10" s="12"/>
      <c r="Z10" s="2"/>
      <c r="AA10" s="12"/>
      <c r="AB10" s="12"/>
      <c r="AC10" s="12"/>
      <c r="AD10" s="12"/>
      <c r="AE10" s="12"/>
      <c r="AF10" s="12"/>
      <c r="AG10" s="12"/>
    </row>
    <row r="11">
      <c r="A11" s="30" t="str">
        <f>ALNS!A11</f>
        <v>Arthur Juan Costa Araújo</v>
      </c>
      <c r="B11" s="31"/>
      <c r="C11" s="31"/>
      <c r="D11" s="31"/>
      <c r="E11" s="31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5" t="str">
        <f t="shared" si="4"/>
        <v/>
      </c>
      <c r="K11" s="36" t="str">
        <f t="shared" si="5"/>
        <v/>
      </c>
      <c r="L11" s="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2"/>
      <c r="Y11" s="12"/>
      <c r="Z11" s="2"/>
      <c r="AA11" s="12"/>
      <c r="AB11" s="12"/>
      <c r="AC11" s="12"/>
      <c r="AD11" s="12"/>
      <c r="AE11" s="12"/>
      <c r="AF11" s="12"/>
      <c r="AG11" s="12"/>
    </row>
    <row r="12">
      <c r="A12" s="23" t="str">
        <f>ALNS!A12</f>
        <v>Brenda Angel Sousa de Medeiros</v>
      </c>
      <c r="B12" s="24"/>
      <c r="C12" s="24"/>
      <c r="D12" s="24"/>
      <c r="E12" s="24"/>
      <c r="F12" s="25">
        <f t="shared" si="1"/>
        <v>0</v>
      </c>
      <c r="G12" s="26" t="str">
        <f t="shared" si="2"/>
        <v/>
      </c>
      <c r="H12" s="25" t="str">
        <f t="shared" si="3"/>
        <v/>
      </c>
      <c r="I12" s="27"/>
      <c r="J12" s="28" t="str">
        <f t="shared" si="4"/>
        <v/>
      </c>
      <c r="K12" s="29" t="str">
        <f t="shared" si="5"/>
        <v/>
      </c>
      <c r="L12" s="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2"/>
      <c r="Y12" s="12"/>
      <c r="Z12" s="2"/>
      <c r="AA12" s="12"/>
      <c r="AB12" s="12"/>
      <c r="AC12" s="12"/>
      <c r="AD12" s="12"/>
      <c r="AE12" s="12"/>
      <c r="AF12" s="12"/>
      <c r="AG12" s="12"/>
    </row>
    <row r="13">
      <c r="A13" s="30" t="str">
        <f>ALNS!A13</f>
        <v>Bruna Ellen Andrade Abrantes</v>
      </c>
      <c r="B13" s="31"/>
      <c r="C13" s="31"/>
      <c r="D13" s="31"/>
      <c r="E13" s="31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5" t="str">
        <f t="shared" si="4"/>
        <v/>
      </c>
      <c r="K13" s="36" t="str">
        <f t="shared" si="5"/>
        <v/>
      </c>
      <c r="L13" s="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2"/>
      <c r="Y13" s="12"/>
      <c r="Z13" s="2"/>
      <c r="AA13" s="12"/>
      <c r="AB13" s="12"/>
      <c r="AC13" s="12"/>
      <c r="AD13" s="12"/>
      <c r="AE13" s="12"/>
      <c r="AF13" s="12"/>
      <c r="AG13" s="12"/>
    </row>
    <row r="14">
      <c r="A14" s="23" t="str">
        <f>ALNS!A14</f>
        <v>Daniel Dantas da Silva</v>
      </c>
      <c r="B14" s="24"/>
      <c r="C14" s="24"/>
      <c r="D14" s="24"/>
      <c r="E14" s="24"/>
      <c r="F14" s="25">
        <f t="shared" si="1"/>
        <v>0</v>
      </c>
      <c r="G14" s="26" t="str">
        <f t="shared" si="2"/>
        <v/>
      </c>
      <c r="H14" s="25" t="str">
        <f t="shared" si="3"/>
        <v/>
      </c>
      <c r="I14" s="27"/>
      <c r="J14" s="28" t="str">
        <f t="shared" si="4"/>
        <v/>
      </c>
      <c r="K14" s="29" t="str">
        <f t="shared" si="5"/>
        <v/>
      </c>
      <c r="L14" s="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2"/>
      <c r="Y14" s="12"/>
      <c r="Z14" s="2"/>
      <c r="AA14" s="12"/>
      <c r="AB14" s="12"/>
      <c r="AC14" s="12"/>
      <c r="AD14" s="12"/>
      <c r="AE14" s="12"/>
      <c r="AF14" s="12"/>
      <c r="AG14" s="12"/>
    </row>
    <row r="15">
      <c r="A15" s="30" t="str">
        <f>ALNS!A15</f>
        <v>Erick Gabriel Araújo Leandro</v>
      </c>
      <c r="B15" s="31"/>
      <c r="C15" s="31"/>
      <c r="D15" s="31"/>
      <c r="E15" s="31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5" t="str">
        <f t="shared" si="4"/>
        <v/>
      </c>
      <c r="K15" s="36" t="str">
        <f t="shared" si="5"/>
        <v/>
      </c>
      <c r="L15" s="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2"/>
      <c r="Y15" s="12"/>
      <c r="Z15" s="2"/>
      <c r="AA15" s="12"/>
      <c r="AB15" s="12"/>
      <c r="AC15" s="12"/>
      <c r="AD15" s="12"/>
      <c r="AE15" s="12"/>
      <c r="AF15" s="12"/>
      <c r="AG15" s="12"/>
    </row>
    <row r="16">
      <c r="A16" s="23" t="str">
        <f>ALNS!A16</f>
        <v>Eugênio Genuíno Mota</v>
      </c>
      <c r="B16" s="24"/>
      <c r="C16" s="24"/>
      <c r="D16" s="24"/>
      <c r="E16" s="24"/>
      <c r="F16" s="25">
        <f t="shared" si="1"/>
        <v>0</v>
      </c>
      <c r="G16" s="33" t="str">
        <f t="shared" si="2"/>
        <v/>
      </c>
      <c r="H16" s="25" t="str">
        <f t="shared" si="3"/>
        <v/>
      </c>
      <c r="I16" s="27"/>
      <c r="J16" s="28" t="str">
        <f t="shared" si="4"/>
        <v/>
      </c>
      <c r="K16" s="29" t="str">
        <f t="shared" si="5"/>
        <v/>
      </c>
      <c r="L16" s="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2"/>
      <c r="Y16" s="12"/>
      <c r="Z16" s="2"/>
      <c r="AA16" s="12"/>
      <c r="AB16" s="12"/>
      <c r="AC16" s="12"/>
      <c r="AD16" s="12"/>
      <c r="AE16" s="12"/>
      <c r="AF16" s="12"/>
      <c r="AG16" s="12"/>
    </row>
    <row r="17">
      <c r="A17" s="30" t="str">
        <f>ALNS!A17</f>
        <v>Evellyn Fernandes de Almeida</v>
      </c>
      <c r="B17" s="31"/>
      <c r="C17" s="31"/>
      <c r="D17" s="31"/>
      <c r="E17" s="31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5" t="str">
        <f t="shared" si="4"/>
        <v/>
      </c>
      <c r="K17" s="36" t="str">
        <f t="shared" si="5"/>
        <v/>
      </c>
      <c r="L17" s="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2"/>
      <c r="Y17" s="12"/>
      <c r="Z17" s="2"/>
      <c r="AA17" s="12"/>
      <c r="AB17" s="12"/>
      <c r="AC17" s="12"/>
      <c r="AD17" s="12"/>
      <c r="AE17" s="12"/>
      <c r="AF17" s="12"/>
      <c r="AG17" s="12"/>
    </row>
    <row r="18">
      <c r="A18" s="23" t="str">
        <f>ALNS!A18</f>
        <v>Gabriel de Sousa Gonzaga</v>
      </c>
      <c r="B18" s="24"/>
      <c r="C18" s="24"/>
      <c r="D18" s="24"/>
      <c r="E18" s="24"/>
      <c r="F18" s="25">
        <f t="shared" si="1"/>
        <v>0</v>
      </c>
      <c r="G18" s="26" t="str">
        <f t="shared" si="2"/>
        <v/>
      </c>
      <c r="H18" s="25" t="str">
        <f t="shared" si="3"/>
        <v/>
      </c>
      <c r="I18" s="27"/>
      <c r="J18" s="28" t="str">
        <f t="shared" si="4"/>
        <v/>
      </c>
      <c r="K18" s="29" t="str">
        <f t="shared" si="5"/>
        <v/>
      </c>
      <c r="L18" s="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2"/>
      <c r="Y18" s="12"/>
      <c r="Z18" s="2"/>
      <c r="AA18" s="12"/>
      <c r="AB18" s="12"/>
      <c r="AC18" s="12"/>
      <c r="AD18" s="12"/>
      <c r="AE18" s="12"/>
      <c r="AF18" s="12"/>
      <c r="AG18" s="12"/>
    </row>
    <row r="19">
      <c r="A19" s="30" t="str">
        <f>ALNS!A19</f>
        <v>Giullia Barros Pietoso Camara</v>
      </c>
      <c r="B19" s="31"/>
      <c r="C19" s="31"/>
      <c r="D19" s="31"/>
      <c r="E19" s="31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5" t="str">
        <f t="shared" si="4"/>
        <v/>
      </c>
      <c r="K19" s="36" t="str">
        <f t="shared" si="5"/>
        <v/>
      </c>
      <c r="L19" s="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2"/>
      <c r="Y19" s="12"/>
      <c r="Z19" s="2"/>
      <c r="AA19" s="12"/>
      <c r="AB19" s="12"/>
      <c r="AC19" s="12"/>
      <c r="AD19" s="12"/>
      <c r="AE19" s="12"/>
      <c r="AF19" s="12"/>
      <c r="AG19" s="12"/>
    </row>
    <row r="20" ht="15.75" customHeight="1">
      <c r="A20" s="38" t="str">
        <f>ALNS!A20</f>
        <v>Gleiciane Almeida de Lima</v>
      </c>
      <c r="B20" s="24"/>
      <c r="C20" s="24"/>
      <c r="D20" s="24"/>
      <c r="E20" s="24"/>
      <c r="F20" s="25">
        <f t="shared" si="1"/>
        <v>0</v>
      </c>
      <c r="G20" s="26" t="str">
        <f t="shared" si="2"/>
        <v/>
      </c>
      <c r="H20" s="25" t="str">
        <f t="shared" si="3"/>
        <v/>
      </c>
      <c r="I20" s="27"/>
      <c r="J20" s="28" t="str">
        <f t="shared" si="4"/>
        <v/>
      </c>
      <c r="K20" s="29" t="str">
        <f t="shared" si="5"/>
        <v/>
      </c>
      <c r="L20" s="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2"/>
      <c r="Y20" s="12"/>
      <c r="Z20" s="2"/>
      <c r="AA20" s="12"/>
      <c r="AB20" s="12"/>
      <c r="AC20" s="12"/>
      <c r="AD20" s="12"/>
      <c r="AE20" s="12"/>
      <c r="AF20" s="12"/>
      <c r="AG20" s="12"/>
    </row>
    <row r="21" ht="15.75" customHeight="1">
      <c r="A21" s="30" t="str">
        <f>ALNS!A21</f>
        <v>Gustavo Oliviera de Menezes</v>
      </c>
      <c r="B21" s="31"/>
      <c r="C21" s="31"/>
      <c r="D21" s="31"/>
      <c r="E21" s="31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5" t="str">
        <f t="shared" si="4"/>
        <v/>
      </c>
      <c r="K21" s="36" t="str">
        <f t="shared" si="5"/>
        <v/>
      </c>
      <c r="L21" s="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2"/>
      <c r="Y21" s="12"/>
      <c r="Z21" s="2"/>
      <c r="AA21" s="12"/>
      <c r="AB21" s="12"/>
      <c r="AC21" s="12"/>
      <c r="AD21" s="12"/>
      <c r="AE21" s="12"/>
      <c r="AF21" s="12"/>
      <c r="AG21" s="12"/>
    </row>
    <row r="22" ht="15.75" customHeight="1">
      <c r="A22" s="23" t="str">
        <f>ALNS!A22</f>
        <v>Heitor Gênuíno Mota</v>
      </c>
      <c r="B22" s="24"/>
      <c r="C22" s="24"/>
      <c r="D22" s="24"/>
      <c r="E22" s="24"/>
      <c r="F22" s="25">
        <f t="shared" si="1"/>
        <v>0</v>
      </c>
      <c r="G22" s="26" t="str">
        <f t="shared" si="2"/>
        <v/>
      </c>
      <c r="H22" s="25" t="str">
        <f t="shared" si="3"/>
        <v/>
      </c>
      <c r="I22" s="27"/>
      <c r="J22" s="28" t="str">
        <f t="shared" si="4"/>
        <v/>
      </c>
      <c r="K22" s="29" t="str">
        <f t="shared" si="5"/>
        <v/>
      </c>
      <c r="L22" s="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2"/>
      <c r="Y22" s="12"/>
      <c r="Z22" s="2"/>
      <c r="AA22" s="12"/>
      <c r="AB22" s="12"/>
      <c r="AC22" s="12"/>
      <c r="AD22" s="12"/>
      <c r="AE22" s="12"/>
      <c r="AF22" s="12"/>
      <c r="AG22" s="12"/>
    </row>
    <row r="23" ht="15.75" customHeight="1">
      <c r="A23" s="30" t="str">
        <f>ALNS!A23</f>
        <v>Heloisa dos Reis Nascimento</v>
      </c>
      <c r="B23" s="31"/>
      <c r="C23" s="31"/>
      <c r="D23" s="31"/>
      <c r="E23" s="31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5" t="str">
        <f t="shared" si="4"/>
        <v/>
      </c>
      <c r="K23" s="36" t="str">
        <f t="shared" si="5"/>
        <v/>
      </c>
      <c r="L23" s="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2"/>
      <c r="Y23" s="12"/>
      <c r="Z23" s="2"/>
      <c r="AA23" s="12"/>
      <c r="AB23" s="12"/>
      <c r="AC23" s="12"/>
      <c r="AD23" s="12"/>
      <c r="AE23" s="12"/>
      <c r="AF23" s="12"/>
      <c r="AG23" s="12"/>
    </row>
    <row r="24" ht="15.75" customHeight="1">
      <c r="A24" s="23" t="str">
        <f>ALNS!A24</f>
        <v>José Júlio César de Lima Silva Soares</v>
      </c>
      <c r="B24" s="24"/>
      <c r="C24" s="24"/>
      <c r="D24" s="24"/>
      <c r="E24" s="24"/>
      <c r="F24" s="25">
        <f t="shared" si="1"/>
        <v>0</v>
      </c>
      <c r="G24" s="26" t="str">
        <f t="shared" si="2"/>
        <v/>
      </c>
      <c r="H24" s="25" t="str">
        <f t="shared" si="3"/>
        <v/>
      </c>
      <c r="I24" s="27"/>
      <c r="J24" s="28" t="str">
        <f t="shared" si="4"/>
        <v/>
      </c>
      <c r="K24" s="29" t="str">
        <f t="shared" si="5"/>
        <v/>
      </c>
      <c r="L24" s="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2"/>
      <c r="Y24" s="12"/>
      <c r="Z24" s="2"/>
      <c r="AA24" s="12"/>
      <c r="AB24" s="12"/>
      <c r="AC24" s="12"/>
      <c r="AD24" s="12"/>
      <c r="AE24" s="12"/>
      <c r="AF24" s="12"/>
      <c r="AG24" s="12"/>
    </row>
    <row r="25" ht="15.75" customHeight="1">
      <c r="A25" s="30" t="str">
        <f>ALNS!A25</f>
        <v>Júlia da Costa Silva Cruz</v>
      </c>
      <c r="B25" s="31"/>
      <c r="C25" s="31"/>
      <c r="D25" s="31"/>
      <c r="E25" s="31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5" t="str">
        <f t="shared" si="4"/>
        <v/>
      </c>
      <c r="K25" s="36" t="str">
        <f t="shared" si="5"/>
        <v/>
      </c>
      <c r="L25" s="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2"/>
      <c r="Y25" s="12"/>
      <c r="Z25" s="2"/>
      <c r="AA25" s="12"/>
      <c r="AB25" s="12"/>
      <c r="AC25" s="12"/>
      <c r="AD25" s="12"/>
      <c r="AE25" s="12"/>
      <c r="AF25" s="12"/>
      <c r="AG25" s="12"/>
    </row>
    <row r="26" ht="15.75" customHeight="1">
      <c r="A26" s="39" t="str">
        <f>ALNS!A26</f>
        <v>Kelven Fernando Basilio de Farias</v>
      </c>
      <c r="B26" s="24"/>
      <c r="C26" s="24"/>
      <c r="D26" s="24"/>
      <c r="E26" s="24"/>
      <c r="F26" s="25">
        <f t="shared" si="1"/>
        <v>0</v>
      </c>
      <c r="G26" s="26" t="str">
        <f t="shared" si="2"/>
        <v/>
      </c>
      <c r="H26" s="25" t="str">
        <f t="shared" si="3"/>
        <v/>
      </c>
      <c r="I26" s="38"/>
      <c r="J26" s="28" t="str">
        <f t="shared" si="4"/>
        <v/>
      </c>
      <c r="K26" s="29" t="str">
        <f t="shared" si="5"/>
        <v/>
      </c>
      <c r="L26" s="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2"/>
      <c r="Y26" s="12"/>
      <c r="Z26" s="2"/>
      <c r="AA26" s="12"/>
      <c r="AB26" s="12"/>
      <c r="AC26" s="12"/>
      <c r="AD26" s="12"/>
      <c r="AE26" s="12"/>
      <c r="AF26" s="12"/>
      <c r="AG26" s="12"/>
    </row>
    <row r="27" ht="15.75" customHeight="1">
      <c r="A27" s="40" t="str">
        <f>ALNS!A27</f>
        <v>Laura Lima Pires</v>
      </c>
      <c r="B27" s="31"/>
      <c r="C27" s="31"/>
      <c r="D27" s="31"/>
      <c r="E27" s="31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41"/>
      <c r="J27" s="35" t="str">
        <f t="shared" si="4"/>
        <v/>
      </c>
      <c r="K27" s="36" t="str">
        <f t="shared" si="5"/>
        <v/>
      </c>
      <c r="L27" s="2"/>
      <c r="M27" s="12"/>
      <c r="N27" s="2"/>
      <c r="O27" s="2"/>
      <c r="P27" s="12"/>
      <c r="Q27" s="2"/>
      <c r="R27" s="2"/>
      <c r="S27" s="2"/>
      <c r="T27" s="2"/>
      <c r="U27" s="2"/>
      <c r="V27" s="2"/>
      <c r="W27" s="2"/>
      <c r="X27" s="2"/>
      <c r="Y27" s="12"/>
      <c r="Z27" s="2"/>
      <c r="AA27" s="12"/>
      <c r="AB27" s="12"/>
      <c r="AC27" s="12"/>
      <c r="AD27" s="12"/>
      <c r="AE27" s="12"/>
      <c r="AF27" s="12"/>
      <c r="AG27" s="12"/>
    </row>
    <row r="28" ht="15.75" customHeight="1">
      <c r="A28" s="42" t="str">
        <f>ALNS!A28</f>
        <v>Lucas Abrante Rêgo</v>
      </c>
      <c r="B28" s="24"/>
      <c r="C28" s="24"/>
      <c r="D28" s="24"/>
      <c r="E28" s="24"/>
      <c r="F28" s="25">
        <f t="shared" si="1"/>
        <v>0</v>
      </c>
      <c r="G28" s="26" t="str">
        <f t="shared" si="2"/>
        <v/>
      </c>
      <c r="H28" s="25" t="str">
        <f t="shared" si="3"/>
        <v/>
      </c>
      <c r="I28" s="38"/>
      <c r="J28" s="28" t="str">
        <f t="shared" si="4"/>
        <v/>
      </c>
      <c r="K28" s="29" t="str">
        <f t="shared" si="5"/>
        <v/>
      </c>
      <c r="L28" s="2"/>
      <c r="M28" s="12"/>
      <c r="N28" s="2"/>
      <c r="O28" s="12"/>
      <c r="P28" s="12"/>
      <c r="Q28" s="12"/>
      <c r="R28" s="12"/>
      <c r="S28" s="12"/>
      <c r="T28" s="2"/>
      <c r="U28" s="2"/>
      <c r="V28" s="2"/>
      <c r="W28" s="2"/>
      <c r="X28" s="2"/>
      <c r="Y28" s="12"/>
      <c r="Z28" s="2"/>
      <c r="AA28" s="12"/>
      <c r="AB28" s="12"/>
      <c r="AC28" s="12"/>
      <c r="AD28" s="12"/>
      <c r="AE28" s="12"/>
      <c r="AF28" s="12"/>
      <c r="AG28" s="12"/>
    </row>
    <row r="29" ht="15.75" customHeight="1">
      <c r="A29" s="41" t="str">
        <f>ALNS!A29</f>
        <v>Luiz Alberto Medeiros Soares</v>
      </c>
      <c r="B29" s="31"/>
      <c r="C29" s="31"/>
      <c r="D29" s="31"/>
      <c r="E29" s="31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41"/>
      <c r="J29" s="35" t="str">
        <f t="shared" si="4"/>
        <v/>
      </c>
      <c r="K29" s="36" t="str">
        <f t="shared" si="5"/>
        <v/>
      </c>
      <c r="L29" s="2"/>
      <c r="M29" s="12"/>
      <c r="N29" s="12"/>
      <c r="O29" s="12"/>
      <c r="P29" s="12"/>
      <c r="Q29" s="12"/>
      <c r="R29" s="12"/>
      <c r="S29" s="12"/>
      <c r="T29" s="2"/>
      <c r="U29" s="2"/>
      <c r="V29" s="2"/>
      <c r="W29" s="2"/>
      <c r="X29" s="2"/>
      <c r="Y29" s="2"/>
      <c r="Z29" s="2"/>
      <c r="AA29" s="12"/>
      <c r="AB29" s="12"/>
      <c r="AC29" s="12"/>
      <c r="AD29" s="12"/>
      <c r="AE29" s="12"/>
      <c r="AF29" s="12"/>
      <c r="AG29" s="12"/>
    </row>
    <row r="30" ht="15.75" customHeight="1">
      <c r="A30" s="38" t="str">
        <f>ALNS!A30</f>
        <v>Maria Alice Borba Agra</v>
      </c>
      <c r="B30" s="24"/>
      <c r="C30" s="24"/>
      <c r="D30" s="24"/>
      <c r="E30" s="24"/>
      <c r="F30" s="25">
        <f t="shared" si="1"/>
        <v>0</v>
      </c>
      <c r="G30" s="26" t="str">
        <f t="shared" si="2"/>
        <v/>
      </c>
      <c r="H30" s="25" t="str">
        <f t="shared" si="3"/>
        <v/>
      </c>
      <c r="I30" s="38"/>
      <c r="J30" s="28" t="str">
        <f t="shared" si="4"/>
        <v/>
      </c>
      <c r="K30" s="29" t="str">
        <f t="shared" si="5"/>
        <v/>
      </c>
      <c r="L30" s="2"/>
      <c r="M30" s="12"/>
      <c r="N30" s="2"/>
      <c r="O30" s="12"/>
      <c r="P30" s="12"/>
      <c r="Q30" s="12"/>
      <c r="R30" s="12"/>
      <c r="S30" s="12"/>
      <c r="T30" s="2"/>
      <c r="U30" s="2"/>
      <c r="V30" s="2"/>
      <c r="W30" s="2"/>
      <c r="X30" s="2"/>
      <c r="Y30" s="2"/>
      <c r="Z30" s="2"/>
      <c r="AA30" s="12"/>
      <c r="AB30" s="12"/>
      <c r="AC30" s="12"/>
      <c r="AD30" s="12"/>
      <c r="AE30" s="12"/>
      <c r="AF30" s="12"/>
      <c r="AG30" s="12"/>
    </row>
    <row r="31" ht="15.75" customHeight="1">
      <c r="A31" s="41" t="str">
        <f>ALNS!A31</f>
        <v>Maria Clara Alves de Lima</v>
      </c>
      <c r="B31" s="31"/>
      <c r="C31" s="31"/>
      <c r="D31" s="31"/>
      <c r="E31" s="31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41"/>
      <c r="J31" s="35" t="str">
        <f t="shared" si="4"/>
        <v/>
      </c>
      <c r="K31" s="36" t="str">
        <f t="shared" si="5"/>
        <v/>
      </c>
      <c r="L31" s="2"/>
      <c r="M31" s="12"/>
      <c r="N31" s="2"/>
      <c r="O31" s="12"/>
      <c r="P31" s="12"/>
      <c r="Q31" s="2"/>
      <c r="R31" s="12"/>
      <c r="S31" s="12"/>
      <c r="T31" s="2"/>
      <c r="U31" s="2"/>
      <c r="V31" s="2"/>
      <c r="W31" s="2"/>
      <c r="X31" s="2"/>
      <c r="Y31" s="2"/>
      <c r="Z31" s="2"/>
      <c r="AA31" s="12"/>
      <c r="AB31" s="2"/>
      <c r="AC31" s="12"/>
      <c r="AD31" s="12"/>
      <c r="AE31" s="12"/>
      <c r="AF31" s="12"/>
      <c r="AG31" s="12"/>
    </row>
    <row r="32" ht="15.75" customHeight="1">
      <c r="A32" s="38" t="str">
        <f>ALNS!A32</f>
        <v>Maria Clara dos  Reis Silva</v>
      </c>
      <c r="B32" s="24"/>
      <c r="C32" s="24"/>
      <c r="D32" s="24"/>
      <c r="E32" s="24"/>
      <c r="F32" s="25">
        <f t="shared" si="1"/>
        <v>0</v>
      </c>
      <c r="G32" s="26" t="str">
        <f t="shared" si="2"/>
        <v/>
      </c>
      <c r="H32" s="25" t="str">
        <f t="shared" si="3"/>
        <v/>
      </c>
      <c r="I32" s="38"/>
      <c r="J32" s="28" t="str">
        <f t="shared" si="4"/>
        <v/>
      </c>
      <c r="K32" s="29" t="str">
        <f t="shared" si="5"/>
        <v/>
      </c>
      <c r="L32" s="2"/>
      <c r="M32" s="12"/>
      <c r="N32" s="2"/>
      <c r="O32" s="12"/>
      <c r="P32" s="12"/>
      <c r="Q32" s="12"/>
      <c r="R32" s="12"/>
      <c r="S32" s="12"/>
      <c r="T32" s="2"/>
      <c r="U32" s="2"/>
      <c r="V32" s="2"/>
      <c r="W32" s="2"/>
      <c r="X32" s="2"/>
      <c r="Y32" s="2"/>
      <c r="Z32" s="2"/>
      <c r="AA32" s="12"/>
      <c r="AB32" s="12"/>
      <c r="AC32" s="12"/>
      <c r="AD32" s="12"/>
      <c r="AE32" s="12"/>
      <c r="AF32" s="12"/>
      <c r="AG32" s="12"/>
    </row>
    <row r="33" ht="15.75" customHeight="1">
      <c r="A33" s="41" t="str">
        <f>ALNS!A33</f>
        <v>Maria Evelyn da Silva Almeida</v>
      </c>
      <c r="B33" s="31"/>
      <c r="C33" s="31"/>
      <c r="D33" s="31"/>
      <c r="E33" s="31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41"/>
      <c r="J33" s="35" t="str">
        <f t="shared" si="4"/>
        <v/>
      </c>
      <c r="K33" s="36" t="str">
        <f t="shared" si="5"/>
        <v/>
      </c>
      <c r="L33" s="2"/>
      <c r="M33" s="12"/>
      <c r="N33" s="12"/>
      <c r="O33" s="12"/>
      <c r="P33" s="12"/>
      <c r="Q33" s="12"/>
      <c r="R33" s="12"/>
      <c r="S33" s="12"/>
      <c r="T33" s="2"/>
      <c r="U33" s="2"/>
      <c r="V33" s="2"/>
      <c r="W33" s="2"/>
      <c r="X33" s="2"/>
      <c r="Y33" s="2"/>
      <c r="Z33" s="2"/>
      <c r="AA33" s="12"/>
      <c r="AB33" s="12"/>
      <c r="AC33" s="12"/>
      <c r="AD33" s="12"/>
      <c r="AE33" s="12"/>
      <c r="AF33" s="12"/>
      <c r="AG33" s="12"/>
    </row>
    <row r="34" ht="15.75" customHeight="1">
      <c r="A34" s="38" t="str">
        <f>ALNS!A34</f>
        <v>Marina Venâncio Oliveira</v>
      </c>
      <c r="B34" s="24"/>
      <c r="C34" s="24"/>
      <c r="D34" s="24"/>
      <c r="E34" s="24"/>
      <c r="F34" s="25">
        <f t="shared" si="1"/>
        <v>0</v>
      </c>
      <c r="G34" s="26" t="str">
        <f t="shared" si="2"/>
        <v/>
      </c>
      <c r="H34" s="25" t="str">
        <f t="shared" si="3"/>
        <v/>
      </c>
      <c r="I34" s="38"/>
      <c r="J34" s="28" t="str">
        <f t="shared" si="4"/>
        <v/>
      </c>
      <c r="K34" s="29" t="str">
        <f t="shared" si="5"/>
        <v/>
      </c>
      <c r="L34" s="2"/>
      <c r="M34" s="1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2"/>
      <c r="AB34" s="12"/>
      <c r="AC34" s="12"/>
      <c r="AD34" s="12"/>
      <c r="AE34" s="12"/>
      <c r="AF34" s="12"/>
      <c r="AG34" s="12"/>
    </row>
    <row r="35" ht="15.75" customHeight="1">
      <c r="A35" s="41" t="str">
        <f>ALNS!A35</f>
        <v>Mário Samuel Oliveira Conceição</v>
      </c>
      <c r="B35" s="31"/>
      <c r="C35" s="31"/>
      <c r="D35" s="31"/>
      <c r="E35" s="31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41"/>
      <c r="J35" s="35" t="str">
        <f t="shared" si="4"/>
        <v/>
      </c>
      <c r="K35" s="36" t="str">
        <f t="shared" si="5"/>
        <v/>
      </c>
      <c r="L35" s="2"/>
      <c r="M35" s="1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2"/>
      <c r="AB35" s="12"/>
      <c r="AC35" s="12"/>
      <c r="AD35" s="12"/>
      <c r="AE35" s="12"/>
      <c r="AF35" s="12"/>
      <c r="AG35" s="12"/>
    </row>
    <row r="36" ht="15.75" customHeight="1">
      <c r="A36" s="42" t="str">
        <f>ALNS!A36</f>
        <v>Pedro Elias barbosa de Sousa</v>
      </c>
      <c r="B36" s="24"/>
      <c r="C36" s="24"/>
      <c r="D36" s="24"/>
      <c r="E36" s="24"/>
      <c r="F36" s="25">
        <f t="shared" si="1"/>
        <v>0</v>
      </c>
      <c r="G36" s="26" t="str">
        <f t="shared" si="2"/>
        <v/>
      </c>
      <c r="H36" s="25" t="str">
        <f t="shared" si="3"/>
        <v/>
      </c>
      <c r="I36" s="38"/>
      <c r="J36" s="28" t="str">
        <f t="shared" si="4"/>
        <v/>
      </c>
      <c r="K36" s="29" t="str">
        <f t="shared" si="5"/>
        <v/>
      </c>
      <c r="L36" s="2"/>
      <c r="M36" s="1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2"/>
      <c r="AB36" s="12"/>
      <c r="AC36" s="12"/>
      <c r="AD36" s="12"/>
      <c r="AE36" s="12"/>
      <c r="AF36" s="12"/>
      <c r="AG36" s="12"/>
    </row>
    <row r="37" ht="15.75" customHeight="1">
      <c r="A37" s="40" t="str">
        <f>ALNS!A37</f>
        <v>Pedro Henrique dos Santos Sousa</v>
      </c>
      <c r="B37" s="31"/>
      <c r="C37" s="31"/>
      <c r="D37" s="31"/>
      <c r="E37" s="31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41"/>
      <c r="J37" s="35" t="str">
        <f t="shared" si="4"/>
        <v/>
      </c>
      <c r="K37" s="36" t="str">
        <f t="shared" si="5"/>
        <v/>
      </c>
      <c r="L37" s="2"/>
      <c r="M37" s="1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2"/>
      <c r="AB37" s="12"/>
      <c r="AC37" s="12"/>
      <c r="AD37" s="12"/>
      <c r="AE37" s="2"/>
      <c r="AF37" s="2"/>
      <c r="AG37" s="2"/>
    </row>
    <row r="38" ht="15.75" customHeight="1">
      <c r="A38" s="42" t="str">
        <f>ALNS!A38</f>
        <v>Pedro Víctor de Farias Almeida</v>
      </c>
      <c r="B38" s="24"/>
      <c r="C38" s="24"/>
      <c r="D38" s="24"/>
      <c r="E38" s="24"/>
      <c r="F38" s="25">
        <f t="shared" si="1"/>
        <v>0</v>
      </c>
      <c r="G38" s="26" t="str">
        <f t="shared" si="2"/>
        <v/>
      </c>
      <c r="H38" s="25" t="str">
        <f t="shared" si="3"/>
        <v/>
      </c>
      <c r="I38" s="38"/>
      <c r="J38" s="28" t="str">
        <f t="shared" si="4"/>
        <v/>
      </c>
      <c r="K38" s="29" t="str">
        <f t="shared" si="5"/>
        <v/>
      </c>
      <c r="L38" s="2"/>
      <c r="M38" s="1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2"/>
      <c r="AB38" s="12"/>
      <c r="AC38" s="12"/>
      <c r="AD38" s="12"/>
      <c r="AE38" s="2"/>
      <c r="AF38" s="2"/>
      <c r="AG38" s="2"/>
    </row>
    <row r="39" ht="15.75" customHeight="1">
      <c r="A39" s="40" t="str">
        <f>ALNS!A39</f>
        <v>Pedro Welisson de Lima Araújo</v>
      </c>
      <c r="B39" s="31"/>
      <c r="C39" s="31"/>
      <c r="D39" s="31"/>
      <c r="E39" s="31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41"/>
      <c r="J39" s="35" t="str">
        <f t="shared" si="4"/>
        <v/>
      </c>
      <c r="K39" s="36" t="str">
        <f t="shared" si="5"/>
        <v/>
      </c>
      <c r="L39" s="2"/>
      <c r="M39" s="1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2"/>
      <c r="AB39" s="12"/>
      <c r="AC39" s="12"/>
      <c r="AD39" s="12"/>
      <c r="AE39" s="2"/>
      <c r="AF39" s="2"/>
      <c r="AG39" s="2"/>
    </row>
    <row r="40" ht="15.75" customHeight="1">
      <c r="A40" s="42" t="str">
        <f>ALNS!A40</f>
        <v>Rebeca Kemylly Vasquez Mendes</v>
      </c>
      <c r="B40" s="24"/>
      <c r="C40" s="24"/>
      <c r="D40" s="24"/>
      <c r="E40" s="24"/>
      <c r="F40" s="25">
        <f t="shared" si="1"/>
        <v>0</v>
      </c>
      <c r="G40" s="26" t="str">
        <f t="shared" si="2"/>
        <v/>
      </c>
      <c r="H40" s="25" t="str">
        <f t="shared" si="3"/>
        <v/>
      </c>
      <c r="I40" s="38"/>
      <c r="J40" s="28" t="str">
        <f t="shared" si="4"/>
        <v/>
      </c>
      <c r="K40" s="29" t="str">
        <f t="shared" si="5"/>
        <v/>
      </c>
      <c r="L40" s="2"/>
      <c r="M40" s="1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2"/>
      <c r="AB40" s="12"/>
      <c r="AC40" s="12"/>
      <c r="AD40" s="2"/>
      <c r="AE40" s="2"/>
      <c r="AF40" s="2"/>
      <c r="AG40" s="2"/>
    </row>
    <row r="41" ht="15.75" customHeight="1">
      <c r="A41" s="40" t="str">
        <f>ALNS!A41</f>
        <v>Renan Victor Rocha Pessoa</v>
      </c>
      <c r="B41" s="31"/>
      <c r="C41" s="31"/>
      <c r="D41" s="31"/>
      <c r="E41" s="31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41"/>
      <c r="J41" s="35" t="str">
        <f t="shared" si="4"/>
        <v/>
      </c>
      <c r="K41" s="36" t="str">
        <f t="shared" si="5"/>
        <v/>
      </c>
      <c r="L41" s="2"/>
      <c r="M41" s="1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2"/>
      <c r="AB41" s="2"/>
      <c r="AC41" s="2"/>
      <c r="AD41" s="2"/>
      <c r="AE41" s="2"/>
      <c r="AF41" s="2"/>
      <c r="AG41" s="2"/>
    </row>
    <row r="42" ht="15.75" customHeight="1">
      <c r="A42" s="42" t="str">
        <f>ALNS!A42</f>
        <v>Reuel Rodrigues Ferreira</v>
      </c>
      <c r="B42" s="24"/>
      <c r="C42" s="24"/>
      <c r="D42" s="24"/>
      <c r="E42" s="24"/>
      <c r="F42" s="25">
        <f t="shared" si="1"/>
        <v>0</v>
      </c>
      <c r="G42" s="26" t="str">
        <f t="shared" si="2"/>
        <v/>
      </c>
      <c r="H42" s="25" t="str">
        <f t="shared" si="3"/>
        <v/>
      </c>
      <c r="I42" s="38"/>
      <c r="J42" s="28" t="str">
        <f t="shared" si="4"/>
        <v/>
      </c>
      <c r="K42" s="29" t="str">
        <f t="shared" si="5"/>
        <v/>
      </c>
      <c r="L42" s="2"/>
      <c r="M42" s="1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2"/>
      <c r="AB42" s="2"/>
      <c r="AC42" s="2"/>
      <c r="AD42" s="2"/>
      <c r="AE42" s="2"/>
      <c r="AF42" s="2"/>
      <c r="AG42" s="2"/>
    </row>
    <row r="43" ht="15.75" customHeight="1">
      <c r="A43" s="40" t="str">
        <f>ALNS!A43</f>
        <v>Samara Rafaelly Brandão Rocha</v>
      </c>
      <c r="B43" s="31"/>
      <c r="C43" s="31"/>
      <c r="D43" s="31"/>
      <c r="E43" s="31"/>
      <c r="F43" s="32">
        <f t="shared" si="1"/>
        <v>0</v>
      </c>
      <c r="G43" s="33" t="str">
        <f t="shared" si="2"/>
        <v/>
      </c>
      <c r="H43" s="32" t="str">
        <f t="shared" si="3"/>
        <v/>
      </c>
      <c r="I43" s="41"/>
      <c r="J43" s="35" t="str">
        <f t="shared" si="4"/>
        <v/>
      </c>
      <c r="K43" s="36" t="str">
        <f t="shared" si="5"/>
        <v/>
      </c>
      <c r="L43" s="2"/>
      <c r="M43" s="1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2"/>
      <c r="AB43" s="2"/>
      <c r="AC43" s="2"/>
      <c r="AD43" s="2"/>
      <c r="AE43" s="2"/>
      <c r="AF43" s="2"/>
      <c r="AG43" s="2"/>
    </row>
    <row r="44" ht="15.75" customHeight="1">
      <c r="A44" s="42" t="str">
        <f>ALNS!A44</f>
        <v>Samuel Fontes Lima</v>
      </c>
      <c r="B44" s="24"/>
      <c r="C44" s="24"/>
      <c r="D44" s="24"/>
      <c r="E44" s="24"/>
      <c r="F44" s="25">
        <f t="shared" si="1"/>
        <v>0</v>
      </c>
      <c r="G44" s="26" t="str">
        <f t="shared" si="2"/>
        <v/>
      </c>
      <c r="H44" s="25" t="str">
        <f t="shared" si="3"/>
        <v/>
      </c>
      <c r="I44" s="38"/>
      <c r="J44" s="28" t="str">
        <f t="shared" si="4"/>
        <v/>
      </c>
      <c r="K44" s="29" t="str">
        <f t="shared" si="5"/>
        <v/>
      </c>
      <c r="L44" s="12"/>
      <c r="M44" s="1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2"/>
      <c r="AB44" s="2"/>
      <c r="AC44" s="2"/>
      <c r="AD44" s="2"/>
      <c r="AE44" s="2"/>
      <c r="AF44" s="2"/>
      <c r="AG44" s="2"/>
    </row>
    <row r="45" ht="15.75" customHeight="1">
      <c r="A45" s="40" t="str">
        <f>ALNS!A45</f>
        <v>Thifany Tayane Pereira Galdino</v>
      </c>
      <c r="B45" s="31"/>
      <c r="C45" s="31"/>
      <c r="D45" s="31"/>
      <c r="E45" s="31"/>
      <c r="F45" s="32">
        <f t="shared" si="1"/>
        <v>0</v>
      </c>
      <c r="G45" s="33" t="str">
        <f t="shared" si="2"/>
        <v/>
      </c>
      <c r="H45" s="32" t="str">
        <f t="shared" si="3"/>
        <v/>
      </c>
      <c r="I45" s="41"/>
      <c r="J45" s="35" t="str">
        <f t="shared" si="4"/>
        <v/>
      </c>
      <c r="K45" s="36" t="str">
        <f t="shared" si="5"/>
        <v/>
      </c>
      <c r="L45" s="12"/>
      <c r="M45" s="12"/>
      <c r="N45" s="1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2" t="str">
        <f>ALNS!A46</f>
        <v>Victor Gabriel Clementino Lima</v>
      </c>
      <c r="B46" s="24"/>
      <c r="C46" s="24"/>
      <c r="D46" s="24"/>
      <c r="E46" s="24"/>
      <c r="F46" s="25">
        <f t="shared" si="1"/>
        <v>0</v>
      </c>
      <c r="G46" s="26" t="str">
        <f t="shared" si="2"/>
        <v/>
      </c>
      <c r="H46" s="25" t="str">
        <f t="shared" si="3"/>
        <v/>
      </c>
      <c r="I46" s="38"/>
      <c r="J46" s="28" t="str">
        <f t="shared" si="4"/>
        <v/>
      </c>
      <c r="K46" s="29" t="str">
        <f t="shared" si="5"/>
        <v/>
      </c>
      <c r="L46" s="12"/>
      <c r="M46" s="12"/>
      <c r="N46" s="1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0" t="str">
        <f>ALNS!A47</f>
        <v>Vitória Cristina Rodrigues Amancio Vieira</v>
      </c>
      <c r="B47" s="31"/>
      <c r="C47" s="31"/>
      <c r="D47" s="31"/>
      <c r="E47" s="31"/>
      <c r="F47" s="32">
        <f t="shared" si="1"/>
        <v>0</v>
      </c>
      <c r="G47" s="33" t="str">
        <f t="shared" si="2"/>
        <v/>
      </c>
      <c r="H47" s="32" t="str">
        <f t="shared" si="3"/>
        <v/>
      </c>
      <c r="I47" s="41"/>
      <c r="J47" s="35" t="str">
        <f t="shared" si="4"/>
        <v/>
      </c>
      <c r="K47" s="36" t="str">
        <f t="shared" si="5"/>
        <v/>
      </c>
      <c r="L47" s="12"/>
      <c r="M47" s="12"/>
      <c r="N47" s="1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2"/>
      <c r="M48" s="12"/>
      <c r="N48" s="1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2"/>
      <c r="M49" s="12"/>
      <c r="N49" s="1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B50" s="43"/>
      <c r="C50" s="43"/>
      <c r="D50" s="43"/>
      <c r="E50" s="43"/>
      <c r="F50" s="43"/>
      <c r="G50" s="43"/>
      <c r="L50" s="2"/>
      <c r="M50" s="12"/>
      <c r="N50" s="1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B51" s="43"/>
      <c r="C51" s="43"/>
      <c r="D51" s="43"/>
      <c r="E51" s="43"/>
      <c r="F51" s="43"/>
      <c r="G51" s="43"/>
      <c r="L51" s="2"/>
      <c r="M51" s="12"/>
      <c r="N51" s="1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3"/>
      <c r="B52" s="43"/>
      <c r="C52" s="43"/>
      <c r="D52" s="43"/>
      <c r="E52" s="43"/>
      <c r="F52" s="43"/>
      <c r="G52" s="43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3"/>
      <c r="B53" s="43"/>
      <c r="C53" s="43"/>
      <c r="D53" s="43"/>
      <c r="E53" s="43"/>
      <c r="F53" s="43"/>
      <c r="G53" s="43"/>
      <c r="L53" s="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2"/>
      <c r="AA53" s="12"/>
      <c r="AB53" s="12"/>
      <c r="AC53" s="12"/>
      <c r="AD53" s="12"/>
      <c r="AE53" s="12"/>
      <c r="AF53" s="12"/>
      <c r="AG53" s="12"/>
    </row>
    <row r="54" ht="15.75" hidden="1" customHeight="1">
      <c r="A54" s="43"/>
      <c r="B54" s="43"/>
      <c r="C54" s="43"/>
      <c r="D54" s="43"/>
      <c r="E54" s="43"/>
      <c r="F54" s="43"/>
      <c r="G54" s="43"/>
      <c r="L54" s="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2"/>
      <c r="AA54" s="12"/>
      <c r="AB54" s="12"/>
      <c r="AC54" s="12"/>
      <c r="AD54" s="12"/>
      <c r="AE54" s="12"/>
      <c r="AF54" s="12"/>
      <c r="AG54" s="12"/>
    </row>
    <row r="55" ht="15.75" hidden="1" customHeight="1">
      <c r="A55" s="43"/>
      <c r="B55" s="43"/>
      <c r="C55" s="43"/>
      <c r="D55" s="43"/>
      <c r="E55" s="43"/>
      <c r="F55" s="43"/>
      <c r="G55" s="43"/>
      <c r="L55" s="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2"/>
      <c r="Y55" s="12"/>
      <c r="Z55" s="2"/>
      <c r="AA55" s="12"/>
      <c r="AB55" s="12"/>
      <c r="AC55" s="12"/>
      <c r="AD55" s="12"/>
      <c r="AE55" s="12"/>
      <c r="AF55" s="12"/>
      <c r="AG55" s="12"/>
    </row>
    <row r="56" ht="15.75" hidden="1" customHeight="1">
      <c r="A56" s="43"/>
      <c r="B56" s="43"/>
      <c r="C56" s="43"/>
      <c r="D56" s="43"/>
      <c r="E56" s="43"/>
      <c r="F56" s="43"/>
      <c r="G56" s="43"/>
      <c r="L56" s="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2"/>
      <c r="AA56" s="12"/>
      <c r="AB56" s="12"/>
      <c r="AC56" s="12"/>
      <c r="AD56" s="12"/>
      <c r="AE56" s="12"/>
      <c r="AF56" s="12"/>
      <c r="AG56" s="12"/>
    </row>
    <row r="57" ht="15.75" hidden="1" customHeight="1">
      <c r="A57" s="43"/>
      <c r="B57" s="43"/>
      <c r="C57" s="43"/>
      <c r="D57" s="43"/>
      <c r="E57" s="43"/>
      <c r="F57" s="43"/>
      <c r="G57" s="43"/>
      <c r="L57" s="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2"/>
      <c r="Y57" s="12"/>
      <c r="Z57" s="2"/>
      <c r="AA57" s="12"/>
      <c r="AB57" s="12"/>
      <c r="AC57" s="12"/>
      <c r="AD57" s="12"/>
      <c r="AE57" s="12"/>
      <c r="AF57" s="12"/>
      <c r="AG57" s="12"/>
    </row>
    <row r="58" ht="15.75" hidden="1" customHeight="1">
      <c r="A58" s="43"/>
      <c r="B58" s="43"/>
      <c r="C58" s="43"/>
      <c r="D58" s="43"/>
      <c r="E58" s="43"/>
      <c r="F58" s="43"/>
      <c r="G58" s="43"/>
      <c r="L58" s="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2"/>
      <c r="Y58" s="12"/>
      <c r="Z58" s="2"/>
      <c r="AA58" s="12"/>
      <c r="AB58" s="12"/>
      <c r="AC58" s="12"/>
      <c r="AD58" s="12"/>
      <c r="AE58" s="12"/>
      <c r="AF58" s="12"/>
      <c r="AG58" s="12"/>
    </row>
    <row r="59" ht="15.75" hidden="1" customHeight="1">
      <c r="A59" s="43"/>
      <c r="B59" s="43"/>
      <c r="C59" s="43"/>
      <c r="D59" s="43"/>
      <c r="E59" s="43"/>
      <c r="F59" s="43"/>
      <c r="G59" s="43"/>
      <c r="L59" s="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2"/>
      <c r="Y59" s="12"/>
      <c r="Z59" s="2"/>
      <c r="AA59" s="12"/>
      <c r="AB59" s="12"/>
      <c r="AC59" s="12"/>
      <c r="AD59" s="12"/>
      <c r="AE59" s="12"/>
      <c r="AF59" s="12"/>
      <c r="AG59" s="12"/>
    </row>
    <row r="60" ht="15.75" hidden="1" customHeight="1">
      <c r="A60" s="43"/>
      <c r="B60" s="43"/>
      <c r="C60" s="43"/>
      <c r="D60" s="43"/>
      <c r="E60" s="43"/>
      <c r="F60" s="43"/>
      <c r="G60" s="43"/>
      <c r="L60" s="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2"/>
      <c r="Y60" s="12"/>
      <c r="Z60" s="2"/>
      <c r="AA60" s="12"/>
      <c r="AB60" s="12"/>
      <c r="AC60" s="12"/>
      <c r="AD60" s="12"/>
      <c r="AE60" s="12"/>
      <c r="AF60" s="12"/>
      <c r="AG60" s="12"/>
    </row>
    <row r="61" ht="15.75" hidden="1" customHeight="1">
      <c r="A61" s="43"/>
      <c r="B61" s="43"/>
      <c r="C61" s="43"/>
      <c r="D61" s="43"/>
      <c r="E61" s="43"/>
      <c r="F61" s="43"/>
      <c r="G61" s="43"/>
      <c r="L61" s="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2"/>
      <c r="Y61" s="12"/>
      <c r="Z61" s="2"/>
      <c r="AA61" s="12"/>
      <c r="AB61" s="12"/>
      <c r="AC61" s="12"/>
      <c r="AD61" s="12"/>
      <c r="AE61" s="12"/>
      <c r="AF61" s="12"/>
      <c r="AG61" s="12"/>
    </row>
    <row r="62" ht="15.75" hidden="1" customHeight="1">
      <c r="A62" s="43"/>
      <c r="B62" s="43"/>
      <c r="C62" s="43"/>
      <c r="D62" s="43"/>
      <c r="E62" s="43"/>
      <c r="F62" s="43"/>
      <c r="G62" s="43"/>
      <c r="L62" s="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2"/>
      <c r="Y62" s="12"/>
      <c r="Z62" s="2"/>
      <c r="AA62" s="12"/>
      <c r="AB62" s="12"/>
      <c r="AC62" s="12"/>
      <c r="AD62" s="12"/>
      <c r="AE62" s="12"/>
      <c r="AF62" s="12"/>
      <c r="AG62" s="12"/>
    </row>
    <row r="63" ht="15.75" hidden="1" customHeight="1">
      <c r="A63" s="43"/>
      <c r="B63" s="43"/>
      <c r="C63" s="43"/>
      <c r="D63" s="43"/>
      <c r="E63" s="43"/>
      <c r="F63" s="43"/>
      <c r="G63" s="43"/>
      <c r="L63" s="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2"/>
      <c r="Y63" s="12"/>
      <c r="Z63" s="2"/>
      <c r="AA63" s="12"/>
      <c r="AB63" s="12"/>
      <c r="AC63" s="12"/>
      <c r="AD63" s="12"/>
      <c r="AE63" s="12"/>
      <c r="AF63" s="12"/>
      <c r="AG63" s="12"/>
    </row>
    <row r="64" ht="15.75" hidden="1" customHeight="1">
      <c r="A64" s="43"/>
      <c r="B64" s="43"/>
      <c r="C64" s="43"/>
      <c r="D64" s="43"/>
      <c r="E64" s="43"/>
      <c r="F64" s="43"/>
      <c r="G64" s="43"/>
      <c r="L64" s="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2"/>
      <c r="Y64" s="12"/>
      <c r="Z64" s="2"/>
      <c r="AA64" s="12"/>
      <c r="AB64" s="12"/>
      <c r="AC64" s="12"/>
      <c r="AD64" s="12"/>
      <c r="AE64" s="12"/>
      <c r="AF64" s="12"/>
      <c r="AG64" s="12"/>
    </row>
    <row r="65" ht="15.75" hidden="1" customHeight="1">
      <c r="A65" s="43"/>
      <c r="B65" s="43"/>
      <c r="C65" s="43"/>
      <c r="D65" s="43"/>
      <c r="E65" s="43"/>
      <c r="F65" s="43"/>
      <c r="G65" s="43"/>
      <c r="L65" s="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2"/>
      <c r="Y65" s="12"/>
      <c r="Z65" s="2"/>
      <c r="AA65" s="12"/>
      <c r="AB65" s="12"/>
      <c r="AC65" s="12"/>
      <c r="AD65" s="12"/>
      <c r="AE65" s="12"/>
      <c r="AF65" s="12"/>
      <c r="AG65" s="12"/>
    </row>
    <row r="66" ht="15.75" hidden="1" customHeight="1">
      <c r="A66" s="43"/>
      <c r="B66" s="43"/>
      <c r="C66" s="43"/>
      <c r="D66" s="43"/>
      <c r="E66" s="43"/>
      <c r="F66" s="43"/>
      <c r="G66" s="43"/>
      <c r="L66" s="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2"/>
      <c r="Y66" s="12"/>
      <c r="Z66" s="2"/>
      <c r="AA66" s="12"/>
      <c r="AB66" s="12"/>
      <c r="AC66" s="12"/>
      <c r="AD66" s="12"/>
      <c r="AE66" s="12"/>
      <c r="AF66" s="12"/>
      <c r="AG66" s="12"/>
    </row>
    <row r="67" ht="15.75" hidden="1" customHeight="1">
      <c r="A67" s="43"/>
      <c r="B67" s="43"/>
      <c r="C67" s="43"/>
      <c r="D67" s="43"/>
      <c r="E67" s="43"/>
      <c r="F67" s="43"/>
      <c r="G67" s="43"/>
      <c r="L67" s="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2"/>
      <c r="Y67" s="12"/>
      <c r="Z67" s="2"/>
      <c r="AA67" s="12"/>
      <c r="AB67" s="12"/>
      <c r="AC67" s="12"/>
      <c r="AD67" s="12"/>
      <c r="AE67" s="12"/>
      <c r="AF67" s="12"/>
      <c r="AG67" s="12"/>
    </row>
    <row r="68" ht="15.75" hidden="1" customHeight="1">
      <c r="A68" s="43"/>
      <c r="B68" s="43"/>
      <c r="C68" s="43"/>
      <c r="D68" s="43"/>
      <c r="E68" s="43"/>
      <c r="F68" s="43"/>
      <c r="G68" s="43"/>
      <c r="L68" s="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2"/>
      <c r="Y68" s="12"/>
      <c r="Z68" s="2"/>
      <c r="AA68" s="12"/>
      <c r="AB68" s="12"/>
      <c r="AC68" s="12"/>
      <c r="AD68" s="12"/>
      <c r="AE68" s="12"/>
      <c r="AF68" s="12"/>
      <c r="AG68" s="12"/>
    </row>
    <row r="69" ht="15.75" hidden="1" customHeight="1">
      <c r="A69" s="43"/>
      <c r="B69" s="43"/>
      <c r="C69" s="43"/>
      <c r="D69" s="43"/>
      <c r="E69" s="43"/>
      <c r="F69" s="43"/>
      <c r="G69" s="43"/>
      <c r="L69" s="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2"/>
      <c r="Y69" s="12"/>
      <c r="Z69" s="2"/>
      <c r="AA69" s="12"/>
      <c r="AB69" s="12"/>
      <c r="AC69" s="12"/>
      <c r="AD69" s="12"/>
      <c r="AE69" s="12"/>
      <c r="AF69" s="12"/>
      <c r="AG69" s="12"/>
    </row>
    <row r="70" ht="15.75" hidden="1" customHeight="1">
      <c r="A70" s="43"/>
      <c r="B70" s="43"/>
      <c r="C70" s="43"/>
      <c r="D70" s="43"/>
      <c r="E70" s="43"/>
      <c r="F70" s="43"/>
      <c r="G70" s="43"/>
      <c r="L70" s="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2"/>
      <c r="Y70" s="12"/>
      <c r="Z70" s="2"/>
      <c r="AA70" s="12"/>
      <c r="AB70" s="12"/>
      <c r="AC70" s="12"/>
      <c r="AD70" s="12"/>
      <c r="AE70" s="12"/>
      <c r="AF70" s="12"/>
      <c r="AG70" s="12"/>
    </row>
    <row r="71" ht="15.75" hidden="1" customHeight="1">
      <c r="A71" s="43"/>
      <c r="B71" s="43"/>
      <c r="C71" s="43"/>
      <c r="D71" s="43"/>
      <c r="E71" s="43"/>
      <c r="F71" s="43"/>
      <c r="G71" s="43"/>
      <c r="L71" s="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2"/>
      <c r="Y71" s="12"/>
      <c r="Z71" s="2"/>
      <c r="AA71" s="12"/>
      <c r="AB71" s="12"/>
      <c r="AC71" s="12"/>
      <c r="AD71" s="12"/>
      <c r="AE71" s="12"/>
      <c r="AF71" s="12"/>
      <c r="AG71" s="12"/>
    </row>
    <row r="72" ht="15.75" hidden="1" customHeight="1">
      <c r="A72" s="43"/>
      <c r="B72" s="43"/>
      <c r="C72" s="43"/>
      <c r="D72" s="43"/>
      <c r="E72" s="43"/>
      <c r="F72" s="43"/>
      <c r="G72" s="43"/>
      <c r="L72" s="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2"/>
      <c r="Y72" s="12"/>
      <c r="Z72" s="2"/>
      <c r="AA72" s="12"/>
      <c r="AB72" s="12"/>
      <c r="AC72" s="12"/>
      <c r="AD72" s="12"/>
      <c r="AE72" s="12"/>
      <c r="AF72" s="12"/>
      <c r="AG72" s="12"/>
    </row>
    <row r="73" ht="15.75" hidden="1" customHeight="1">
      <c r="A73" s="43"/>
      <c r="B73" s="43"/>
      <c r="C73" s="43"/>
      <c r="D73" s="43"/>
      <c r="E73" s="43"/>
      <c r="F73" s="43"/>
      <c r="G73" s="43"/>
      <c r="L73" s="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2"/>
      <c r="Y73" s="12"/>
      <c r="Z73" s="2"/>
      <c r="AA73" s="12"/>
      <c r="AB73" s="12"/>
      <c r="AC73" s="12"/>
      <c r="AD73" s="12"/>
      <c r="AE73" s="12"/>
      <c r="AF73" s="12"/>
      <c r="AG73" s="12"/>
    </row>
    <row r="74" ht="15.75" hidden="1" customHeight="1">
      <c r="A74" s="43"/>
      <c r="B74" s="43"/>
      <c r="C74" s="43"/>
      <c r="D74" s="43"/>
      <c r="E74" s="43"/>
      <c r="F74" s="43"/>
      <c r="G74" s="43"/>
      <c r="L74" s="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2"/>
      <c r="Y74" s="12"/>
      <c r="Z74" s="2"/>
      <c r="AA74" s="12"/>
      <c r="AB74" s="12"/>
      <c r="AC74" s="12"/>
      <c r="AD74" s="12"/>
      <c r="AE74" s="12"/>
      <c r="AF74" s="12"/>
      <c r="AG74" s="12"/>
    </row>
    <row r="75" ht="15.75" hidden="1" customHeight="1">
      <c r="A75" s="43"/>
      <c r="B75" s="43"/>
      <c r="C75" s="43"/>
      <c r="D75" s="43"/>
      <c r="E75" s="43"/>
      <c r="F75" s="43"/>
      <c r="G75" s="43"/>
      <c r="L75" s="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2"/>
      <c r="Y75" s="12"/>
      <c r="Z75" s="2"/>
      <c r="AA75" s="12"/>
      <c r="AB75" s="12"/>
      <c r="AC75" s="12"/>
      <c r="AD75" s="12"/>
      <c r="AE75" s="12"/>
      <c r="AF75" s="12"/>
      <c r="AG75" s="12"/>
    </row>
    <row r="76" ht="15.75" hidden="1" customHeight="1">
      <c r="A76" s="43"/>
      <c r="B76" s="43"/>
      <c r="C76" s="43"/>
      <c r="D76" s="43"/>
      <c r="E76" s="43"/>
      <c r="F76" s="43"/>
      <c r="G76" s="43"/>
      <c r="L76" s="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2"/>
      <c r="Y76" s="12"/>
      <c r="Z76" s="2"/>
      <c r="AA76" s="12"/>
      <c r="AB76" s="12"/>
      <c r="AC76" s="12"/>
      <c r="AD76" s="12"/>
      <c r="AE76" s="12"/>
      <c r="AF76" s="12"/>
      <c r="AG76" s="12"/>
    </row>
    <row r="77" ht="15.75" hidden="1" customHeight="1">
      <c r="A77" s="43"/>
      <c r="B77" s="43"/>
      <c r="C77" s="43"/>
      <c r="D77" s="43"/>
      <c r="E77" s="43"/>
      <c r="F77" s="43"/>
      <c r="G77" s="43"/>
      <c r="L77" s="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2"/>
      <c r="Y77" s="12"/>
      <c r="Z77" s="2"/>
      <c r="AA77" s="12"/>
      <c r="AB77" s="12"/>
      <c r="AC77" s="12"/>
      <c r="AD77" s="12"/>
      <c r="AE77" s="12"/>
      <c r="AF77" s="12"/>
      <c r="AG77" s="12"/>
    </row>
    <row r="78" ht="15.75" hidden="1" customHeight="1">
      <c r="A78" s="43"/>
      <c r="B78" s="43"/>
      <c r="C78" s="43"/>
      <c r="D78" s="43"/>
      <c r="E78" s="43"/>
      <c r="F78" s="43"/>
      <c r="G78" s="43"/>
      <c r="L78" s="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2"/>
      <c r="Y78" s="12"/>
      <c r="Z78" s="2"/>
      <c r="AA78" s="12"/>
      <c r="AB78" s="12"/>
      <c r="AC78" s="12"/>
      <c r="AD78" s="12"/>
      <c r="AE78" s="12"/>
      <c r="AF78" s="12"/>
      <c r="AG78" s="12"/>
    </row>
    <row r="79" ht="15.75" hidden="1" customHeight="1">
      <c r="A79" s="43"/>
      <c r="B79" s="43"/>
      <c r="C79" s="43"/>
      <c r="D79" s="43"/>
      <c r="E79" s="43"/>
      <c r="F79" s="43"/>
      <c r="G79" s="43"/>
      <c r="L79" s="2"/>
      <c r="M79" s="12"/>
      <c r="N79" s="12"/>
      <c r="O79" s="12"/>
      <c r="P79" s="12"/>
      <c r="Q79" s="12"/>
      <c r="R79" s="12"/>
      <c r="S79" s="12"/>
      <c r="T79" s="12"/>
      <c r="U79" s="12"/>
      <c r="V79" s="2"/>
      <c r="W79" s="2"/>
      <c r="X79" s="2"/>
      <c r="Y79" s="12"/>
      <c r="Z79" s="2"/>
      <c r="AA79" s="12"/>
      <c r="AB79" s="12"/>
      <c r="AC79" s="12"/>
      <c r="AD79" s="12"/>
      <c r="AE79" s="12"/>
      <c r="AF79" s="12"/>
      <c r="AG79" s="12"/>
    </row>
    <row r="80" ht="15.75" hidden="1" customHeight="1">
      <c r="A80" s="43"/>
      <c r="B80" s="43"/>
      <c r="C80" s="43"/>
      <c r="D80" s="43"/>
      <c r="E80" s="43"/>
      <c r="F80" s="43"/>
      <c r="G80" s="43"/>
      <c r="L80" s="2"/>
      <c r="M80" s="12"/>
      <c r="N80" s="12"/>
      <c r="O80" s="12"/>
      <c r="P80" s="12"/>
      <c r="Q80" s="12"/>
      <c r="R80" s="12"/>
      <c r="S80" s="12"/>
      <c r="T80" s="12"/>
      <c r="U80" s="12"/>
      <c r="V80" s="2"/>
      <c r="W80" s="2"/>
      <c r="X80" s="2"/>
      <c r="Y80" s="12"/>
      <c r="Z80" s="2"/>
      <c r="AA80" s="12"/>
      <c r="AB80" s="12"/>
      <c r="AC80" s="12"/>
      <c r="AD80" s="12"/>
      <c r="AE80" s="12"/>
      <c r="AF80" s="12"/>
      <c r="AG80" s="12"/>
    </row>
    <row r="81" ht="15.75" hidden="1" customHeight="1">
      <c r="A81" s="43"/>
      <c r="B81" s="43"/>
      <c r="C81" s="43"/>
      <c r="D81" s="43"/>
      <c r="E81" s="43"/>
      <c r="F81" s="43"/>
      <c r="G81" s="43"/>
      <c r="L81" s="2"/>
      <c r="M81" s="12"/>
      <c r="N81" s="12"/>
      <c r="O81" s="12"/>
      <c r="P81" s="12"/>
      <c r="Q81" s="12"/>
      <c r="R81" s="12"/>
      <c r="S81" s="12"/>
      <c r="T81" s="12"/>
      <c r="U81" s="12"/>
      <c r="V81" s="2"/>
      <c r="W81" s="2"/>
      <c r="X81" s="2"/>
      <c r="Y81" s="2"/>
      <c r="Z81" s="2"/>
      <c r="AA81" s="12"/>
      <c r="AB81" s="12"/>
      <c r="AC81" s="12"/>
      <c r="AD81" s="12"/>
      <c r="AE81" s="12"/>
      <c r="AF81" s="12"/>
      <c r="AG81" s="12"/>
    </row>
    <row r="82" ht="15.75" hidden="1" customHeight="1">
      <c r="A82" s="43"/>
      <c r="B82" s="43"/>
      <c r="C82" s="43"/>
      <c r="D82" s="43"/>
      <c r="E82" s="43"/>
      <c r="F82" s="43"/>
      <c r="G82" s="43"/>
      <c r="L82" s="2"/>
      <c r="M82" s="12"/>
      <c r="N82" s="12"/>
      <c r="O82" s="12"/>
      <c r="P82" s="12"/>
      <c r="Q82" s="12"/>
      <c r="R82" s="12"/>
      <c r="S82" s="12"/>
      <c r="T82" s="12"/>
      <c r="U82" s="12"/>
      <c r="V82" s="2"/>
      <c r="W82" s="2"/>
      <c r="X82" s="2"/>
      <c r="Y82" s="2"/>
      <c r="Z82" s="2"/>
      <c r="AA82" s="12"/>
      <c r="AB82" s="12"/>
      <c r="AC82" s="12"/>
      <c r="AD82" s="12"/>
      <c r="AE82" s="12"/>
      <c r="AF82" s="12"/>
      <c r="AG82" s="12"/>
    </row>
    <row r="83" ht="15.75" hidden="1" customHeight="1">
      <c r="A83" s="43"/>
      <c r="B83" s="43"/>
      <c r="C83" s="43"/>
      <c r="D83" s="43"/>
      <c r="E83" s="43"/>
      <c r="F83" s="43"/>
      <c r="G83" s="43"/>
      <c r="L83" s="2"/>
      <c r="M83" s="12"/>
      <c r="N83" s="12"/>
      <c r="O83" s="12"/>
      <c r="P83" s="12"/>
      <c r="Q83" s="12"/>
      <c r="R83" s="12"/>
      <c r="S83" s="12"/>
      <c r="T83" s="12"/>
      <c r="U83" s="12"/>
      <c r="V83" s="2"/>
      <c r="W83" s="2"/>
      <c r="X83" s="2"/>
      <c r="Y83" s="2"/>
      <c r="Z83" s="2"/>
      <c r="AA83" s="12"/>
      <c r="AB83" s="12"/>
      <c r="AC83" s="12"/>
      <c r="AD83" s="12"/>
      <c r="AE83" s="12"/>
      <c r="AF83" s="12"/>
      <c r="AG83" s="12"/>
    </row>
    <row r="84" ht="15.75" hidden="1" customHeight="1">
      <c r="A84" s="43"/>
      <c r="B84" s="43"/>
      <c r="C84" s="43"/>
      <c r="D84" s="43"/>
      <c r="E84" s="43"/>
      <c r="F84" s="43"/>
      <c r="G84" s="43"/>
      <c r="L84" s="2"/>
      <c r="M84" s="12"/>
      <c r="N84" s="12"/>
      <c r="O84" s="12"/>
      <c r="P84" s="12"/>
      <c r="Q84" s="12"/>
      <c r="R84" s="12"/>
      <c r="S84" s="12"/>
      <c r="T84" s="12"/>
      <c r="U84" s="12"/>
      <c r="V84" s="2"/>
      <c r="W84" s="2"/>
      <c r="X84" s="2"/>
      <c r="Y84" s="2"/>
      <c r="Z84" s="2"/>
      <c r="AA84" s="12"/>
      <c r="AB84" s="12"/>
      <c r="AC84" s="12"/>
      <c r="AD84" s="12"/>
      <c r="AE84" s="12"/>
      <c r="AF84" s="12"/>
      <c r="AG84" s="12"/>
    </row>
    <row r="85" ht="15.75" hidden="1" customHeight="1">
      <c r="A85" s="43"/>
      <c r="B85" s="43"/>
      <c r="C85" s="43"/>
      <c r="D85" s="43"/>
      <c r="E85" s="43"/>
      <c r="F85" s="43"/>
      <c r="G85" s="43"/>
      <c r="L85" s="2"/>
      <c r="M85" s="12"/>
      <c r="N85" s="12"/>
      <c r="O85" s="12"/>
      <c r="P85" s="12"/>
      <c r="Q85" s="12"/>
      <c r="R85" s="12"/>
      <c r="S85" s="12"/>
      <c r="T85" s="12"/>
      <c r="U85" s="12"/>
      <c r="V85" s="2"/>
      <c r="W85" s="2"/>
      <c r="X85" s="2"/>
      <c r="Y85" s="2"/>
      <c r="Z85" s="2"/>
      <c r="AA85" s="12"/>
      <c r="AB85" s="12"/>
      <c r="AC85" s="12"/>
      <c r="AD85" s="12"/>
      <c r="AE85" s="12"/>
      <c r="AF85" s="12"/>
      <c r="AG85" s="12"/>
    </row>
    <row r="86" ht="15.75" hidden="1" customHeight="1">
      <c r="A86" s="43"/>
      <c r="B86" s="43"/>
      <c r="C86" s="43"/>
      <c r="D86" s="43"/>
      <c r="E86" s="43"/>
      <c r="F86" s="43"/>
      <c r="G86" s="43"/>
      <c r="L86" s="2"/>
      <c r="M86" s="12"/>
      <c r="N86" s="12"/>
      <c r="O86" s="12"/>
      <c r="P86" s="12"/>
      <c r="Q86" s="2"/>
      <c r="R86" s="2"/>
      <c r="S86" s="12"/>
      <c r="T86" s="12"/>
      <c r="U86" s="2"/>
      <c r="V86" s="2"/>
      <c r="W86" s="2"/>
      <c r="X86" s="2"/>
      <c r="Y86" s="2"/>
      <c r="Z86" s="2"/>
      <c r="AA86" s="12"/>
      <c r="AB86" s="12"/>
      <c r="AC86" s="12"/>
      <c r="AD86" s="12"/>
      <c r="AE86" s="12"/>
      <c r="AF86" s="12"/>
      <c r="AG86" s="12"/>
    </row>
    <row r="87" ht="15.75" hidden="1" customHeight="1">
      <c r="A87" s="43"/>
      <c r="B87" s="43"/>
      <c r="C87" s="43"/>
      <c r="D87" s="43"/>
      <c r="E87" s="43"/>
      <c r="F87" s="43"/>
      <c r="G87" s="43"/>
      <c r="L87" s="2"/>
      <c r="M87" s="12"/>
      <c r="N87" s="12"/>
      <c r="O87" s="12"/>
      <c r="P87" s="12"/>
      <c r="Q87" s="2"/>
      <c r="R87" s="2"/>
      <c r="S87" s="2"/>
      <c r="T87" s="2"/>
      <c r="U87" s="2"/>
      <c r="V87" s="2"/>
      <c r="W87" s="2"/>
      <c r="X87" s="2"/>
      <c r="Y87" s="2"/>
      <c r="Z87" s="2"/>
      <c r="AA87" s="12"/>
      <c r="AB87" s="12"/>
      <c r="AC87" s="12"/>
      <c r="AD87" s="12"/>
      <c r="AE87" s="12"/>
      <c r="AF87" s="12"/>
      <c r="AG87" s="12"/>
    </row>
    <row r="88" ht="15.75" hidden="1" customHeight="1">
      <c r="A88" s="43"/>
      <c r="B88" s="43"/>
      <c r="C88" s="43"/>
      <c r="D88" s="43"/>
      <c r="E88" s="43"/>
      <c r="F88" s="43"/>
      <c r="G88" s="43"/>
      <c r="L88" s="2"/>
      <c r="M88" s="12"/>
      <c r="N88" s="12"/>
      <c r="O88" s="12"/>
      <c r="P88" s="12"/>
      <c r="Q88" s="2"/>
      <c r="R88" s="2"/>
      <c r="S88" s="2"/>
      <c r="T88" s="2"/>
      <c r="U88" s="2"/>
      <c r="V88" s="2"/>
      <c r="W88" s="2"/>
      <c r="X88" s="2"/>
      <c r="Y88" s="2"/>
      <c r="Z88" s="2"/>
      <c r="AA88" s="12"/>
      <c r="AB88" s="12"/>
      <c r="AC88" s="12"/>
      <c r="AD88" s="12"/>
      <c r="AE88" s="12"/>
      <c r="AF88" s="12"/>
      <c r="AG88" s="12"/>
    </row>
    <row r="89" ht="15.75" hidden="1" customHeight="1">
      <c r="A89" s="43"/>
      <c r="B89" s="43"/>
      <c r="C89" s="43"/>
      <c r="D89" s="43"/>
      <c r="E89" s="43"/>
      <c r="F89" s="43"/>
      <c r="G89" s="43"/>
      <c r="L89" s="2"/>
      <c r="M89" s="12"/>
      <c r="N89" s="12"/>
      <c r="O89" s="12"/>
      <c r="P89" s="12"/>
      <c r="Q89" s="2"/>
      <c r="R89" s="2"/>
      <c r="S89" s="2"/>
      <c r="T89" s="2"/>
      <c r="U89" s="2"/>
      <c r="V89" s="2"/>
      <c r="W89" s="2"/>
      <c r="X89" s="2"/>
      <c r="Y89" s="2"/>
      <c r="Z89" s="2"/>
      <c r="AA89" s="12"/>
      <c r="AB89" s="12"/>
      <c r="AC89" s="12"/>
      <c r="AD89" s="12"/>
      <c r="AE89" s="12"/>
      <c r="AF89" s="12"/>
      <c r="AG89" s="12"/>
    </row>
    <row r="90" ht="15.75" hidden="1" customHeight="1">
      <c r="A90" s="43"/>
      <c r="B90" s="43"/>
      <c r="C90" s="43"/>
      <c r="D90" s="43"/>
      <c r="E90" s="43"/>
      <c r="F90" s="43"/>
      <c r="G90" s="43"/>
      <c r="L90" s="2"/>
      <c r="M90" s="12"/>
      <c r="N90" s="12"/>
      <c r="O90" s="12"/>
      <c r="P90" s="12"/>
      <c r="Q90" s="2"/>
      <c r="R90" s="2"/>
      <c r="S90" s="2"/>
      <c r="T90" s="2"/>
      <c r="U90" s="2"/>
      <c r="V90" s="2"/>
      <c r="W90" s="2"/>
      <c r="X90" s="2"/>
      <c r="Y90" s="2"/>
      <c r="Z90" s="2"/>
      <c r="AA90" s="12"/>
      <c r="AB90" s="12"/>
      <c r="AC90" s="12"/>
      <c r="AD90" s="12"/>
      <c r="AE90" s="2"/>
      <c r="AF90" s="2"/>
      <c r="AG90" s="2"/>
    </row>
    <row r="91" ht="15.75" hidden="1" customHeight="1">
      <c r="A91" s="43"/>
      <c r="B91" s="43"/>
      <c r="C91" s="43"/>
      <c r="D91" s="43"/>
      <c r="E91" s="43"/>
      <c r="F91" s="43"/>
      <c r="G91" s="43"/>
      <c r="L91" s="2"/>
      <c r="M91" s="12"/>
      <c r="N91" s="12"/>
      <c r="O91" s="12"/>
      <c r="P91" s="12"/>
      <c r="Q91" s="2"/>
      <c r="R91" s="2"/>
      <c r="S91" s="2"/>
      <c r="T91" s="2"/>
      <c r="U91" s="2"/>
      <c r="V91" s="2"/>
      <c r="W91" s="2"/>
      <c r="X91" s="2"/>
      <c r="Y91" s="2"/>
      <c r="Z91" s="2"/>
      <c r="AA91" s="12"/>
      <c r="AB91" s="12"/>
      <c r="AC91" s="12"/>
      <c r="AD91" s="12"/>
      <c r="AE91" s="2"/>
      <c r="AF91" s="2"/>
      <c r="AG91" s="2"/>
    </row>
    <row r="92" ht="15.75" hidden="1" customHeight="1">
      <c r="A92" s="43"/>
      <c r="B92" s="43"/>
      <c r="C92" s="43"/>
      <c r="D92" s="43"/>
      <c r="E92" s="43"/>
      <c r="F92" s="43"/>
      <c r="G92" s="43"/>
      <c r="L92" s="2"/>
      <c r="M92" s="12"/>
      <c r="N92" s="12"/>
      <c r="O92" s="1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2"/>
      <c r="AB92" s="12"/>
      <c r="AC92" s="12"/>
      <c r="AD92" s="2"/>
      <c r="AE92" s="2"/>
      <c r="AF92" s="2"/>
      <c r="AG92" s="2"/>
    </row>
    <row r="93" ht="15.75" hidden="1" customHeight="1">
      <c r="A93" s="43"/>
      <c r="B93" s="43"/>
      <c r="C93" s="43"/>
      <c r="D93" s="43"/>
      <c r="E93" s="43"/>
      <c r="F93" s="43"/>
      <c r="G93" s="43"/>
      <c r="L93" s="2"/>
      <c r="M93" s="1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2"/>
      <c r="AB93" s="2"/>
      <c r="AC93" s="2"/>
      <c r="AD93" s="2"/>
      <c r="AE93" s="2"/>
      <c r="AF93" s="2"/>
      <c r="AG93" s="2"/>
    </row>
    <row r="94" ht="15.75" hidden="1" customHeight="1">
      <c r="A94" s="43"/>
      <c r="B94" s="43"/>
      <c r="C94" s="43"/>
      <c r="D94" s="43"/>
      <c r="E94" s="43"/>
      <c r="F94" s="43"/>
      <c r="G94" s="43"/>
      <c r="L94" s="2"/>
      <c r="M94" s="1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2"/>
      <c r="AB94" s="2"/>
      <c r="AC94" s="2"/>
      <c r="AD94" s="2"/>
      <c r="AE94" s="2"/>
      <c r="AF94" s="2"/>
      <c r="AG94" s="2"/>
    </row>
    <row r="95" ht="15.75" hidden="1" customHeight="1">
      <c r="A95" s="43"/>
      <c r="B95" s="43"/>
      <c r="C95" s="43"/>
      <c r="D95" s="43"/>
      <c r="E95" s="43"/>
      <c r="F95" s="43"/>
      <c r="G95" s="43"/>
      <c r="L95" s="2"/>
      <c r="M95" s="1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2"/>
      <c r="AB95" s="2"/>
      <c r="AC95" s="2"/>
      <c r="AD95" s="2"/>
      <c r="AE95" s="2"/>
      <c r="AF95" s="2"/>
      <c r="AG95" s="2"/>
    </row>
    <row r="96" ht="15.75" hidden="1" customHeight="1">
      <c r="A96" s="43"/>
      <c r="B96" s="43"/>
      <c r="C96" s="43"/>
      <c r="D96" s="43"/>
      <c r="E96" s="43"/>
      <c r="F96" s="43"/>
      <c r="G96" s="43"/>
      <c r="L96" s="2"/>
      <c r="M96" s="1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2"/>
      <c r="AB96" s="2"/>
      <c r="AC96" s="2"/>
      <c r="AD96" s="2"/>
      <c r="AE96" s="2"/>
      <c r="AF96" s="2"/>
      <c r="AG96" s="2"/>
    </row>
    <row r="97" ht="15.75" hidden="1" customHeight="1">
      <c r="A97" s="43"/>
      <c r="B97" s="43"/>
      <c r="C97" s="43"/>
      <c r="D97" s="43"/>
      <c r="E97" s="43"/>
      <c r="F97" s="43"/>
      <c r="G97" s="43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3"/>
      <c r="B98" s="43"/>
      <c r="C98" s="43"/>
      <c r="D98" s="43"/>
      <c r="E98" s="43"/>
      <c r="F98" s="43"/>
      <c r="G98" s="43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3"/>
      <c r="B99" s="43"/>
      <c r="C99" s="43"/>
      <c r="D99" s="43"/>
      <c r="E99" s="43"/>
      <c r="F99" s="43"/>
      <c r="G99" s="43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3"/>
      <c r="B100" s="43"/>
      <c r="C100" s="43"/>
      <c r="D100" s="43"/>
      <c r="E100" s="43"/>
      <c r="F100" s="43"/>
      <c r="G100" s="43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3"/>
      <c r="B101" s="43"/>
      <c r="C101" s="43"/>
      <c r="D101" s="43"/>
      <c r="E101" s="43"/>
      <c r="F101" s="43"/>
      <c r="G101" s="43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3"/>
      <c r="B102" s="43"/>
      <c r="C102" s="43"/>
      <c r="D102" s="43"/>
      <c r="E102" s="43"/>
      <c r="F102" s="43"/>
      <c r="G102" s="43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3"/>
      <c r="B103" s="43"/>
      <c r="C103" s="43"/>
      <c r="D103" s="43"/>
      <c r="E103" s="43"/>
      <c r="F103" s="43"/>
      <c r="G103" s="43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3"/>
      <c r="B104" s="43"/>
      <c r="C104" s="43"/>
      <c r="D104" s="43"/>
      <c r="E104" s="43"/>
      <c r="F104" s="43"/>
      <c r="G104" s="43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3"/>
      <c r="B105" s="43"/>
      <c r="C105" s="43"/>
      <c r="D105" s="43"/>
      <c r="E105" s="43"/>
      <c r="F105" s="43"/>
      <c r="G105" s="43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3"/>
      <c r="B106" s="43"/>
      <c r="C106" s="43"/>
      <c r="D106" s="43"/>
      <c r="E106" s="43"/>
      <c r="F106" s="43"/>
      <c r="G106" s="43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3"/>
      <c r="B107" s="43"/>
      <c r="C107" s="43"/>
      <c r="D107" s="43"/>
      <c r="E107" s="43"/>
      <c r="F107" s="43"/>
      <c r="G107" s="43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3"/>
      <c r="B108" s="43"/>
      <c r="C108" s="43"/>
      <c r="D108" s="43"/>
      <c r="E108" s="43"/>
      <c r="F108" s="43"/>
      <c r="G108" s="43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3"/>
      <c r="B109" s="43"/>
      <c r="C109" s="43"/>
      <c r="D109" s="43"/>
      <c r="E109" s="43"/>
      <c r="F109" s="43"/>
      <c r="G109" s="43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3"/>
      <c r="B110" s="43"/>
      <c r="C110" s="43"/>
      <c r="D110" s="43"/>
      <c r="E110" s="43"/>
      <c r="F110" s="43"/>
      <c r="G110" s="43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3"/>
      <c r="B111" s="43"/>
      <c r="C111" s="43"/>
      <c r="D111" s="43"/>
      <c r="E111" s="43"/>
      <c r="F111" s="43"/>
      <c r="G111" s="43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3"/>
      <c r="B112" s="43"/>
      <c r="C112" s="43"/>
      <c r="D112" s="43"/>
      <c r="E112" s="43"/>
      <c r="F112" s="43"/>
      <c r="G112" s="43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3"/>
      <c r="B113" s="43"/>
      <c r="C113" s="43"/>
      <c r="D113" s="43"/>
      <c r="E113" s="43"/>
      <c r="F113" s="43"/>
      <c r="G113" s="43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3"/>
      <c r="B114" s="43"/>
      <c r="C114" s="43"/>
      <c r="D114" s="43"/>
      <c r="E114" s="43"/>
      <c r="F114" s="43"/>
      <c r="G114" s="43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3"/>
      <c r="B115" s="43"/>
      <c r="C115" s="43"/>
      <c r="D115" s="43"/>
      <c r="E115" s="43"/>
      <c r="F115" s="43"/>
      <c r="G115" s="43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3"/>
      <c r="B116" s="43"/>
      <c r="C116" s="43"/>
      <c r="D116" s="43"/>
      <c r="E116" s="43"/>
      <c r="F116" s="43"/>
      <c r="G116" s="43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3"/>
      <c r="B117" s="43"/>
      <c r="C117" s="43"/>
      <c r="D117" s="43"/>
      <c r="E117" s="43"/>
      <c r="F117" s="43"/>
      <c r="G117" s="43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3"/>
      <c r="B118" s="43"/>
      <c r="C118" s="43"/>
      <c r="D118" s="43"/>
      <c r="E118" s="43"/>
      <c r="F118" s="43"/>
      <c r="G118" s="43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3"/>
      <c r="B119" s="43"/>
      <c r="C119" s="43"/>
      <c r="D119" s="43"/>
      <c r="E119" s="43"/>
      <c r="F119" s="43"/>
      <c r="G119" s="43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3"/>
      <c r="B120" s="43"/>
      <c r="C120" s="43"/>
      <c r="D120" s="43"/>
      <c r="E120" s="43"/>
      <c r="F120" s="43"/>
      <c r="G120" s="43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3"/>
      <c r="B121" s="43"/>
      <c r="C121" s="43"/>
      <c r="D121" s="43"/>
      <c r="E121" s="43"/>
      <c r="F121" s="43"/>
      <c r="G121" s="43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3"/>
      <c r="B122" s="43"/>
      <c r="C122" s="43"/>
      <c r="D122" s="43"/>
      <c r="E122" s="43"/>
      <c r="F122" s="43"/>
      <c r="G122" s="43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3"/>
      <c r="B123" s="43"/>
      <c r="C123" s="43"/>
      <c r="D123" s="43"/>
      <c r="E123" s="43"/>
      <c r="F123" s="43"/>
      <c r="G123" s="43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3"/>
      <c r="B124" s="43"/>
      <c r="C124" s="43"/>
      <c r="D124" s="43"/>
      <c r="E124" s="43"/>
      <c r="F124" s="43"/>
      <c r="G124" s="43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3"/>
      <c r="B125" s="43"/>
      <c r="C125" s="43"/>
      <c r="D125" s="43"/>
      <c r="E125" s="43"/>
      <c r="F125" s="43"/>
      <c r="G125" s="43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3"/>
      <c r="B126" s="43"/>
      <c r="C126" s="43"/>
      <c r="D126" s="43"/>
      <c r="E126" s="43"/>
      <c r="F126" s="43"/>
      <c r="G126" s="43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3"/>
      <c r="B127" s="43"/>
      <c r="C127" s="43"/>
      <c r="D127" s="43"/>
      <c r="E127" s="43"/>
      <c r="F127" s="43"/>
      <c r="G127" s="43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3"/>
      <c r="B128" s="43"/>
      <c r="C128" s="43"/>
      <c r="D128" s="43"/>
      <c r="E128" s="43"/>
      <c r="F128" s="43"/>
      <c r="G128" s="43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3"/>
      <c r="B129" s="43"/>
      <c r="C129" s="43"/>
      <c r="D129" s="43"/>
      <c r="E129" s="43"/>
      <c r="F129" s="43"/>
      <c r="G129" s="43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3"/>
      <c r="B130" s="43"/>
      <c r="C130" s="43"/>
      <c r="D130" s="43"/>
      <c r="E130" s="43"/>
      <c r="F130" s="43"/>
      <c r="G130" s="43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3"/>
      <c r="B131" s="43"/>
      <c r="C131" s="43"/>
      <c r="D131" s="43"/>
      <c r="E131" s="43"/>
      <c r="F131" s="43"/>
      <c r="G131" s="43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3"/>
      <c r="B132" s="43"/>
      <c r="C132" s="43"/>
      <c r="D132" s="43"/>
      <c r="E132" s="43"/>
      <c r="F132" s="43"/>
      <c r="G132" s="43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3"/>
      <c r="B133" s="43"/>
      <c r="C133" s="43"/>
      <c r="D133" s="43"/>
      <c r="E133" s="43"/>
      <c r="F133" s="43"/>
      <c r="G133" s="43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3"/>
      <c r="B134" s="43"/>
      <c r="C134" s="43"/>
      <c r="D134" s="43"/>
      <c r="E134" s="43"/>
      <c r="F134" s="43"/>
      <c r="G134" s="43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3"/>
      <c r="B135" s="43"/>
      <c r="C135" s="43"/>
      <c r="D135" s="43"/>
      <c r="E135" s="43"/>
      <c r="F135" s="43"/>
      <c r="G135" s="43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3"/>
      <c r="B136" s="43"/>
      <c r="C136" s="43"/>
      <c r="D136" s="43"/>
      <c r="E136" s="43"/>
      <c r="F136" s="43"/>
      <c r="G136" s="43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3"/>
      <c r="B137" s="43"/>
      <c r="C137" s="43"/>
      <c r="D137" s="43"/>
      <c r="E137" s="43"/>
      <c r="F137" s="43"/>
      <c r="G137" s="43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3"/>
      <c r="B138" s="43"/>
      <c r="C138" s="43"/>
      <c r="D138" s="43"/>
      <c r="E138" s="43"/>
      <c r="F138" s="43"/>
      <c r="G138" s="43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3"/>
      <c r="B139" s="43"/>
      <c r="C139" s="43"/>
      <c r="D139" s="43"/>
      <c r="E139" s="43"/>
      <c r="F139" s="43"/>
      <c r="G139" s="43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3"/>
      <c r="B140" s="43"/>
      <c r="C140" s="43"/>
      <c r="D140" s="43"/>
      <c r="E140" s="43"/>
      <c r="F140" s="43"/>
      <c r="G140" s="43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3"/>
      <c r="B141" s="43"/>
      <c r="C141" s="43"/>
      <c r="D141" s="43"/>
      <c r="E141" s="43"/>
      <c r="F141" s="43"/>
      <c r="G141" s="43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3"/>
      <c r="B142" s="43"/>
      <c r="C142" s="43"/>
      <c r="D142" s="43"/>
      <c r="E142" s="43"/>
      <c r="F142" s="43"/>
      <c r="G142" s="43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3"/>
      <c r="B143" s="43"/>
      <c r="C143" s="43"/>
      <c r="D143" s="43"/>
      <c r="E143" s="43"/>
      <c r="F143" s="43"/>
      <c r="G143" s="43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3"/>
      <c r="B144" s="43"/>
      <c r="C144" s="43"/>
      <c r="D144" s="43"/>
      <c r="E144" s="43"/>
      <c r="F144" s="43"/>
      <c r="G144" s="43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3"/>
      <c r="B145" s="43"/>
      <c r="C145" s="43"/>
      <c r="D145" s="43"/>
      <c r="E145" s="43"/>
      <c r="F145" s="43"/>
      <c r="G145" s="43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3"/>
      <c r="B146" s="43"/>
      <c r="C146" s="43"/>
      <c r="D146" s="43"/>
      <c r="E146" s="43"/>
      <c r="F146" s="43"/>
      <c r="G146" s="43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3"/>
      <c r="B147" s="43"/>
      <c r="C147" s="43"/>
      <c r="D147" s="43"/>
      <c r="E147" s="43"/>
      <c r="F147" s="43"/>
      <c r="G147" s="43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3"/>
      <c r="B148" s="43"/>
      <c r="C148" s="43"/>
      <c r="D148" s="43"/>
      <c r="E148" s="43"/>
      <c r="F148" s="43"/>
      <c r="G148" s="43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3"/>
      <c r="B149" s="43"/>
      <c r="C149" s="43"/>
      <c r="D149" s="43"/>
      <c r="E149" s="43"/>
      <c r="F149" s="43"/>
      <c r="G149" s="43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3"/>
      <c r="B150" s="43"/>
      <c r="C150" s="43"/>
      <c r="D150" s="43"/>
      <c r="E150" s="43"/>
      <c r="F150" s="43"/>
      <c r="G150" s="43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3"/>
      <c r="B151" s="43"/>
      <c r="C151" s="43"/>
      <c r="D151" s="43"/>
      <c r="E151" s="43"/>
      <c r="F151" s="43"/>
      <c r="G151" s="43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3"/>
      <c r="B152" s="43"/>
      <c r="C152" s="43"/>
      <c r="D152" s="43"/>
      <c r="E152" s="43"/>
      <c r="F152" s="43"/>
      <c r="G152" s="43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3"/>
      <c r="B153" s="43"/>
      <c r="C153" s="43"/>
      <c r="D153" s="43"/>
      <c r="E153" s="43"/>
      <c r="F153" s="43"/>
      <c r="G153" s="43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3"/>
      <c r="B154" s="43"/>
      <c r="C154" s="43"/>
      <c r="D154" s="43"/>
      <c r="E154" s="43"/>
      <c r="F154" s="43"/>
      <c r="G154" s="43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3"/>
      <c r="B155" s="43"/>
      <c r="C155" s="43"/>
      <c r="D155" s="43"/>
      <c r="E155" s="43"/>
      <c r="F155" s="43"/>
      <c r="G155" s="43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3"/>
      <c r="B156" s="43"/>
      <c r="C156" s="43"/>
      <c r="D156" s="43"/>
      <c r="E156" s="43"/>
      <c r="F156" s="43"/>
      <c r="G156" s="43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3"/>
      <c r="B157" s="43"/>
      <c r="C157" s="43"/>
      <c r="D157" s="43"/>
      <c r="E157" s="43"/>
      <c r="F157" s="43"/>
      <c r="G157" s="43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3"/>
      <c r="B158" s="43"/>
      <c r="C158" s="43"/>
      <c r="D158" s="43"/>
      <c r="E158" s="43"/>
      <c r="F158" s="43"/>
      <c r="G158" s="43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3"/>
      <c r="B159" s="43"/>
      <c r="C159" s="43"/>
      <c r="D159" s="43"/>
      <c r="E159" s="43"/>
      <c r="F159" s="43"/>
      <c r="G159" s="43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3"/>
      <c r="B160" s="43"/>
      <c r="C160" s="43"/>
      <c r="D160" s="43"/>
      <c r="E160" s="43"/>
      <c r="F160" s="43"/>
      <c r="G160" s="43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3"/>
      <c r="B161" s="43"/>
      <c r="C161" s="43"/>
      <c r="D161" s="43"/>
      <c r="E161" s="43"/>
      <c r="F161" s="43"/>
      <c r="G161" s="43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3"/>
      <c r="B162" s="43"/>
      <c r="C162" s="43"/>
      <c r="D162" s="43"/>
      <c r="E162" s="43"/>
      <c r="F162" s="43"/>
      <c r="G162" s="43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3"/>
      <c r="B163" s="43"/>
      <c r="C163" s="43"/>
      <c r="D163" s="43"/>
      <c r="E163" s="43"/>
      <c r="F163" s="43"/>
      <c r="G163" s="43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3"/>
      <c r="B164" s="43"/>
      <c r="C164" s="43"/>
      <c r="D164" s="43"/>
      <c r="E164" s="43"/>
      <c r="F164" s="43"/>
      <c r="G164" s="43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3"/>
      <c r="B165" s="43"/>
      <c r="C165" s="43"/>
      <c r="D165" s="43"/>
      <c r="E165" s="43"/>
      <c r="F165" s="43"/>
      <c r="G165" s="43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3"/>
      <c r="B166" s="43"/>
      <c r="C166" s="43"/>
      <c r="D166" s="43"/>
      <c r="E166" s="43"/>
      <c r="F166" s="43"/>
      <c r="G166" s="43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3"/>
      <c r="B167" s="43"/>
      <c r="C167" s="43"/>
      <c r="D167" s="43"/>
      <c r="E167" s="43"/>
      <c r="F167" s="43"/>
      <c r="G167" s="43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3"/>
      <c r="B168" s="43"/>
      <c r="C168" s="43"/>
      <c r="D168" s="43"/>
      <c r="E168" s="43"/>
      <c r="F168" s="43"/>
      <c r="G168" s="43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3"/>
      <c r="B169" s="43"/>
      <c r="C169" s="43"/>
      <c r="D169" s="43"/>
      <c r="E169" s="43"/>
      <c r="F169" s="43"/>
      <c r="G169" s="43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3"/>
      <c r="B170" s="43"/>
      <c r="C170" s="43"/>
      <c r="D170" s="43"/>
      <c r="E170" s="43"/>
      <c r="F170" s="43"/>
      <c r="G170" s="43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3"/>
      <c r="B171" s="43"/>
      <c r="C171" s="43"/>
      <c r="D171" s="43"/>
      <c r="E171" s="43"/>
      <c r="F171" s="43"/>
      <c r="G171" s="43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3"/>
      <c r="B172" s="43"/>
      <c r="C172" s="43"/>
      <c r="D172" s="43"/>
      <c r="E172" s="43"/>
      <c r="F172" s="43"/>
      <c r="G172" s="43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3"/>
      <c r="B173" s="43"/>
      <c r="C173" s="43"/>
      <c r="D173" s="43"/>
      <c r="E173" s="43"/>
      <c r="F173" s="43"/>
      <c r="G173" s="43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3"/>
      <c r="B174" s="43"/>
      <c r="C174" s="43"/>
      <c r="D174" s="43"/>
      <c r="E174" s="43"/>
      <c r="F174" s="43"/>
      <c r="G174" s="43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3"/>
      <c r="B175" s="43"/>
      <c r="C175" s="43"/>
      <c r="D175" s="43"/>
      <c r="E175" s="43"/>
      <c r="F175" s="43"/>
      <c r="G175" s="43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3"/>
      <c r="B176" s="43"/>
      <c r="C176" s="43"/>
      <c r="D176" s="43"/>
      <c r="E176" s="43"/>
      <c r="F176" s="43"/>
      <c r="G176" s="43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3"/>
      <c r="B177" s="43"/>
      <c r="C177" s="43"/>
      <c r="D177" s="43"/>
      <c r="E177" s="43"/>
      <c r="F177" s="43"/>
      <c r="G177" s="43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3"/>
      <c r="B178" s="43"/>
      <c r="C178" s="43"/>
      <c r="D178" s="43"/>
      <c r="E178" s="43"/>
      <c r="F178" s="43"/>
      <c r="G178" s="43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3"/>
      <c r="B179" s="43"/>
      <c r="C179" s="43"/>
      <c r="D179" s="43"/>
      <c r="E179" s="43"/>
      <c r="F179" s="43"/>
      <c r="G179" s="43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3"/>
      <c r="B180" s="43"/>
      <c r="C180" s="43"/>
      <c r="D180" s="43"/>
      <c r="E180" s="43"/>
      <c r="F180" s="43"/>
      <c r="G180" s="43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3"/>
      <c r="B181" s="43"/>
      <c r="C181" s="43"/>
      <c r="D181" s="43"/>
      <c r="E181" s="43"/>
      <c r="F181" s="43"/>
      <c r="G181" s="43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3"/>
      <c r="B182" s="43"/>
      <c r="C182" s="43"/>
      <c r="D182" s="43"/>
      <c r="E182" s="43"/>
      <c r="F182" s="43"/>
      <c r="G182" s="43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3"/>
      <c r="B183" s="43"/>
      <c r="C183" s="43"/>
      <c r="D183" s="43"/>
      <c r="E183" s="43"/>
      <c r="F183" s="43"/>
      <c r="G183" s="43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3"/>
      <c r="B184" s="43"/>
      <c r="C184" s="43"/>
      <c r="D184" s="43"/>
      <c r="E184" s="43"/>
      <c r="F184" s="43"/>
      <c r="G184" s="43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3"/>
      <c r="B185" s="43"/>
      <c r="C185" s="43"/>
      <c r="D185" s="43"/>
      <c r="E185" s="43"/>
      <c r="F185" s="43"/>
      <c r="G185" s="43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3"/>
      <c r="B186" s="43"/>
      <c r="C186" s="43"/>
      <c r="D186" s="43"/>
      <c r="E186" s="43"/>
      <c r="F186" s="43"/>
      <c r="G186" s="43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3"/>
      <c r="B187" s="43"/>
      <c r="C187" s="43"/>
      <c r="D187" s="43"/>
      <c r="E187" s="43"/>
      <c r="F187" s="43"/>
      <c r="G187" s="43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3"/>
      <c r="B188" s="43"/>
      <c r="C188" s="43"/>
      <c r="D188" s="43"/>
      <c r="E188" s="43"/>
      <c r="F188" s="43"/>
      <c r="G188" s="43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3"/>
      <c r="B189" s="43"/>
      <c r="C189" s="43"/>
      <c r="D189" s="43"/>
      <c r="E189" s="43"/>
      <c r="F189" s="43"/>
      <c r="G189" s="43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3"/>
      <c r="B190" s="43"/>
      <c r="C190" s="43"/>
      <c r="D190" s="43"/>
      <c r="E190" s="43"/>
      <c r="F190" s="43"/>
      <c r="G190" s="43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3"/>
      <c r="B191" s="43"/>
      <c r="C191" s="43"/>
      <c r="D191" s="43"/>
      <c r="E191" s="43"/>
      <c r="F191" s="43"/>
      <c r="G191" s="43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3"/>
      <c r="B192" s="43"/>
      <c r="C192" s="43"/>
      <c r="D192" s="43"/>
      <c r="E192" s="43"/>
      <c r="F192" s="43"/>
      <c r="G192" s="43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3"/>
      <c r="B193" s="43"/>
      <c r="C193" s="43"/>
      <c r="D193" s="43"/>
      <c r="E193" s="43"/>
      <c r="F193" s="43"/>
      <c r="G193" s="43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3"/>
      <c r="B194" s="43"/>
      <c r="C194" s="43"/>
      <c r="D194" s="43"/>
      <c r="E194" s="43"/>
      <c r="F194" s="43"/>
      <c r="G194" s="43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3"/>
      <c r="B195" s="43"/>
      <c r="C195" s="43"/>
      <c r="D195" s="43"/>
      <c r="E195" s="43"/>
      <c r="F195" s="43"/>
      <c r="G195" s="43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3"/>
      <c r="B196" s="43"/>
      <c r="C196" s="43"/>
      <c r="D196" s="43"/>
      <c r="E196" s="43"/>
      <c r="F196" s="43"/>
      <c r="G196" s="43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3"/>
      <c r="B197" s="43"/>
      <c r="C197" s="43"/>
      <c r="D197" s="43"/>
      <c r="E197" s="43"/>
      <c r="F197" s="43"/>
      <c r="G197" s="43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3"/>
      <c r="B198" s="43"/>
      <c r="C198" s="43"/>
      <c r="D198" s="43"/>
      <c r="E198" s="43"/>
      <c r="F198" s="43"/>
      <c r="G198" s="43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3"/>
      <c r="B199" s="43"/>
      <c r="C199" s="43"/>
      <c r="D199" s="43"/>
      <c r="E199" s="43"/>
      <c r="F199" s="43"/>
      <c r="G199" s="43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3"/>
      <c r="B200" s="43"/>
      <c r="C200" s="43"/>
      <c r="D200" s="43"/>
      <c r="E200" s="43"/>
      <c r="F200" s="43"/>
      <c r="G200" s="43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3"/>
      <c r="B201" s="43"/>
      <c r="C201" s="43"/>
      <c r="D201" s="43"/>
      <c r="E201" s="43"/>
      <c r="F201" s="43"/>
      <c r="G201" s="43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3"/>
      <c r="B202" s="43"/>
      <c r="C202" s="43"/>
      <c r="D202" s="43"/>
      <c r="E202" s="43"/>
      <c r="F202" s="43"/>
      <c r="G202" s="43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3"/>
      <c r="B203" s="43"/>
      <c r="C203" s="43"/>
      <c r="D203" s="43"/>
      <c r="E203" s="43"/>
      <c r="F203" s="43"/>
      <c r="G203" s="43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3"/>
      <c r="B204" s="43"/>
      <c r="C204" s="43"/>
      <c r="D204" s="43"/>
      <c r="E204" s="43"/>
      <c r="F204" s="43"/>
      <c r="G204" s="43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3"/>
      <c r="B205" s="43"/>
      <c r="C205" s="43"/>
      <c r="D205" s="43"/>
      <c r="E205" s="43"/>
      <c r="F205" s="43"/>
      <c r="G205" s="43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3"/>
      <c r="B206" s="43"/>
      <c r="C206" s="43"/>
      <c r="D206" s="43"/>
      <c r="E206" s="43"/>
      <c r="F206" s="43"/>
      <c r="G206" s="43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3"/>
      <c r="B207" s="43"/>
      <c r="C207" s="43"/>
      <c r="D207" s="43"/>
      <c r="E207" s="43"/>
      <c r="F207" s="43"/>
      <c r="G207" s="43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3"/>
      <c r="B208" s="43"/>
      <c r="C208" s="43"/>
      <c r="D208" s="43"/>
      <c r="E208" s="43"/>
      <c r="F208" s="43"/>
      <c r="G208" s="43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3"/>
      <c r="B209" s="43"/>
      <c r="C209" s="43"/>
      <c r="D209" s="43"/>
      <c r="E209" s="43"/>
      <c r="F209" s="43"/>
      <c r="G209" s="43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3"/>
      <c r="B210" s="43"/>
      <c r="C210" s="43"/>
      <c r="D210" s="43"/>
      <c r="E210" s="43"/>
      <c r="F210" s="43"/>
      <c r="G210" s="43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3"/>
      <c r="B211" s="43"/>
      <c r="C211" s="43"/>
      <c r="D211" s="43"/>
      <c r="E211" s="43"/>
      <c r="F211" s="43"/>
      <c r="G211" s="43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3"/>
      <c r="B212" s="43"/>
      <c r="C212" s="43"/>
      <c r="D212" s="43"/>
      <c r="E212" s="43"/>
      <c r="F212" s="43"/>
      <c r="G212" s="43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3"/>
      <c r="B213" s="43"/>
      <c r="C213" s="43"/>
      <c r="D213" s="43"/>
      <c r="E213" s="43"/>
      <c r="F213" s="43"/>
      <c r="G213" s="43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3"/>
      <c r="B214" s="43"/>
      <c r="C214" s="43"/>
      <c r="D214" s="43"/>
      <c r="E214" s="43"/>
      <c r="F214" s="43"/>
      <c r="G214" s="43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3"/>
      <c r="B215" s="43"/>
      <c r="C215" s="43"/>
      <c r="D215" s="43"/>
      <c r="E215" s="43"/>
      <c r="F215" s="43"/>
      <c r="G215" s="43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3"/>
      <c r="B216" s="43"/>
      <c r="C216" s="43"/>
      <c r="D216" s="43"/>
      <c r="E216" s="43"/>
      <c r="F216" s="43"/>
      <c r="G216" s="43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3"/>
      <c r="B217" s="43"/>
      <c r="C217" s="43"/>
      <c r="D217" s="43"/>
      <c r="E217" s="43"/>
      <c r="F217" s="43"/>
      <c r="G217" s="43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3"/>
      <c r="B218" s="43"/>
      <c r="C218" s="43"/>
      <c r="D218" s="43"/>
      <c r="E218" s="43"/>
      <c r="F218" s="43"/>
      <c r="G218" s="43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3"/>
      <c r="B219" s="43"/>
      <c r="C219" s="43"/>
      <c r="D219" s="43"/>
      <c r="E219" s="43"/>
      <c r="F219" s="43"/>
      <c r="G219" s="43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3"/>
      <c r="B220" s="43"/>
      <c r="C220" s="43"/>
      <c r="D220" s="43"/>
      <c r="E220" s="43"/>
      <c r="F220" s="43"/>
      <c r="G220" s="43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3"/>
      <c r="B221" s="43"/>
      <c r="C221" s="43"/>
      <c r="D221" s="43"/>
      <c r="E221" s="43"/>
      <c r="F221" s="43"/>
      <c r="G221" s="43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3"/>
      <c r="B222" s="43"/>
      <c r="C222" s="43"/>
      <c r="D222" s="43"/>
      <c r="E222" s="43"/>
      <c r="F222" s="43"/>
      <c r="G222" s="43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3"/>
      <c r="B223" s="43"/>
      <c r="C223" s="43"/>
      <c r="D223" s="43"/>
      <c r="E223" s="43"/>
      <c r="F223" s="43"/>
      <c r="G223" s="43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3"/>
      <c r="B224" s="43"/>
      <c r="C224" s="43"/>
      <c r="D224" s="43"/>
      <c r="E224" s="43"/>
      <c r="F224" s="43"/>
      <c r="G224" s="43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3"/>
      <c r="B225" s="43"/>
      <c r="C225" s="43"/>
      <c r="D225" s="43"/>
      <c r="E225" s="43"/>
      <c r="F225" s="43"/>
      <c r="G225" s="43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8" t="s">
        <v>46</v>
      </c>
      <c r="B1" s="9" t="s">
        <v>87</v>
      </c>
      <c r="C1" s="10"/>
      <c r="D1" s="10"/>
      <c r="E1" s="10"/>
      <c r="F1" s="10"/>
      <c r="G1" s="10"/>
      <c r="H1" s="10"/>
      <c r="I1" s="10"/>
      <c r="J1" s="10"/>
      <c r="K1" s="11"/>
      <c r="L1" s="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2"/>
      <c r="AA1" s="12"/>
      <c r="AB1" s="12"/>
      <c r="AC1" s="12"/>
      <c r="AD1" s="12"/>
      <c r="AE1" s="12"/>
      <c r="AF1" s="12"/>
      <c r="AG1" s="12"/>
    </row>
    <row r="2">
      <c r="A2" s="14"/>
      <c r="B2" s="15"/>
      <c r="C2" s="16"/>
      <c r="D2" s="16"/>
      <c r="E2" s="16"/>
      <c r="F2" s="16"/>
      <c r="G2" s="16"/>
      <c r="H2" s="16"/>
      <c r="I2" s="16"/>
      <c r="J2" s="16"/>
      <c r="K2" s="17"/>
      <c r="L2" s="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2"/>
      <c r="AA2" s="12"/>
      <c r="AB2" s="12"/>
      <c r="AC2" s="12"/>
      <c r="AD2" s="12"/>
      <c r="AE2" s="12"/>
      <c r="AF2" s="12"/>
      <c r="AG2" s="12"/>
    </row>
    <row r="3">
      <c r="A3" s="19"/>
      <c r="B3" s="20" t="s">
        <v>49</v>
      </c>
      <c r="C3" s="20" t="s">
        <v>50</v>
      </c>
      <c r="D3" s="20" t="s">
        <v>51</v>
      </c>
      <c r="E3" s="20" t="s">
        <v>52</v>
      </c>
      <c r="F3" s="21" t="s">
        <v>53</v>
      </c>
      <c r="G3" s="21" t="s">
        <v>54</v>
      </c>
      <c r="H3" s="21" t="s">
        <v>55</v>
      </c>
      <c r="I3" s="21" t="s">
        <v>56</v>
      </c>
      <c r="J3" s="20" t="s">
        <v>57</v>
      </c>
      <c r="K3" s="20" t="s">
        <v>58</v>
      </c>
      <c r="L3" s="2"/>
      <c r="M3" s="18" t="s">
        <v>48</v>
      </c>
      <c r="N3" s="12"/>
      <c r="O3" s="12"/>
      <c r="P3" s="12"/>
      <c r="Q3" s="12"/>
      <c r="R3" s="12"/>
      <c r="S3" s="12"/>
      <c r="T3" s="12"/>
      <c r="U3" s="12"/>
      <c r="V3" s="12"/>
      <c r="W3" s="12"/>
      <c r="X3" s="2"/>
      <c r="Y3" s="12"/>
      <c r="Z3" s="12"/>
      <c r="AA3" s="12"/>
      <c r="AB3" s="12"/>
      <c r="AC3" s="12"/>
      <c r="AD3" s="12"/>
      <c r="AE3" s="12"/>
      <c r="AF3" s="12"/>
      <c r="AG3" s="12"/>
    </row>
    <row r="4">
      <c r="A4" s="23" t="str">
        <f>ALNS!A4</f>
        <v>Alex Ranyê Guilherme Cristino</v>
      </c>
      <c r="B4" s="24"/>
      <c r="C4" s="24"/>
      <c r="D4" s="24"/>
      <c r="E4" s="24"/>
      <c r="F4" s="25">
        <f t="shared" ref="F4:F47" si="1">IF(A4&lt;&gt;"",SUM(B4:E4),)</f>
        <v>0</v>
      </c>
      <c r="G4" s="26" t="str">
        <f t="shared" ref="G4:G47" si="2">IFERROR(IF(F4&gt;=0,AVERAGE(B4:E4),""),"")</f>
        <v/>
      </c>
      <c r="H4" s="25" t="str">
        <f t="shared" ref="H4:H47" si="3">IF(AND(F4&gt;=10,F4&lt;28,G4&lt;7),ROUND((50-G4*6)/4,1),"")</f>
        <v/>
      </c>
      <c r="I4" s="27"/>
      <c r="J4" s="28" t="str">
        <f t="shared" ref="J4:J47" si="4">IF(AND(B4&lt;&gt;"",C4&lt;&gt;"",D4&lt;&gt;"",E4&lt;&gt;""),IF(OR(F4&gt;=28,F4&lt;10),G4,IF(I4=H4,5,((G4*6)+(I4*4))/10)),)</f>
        <v/>
      </c>
      <c r="K4" s="29" t="str">
        <f t="shared" ref="K4:K47" si="5">IF(AND(B4&lt;&gt;"",C4&lt;&gt;"",D4&lt;&gt;"",E4&lt;&gt;""),IF(J4&gt;=5,"A","R"),)</f>
        <v/>
      </c>
      <c r="L4" s="2"/>
      <c r="M4" s="22" t="s">
        <v>59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</row>
    <row r="5">
      <c r="A5" s="30" t="str">
        <f>ALNS!A5</f>
        <v>Ana beatriz Araújo Salvino</v>
      </c>
      <c r="B5" s="31"/>
      <c r="C5" s="31"/>
      <c r="D5" s="31"/>
      <c r="E5" s="31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5" t="str">
        <f t="shared" si="4"/>
        <v/>
      </c>
      <c r="K5" s="36" t="str">
        <f t="shared" si="5"/>
        <v/>
      </c>
      <c r="L5" s="2"/>
      <c r="M5" s="18" t="s">
        <v>60</v>
      </c>
      <c r="N5" s="12"/>
      <c r="O5" s="12"/>
      <c r="P5" s="12"/>
      <c r="Q5" s="12"/>
      <c r="R5" s="12"/>
      <c r="S5" s="12"/>
      <c r="T5" s="12"/>
      <c r="U5" s="12"/>
      <c r="V5" s="12"/>
      <c r="W5" s="12"/>
      <c r="X5" s="2"/>
      <c r="Y5" s="12"/>
      <c r="Z5" s="2"/>
      <c r="AA5" s="12"/>
      <c r="AB5" s="12"/>
      <c r="AC5" s="12"/>
      <c r="AD5" s="12"/>
      <c r="AE5" s="12"/>
      <c r="AF5" s="12"/>
      <c r="AG5" s="12"/>
    </row>
    <row r="6">
      <c r="A6" s="23" t="str">
        <f>ALNS!A6</f>
        <v>Ana Beatriz Farias Brito</v>
      </c>
      <c r="B6" s="24"/>
      <c r="C6" s="24"/>
      <c r="D6" s="24"/>
      <c r="E6" s="24"/>
      <c r="F6" s="25">
        <f t="shared" si="1"/>
        <v>0</v>
      </c>
      <c r="G6" s="26" t="str">
        <f t="shared" si="2"/>
        <v/>
      </c>
      <c r="H6" s="25" t="str">
        <f t="shared" si="3"/>
        <v/>
      </c>
      <c r="I6" s="27"/>
      <c r="J6" s="28" t="str">
        <f t="shared" si="4"/>
        <v/>
      </c>
      <c r="K6" s="29" t="str">
        <f t="shared" si="5"/>
        <v/>
      </c>
      <c r="L6" s="2"/>
      <c r="M6" s="37" t="s">
        <v>61</v>
      </c>
      <c r="N6" s="12"/>
      <c r="O6" s="12"/>
      <c r="P6" s="12"/>
      <c r="Q6" s="12"/>
      <c r="R6" s="12"/>
      <c r="S6" s="12"/>
      <c r="T6" s="12"/>
      <c r="U6" s="12"/>
      <c r="V6" s="12"/>
      <c r="W6" s="12"/>
      <c r="X6" s="2"/>
      <c r="Y6" s="12"/>
      <c r="Z6" s="2"/>
      <c r="AA6" s="12"/>
      <c r="AB6" s="12"/>
      <c r="AC6" s="12"/>
      <c r="AD6" s="12"/>
      <c r="AE6" s="12"/>
      <c r="AF6" s="12"/>
      <c r="AG6" s="12"/>
    </row>
    <row r="7">
      <c r="A7" s="30" t="str">
        <f>ALNS!A7</f>
        <v>Ana Clara Oliveira das Chagas</v>
      </c>
      <c r="B7" s="31"/>
      <c r="C7" s="31"/>
      <c r="D7" s="31"/>
      <c r="E7" s="31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5" t="str">
        <f t="shared" si="4"/>
        <v/>
      </c>
      <c r="K7" s="36" t="str">
        <f t="shared" si="5"/>
        <v/>
      </c>
      <c r="L7" s="2"/>
      <c r="M7" s="22" t="s">
        <v>62</v>
      </c>
      <c r="N7" s="12"/>
      <c r="O7" s="12"/>
      <c r="P7" s="12"/>
      <c r="Q7" s="12"/>
      <c r="R7" s="12"/>
      <c r="S7" s="12"/>
      <c r="T7" s="12"/>
      <c r="U7" s="12"/>
      <c r="V7" s="12"/>
      <c r="W7" s="12"/>
      <c r="X7" s="2"/>
      <c r="Y7" s="12"/>
      <c r="Z7" s="2"/>
      <c r="AA7" s="12"/>
      <c r="AB7" s="12"/>
      <c r="AC7" s="12"/>
      <c r="AD7" s="12"/>
      <c r="AE7" s="12"/>
      <c r="AF7" s="12"/>
      <c r="AG7" s="12"/>
    </row>
    <row r="8">
      <c r="A8" s="23" t="str">
        <f>ALNS!A8</f>
        <v>Ana Flávia Ribeiro Gomes Nascimento</v>
      </c>
      <c r="B8" s="24"/>
      <c r="C8" s="24"/>
      <c r="D8" s="24"/>
      <c r="E8" s="24"/>
      <c r="F8" s="25">
        <f t="shared" si="1"/>
        <v>0</v>
      </c>
      <c r="G8" s="26" t="str">
        <f t="shared" si="2"/>
        <v/>
      </c>
      <c r="H8" s="25" t="str">
        <f t="shared" si="3"/>
        <v/>
      </c>
      <c r="I8" s="27"/>
      <c r="J8" s="28" t="str">
        <f t="shared" si="4"/>
        <v/>
      </c>
      <c r="K8" s="29" t="str">
        <f t="shared" si="5"/>
        <v/>
      </c>
      <c r="L8" s="2"/>
      <c r="M8" s="22" t="s">
        <v>63</v>
      </c>
      <c r="N8" s="12"/>
      <c r="O8" s="12"/>
      <c r="P8" s="12"/>
      <c r="Q8" s="12"/>
      <c r="R8" s="12"/>
      <c r="S8" s="12"/>
      <c r="T8" s="12"/>
      <c r="U8" s="12"/>
      <c r="V8" s="12"/>
      <c r="W8" s="12"/>
      <c r="X8" s="2"/>
      <c r="Y8" s="12"/>
      <c r="Z8" s="2"/>
      <c r="AA8" s="12"/>
      <c r="AB8" s="12"/>
      <c r="AC8" s="12"/>
      <c r="AD8" s="12"/>
      <c r="AE8" s="12"/>
      <c r="AF8" s="12"/>
      <c r="AG8" s="12"/>
    </row>
    <row r="9">
      <c r="A9" s="30" t="str">
        <f>ALNS!A9</f>
        <v>Ana Luiza Almeida Maia</v>
      </c>
      <c r="B9" s="31"/>
      <c r="C9" s="31"/>
      <c r="D9" s="31"/>
      <c r="E9" s="31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5" t="str">
        <f t="shared" si="4"/>
        <v/>
      </c>
      <c r="K9" s="36" t="str">
        <f t="shared" si="5"/>
        <v/>
      </c>
      <c r="L9" s="2"/>
      <c r="M9" s="22" t="s">
        <v>64</v>
      </c>
      <c r="N9" s="12"/>
      <c r="O9" s="12"/>
      <c r="P9" s="12"/>
      <c r="Q9" s="12"/>
      <c r="R9" s="12"/>
      <c r="S9" s="12"/>
      <c r="T9" s="12"/>
      <c r="U9" s="12"/>
      <c r="V9" s="12"/>
      <c r="W9" s="12"/>
      <c r="X9" s="2"/>
      <c r="Y9" s="12"/>
      <c r="Z9" s="2"/>
      <c r="AA9" s="12"/>
      <c r="AB9" s="12"/>
      <c r="AC9" s="12"/>
      <c r="AD9" s="12"/>
      <c r="AE9" s="12"/>
      <c r="AF9" s="12"/>
      <c r="AG9" s="12"/>
    </row>
    <row r="10">
      <c r="A10" s="23" t="str">
        <f>ALNS!A10</f>
        <v>Andrei Bernado Nascimento da Silva</v>
      </c>
      <c r="B10" s="24"/>
      <c r="C10" s="24"/>
      <c r="D10" s="24"/>
      <c r="E10" s="24"/>
      <c r="F10" s="25">
        <f t="shared" si="1"/>
        <v>0</v>
      </c>
      <c r="G10" s="26" t="str">
        <f t="shared" si="2"/>
        <v/>
      </c>
      <c r="H10" s="25" t="str">
        <f t="shared" si="3"/>
        <v/>
      </c>
      <c r="I10" s="27"/>
      <c r="J10" s="28" t="str">
        <f t="shared" si="4"/>
        <v/>
      </c>
      <c r="K10" s="29" t="str">
        <f t="shared" si="5"/>
        <v/>
      </c>
      <c r="L10" s="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2"/>
      <c r="Y10" s="12"/>
      <c r="Z10" s="2"/>
      <c r="AA10" s="12"/>
      <c r="AB10" s="12"/>
      <c r="AC10" s="12"/>
      <c r="AD10" s="12"/>
      <c r="AE10" s="12"/>
      <c r="AF10" s="12"/>
      <c r="AG10" s="12"/>
    </row>
    <row r="11">
      <c r="A11" s="30" t="str">
        <f>ALNS!A11</f>
        <v>Arthur Juan Costa Araújo</v>
      </c>
      <c r="B11" s="31"/>
      <c r="C11" s="31"/>
      <c r="D11" s="31"/>
      <c r="E11" s="31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5" t="str">
        <f t="shared" si="4"/>
        <v/>
      </c>
      <c r="K11" s="36" t="str">
        <f t="shared" si="5"/>
        <v/>
      </c>
      <c r="L11" s="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2"/>
      <c r="Y11" s="12"/>
      <c r="Z11" s="2"/>
      <c r="AA11" s="12"/>
      <c r="AB11" s="12"/>
      <c r="AC11" s="12"/>
      <c r="AD11" s="12"/>
      <c r="AE11" s="12"/>
      <c r="AF11" s="12"/>
      <c r="AG11" s="12"/>
    </row>
    <row r="12">
      <c r="A12" s="23" t="str">
        <f>ALNS!A12</f>
        <v>Brenda Angel Sousa de Medeiros</v>
      </c>
      <c r="B12" s="24"/>
      <c r="C12" s="24"/>
      <c r="D12" s="24"/>
      <c r="E12" s="24"/>
      <c r="F12" s="25">
        <f t="shared" si="1"/>
        <v>0</v>
      </c>
      <c r="G12" s="26" t="str">
        <f t="shared" si="2"/>
        <v/>
      </c>
      <c r="H12" s="25" t="str">
        <f t="shared" si="3"/>
        <v/>
      </c>
      <c r="I12" s="27"/>
      <c r="J12" s="28" t="str">
        <f t="shared" si="4"/>
        <v/>
      </c>
      <c r="K12" s="29" t="str">
        <f t="shared" si="5"/>
        <v/>
      </c>
      <c r="L12" s="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2"/>
      <c r="Y12" s="12"/>
      <c r="Z12" s="2"/>
      <c r="AA12" s="12"/>
      <c r="AB12" s="12"/>
      <c r="AC12" s="12"/>
      <c r="AD12" s="12"/>
      <c r="AE12" s="12"/>
      <c r="AF12" s="12"/>
      <c r="AG12" s="12"/>
    </row>
    <row r="13">
      <c r="A13" s="30" t="str">
        <f>ALNS!A13</f>
        <v>Bruna Ellen Andrade Abrantes</v>
      </c>
      <c r="B13" s="31"/>
      <c r="C13" s="31"/>
      <c r="D13" s="31"/>
      <c r="E13" s="31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5" t="str">
        <f t="shared" si="4"/>
        <v/>
      </c>
      <c r="K13" s="36" t="str">
        <f t="shared" si="5"/>
        <v/>
      </c>
      <c r="L13" s="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2"/>
      <c r="Y13" s="12"/>
      <c r="Z13" s="2"/>
      <c r="AA13" s="12"/>
      <c r="AB13" s="12"/>
      <c r="AC13" s="12"/>
      <c r="AD13" s="12"/>
      <c r="AE13" s="12"/>
      <c r="AF13" s="12"/>
      <c r="AG13" s="12"/>
    </row>
    <row r="14">
      <c r="A14" s="23" t="str">
        <f>ALNS!A14</f>
        <v>Daniel Dantas da Silva</v>
      </c>
      <c r="B14" s="24"/>
      <c r="C14" s="24"/>
      <c r="D14" s="24"/>
      <c r="E14" s="24"/>
      <c r="F14" s="25">
        <f t="shared" si="1"/>
        <v>0</v>
      </c>
      <c r="G14" s="26" t="str">
        <f t="shared" si="2"/>
        <v/>
      </c>
      <c r="H14" s="25" t="str">
        <f t="shared" si="3"/>
        <v/>
      </c>
      <c r="I14" s="27"/>
      <c r="J14" s="28" t="str">
        <f t="shared" si="4"/>
        <v/>
      </c>
      <c r="K14" s="29" t="str">
        <f t="shared" si="5"/>
        <v/>
      </c>
      <c r="L14" s="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2"/>
      <c r="Y14" s="12"/>
      <c r="Z14" s="2"/>
      <c r="AA14" s="12"/>
      <c r="AB14" s="12"/>
      <c r="AC14" s="12"/>
      <c r="AD14" s="12"/>
      <c r="AE14" s="12"/>
      <c r="AF14" s="12"/>
      <c r="AG14" s="12"/>
    </row>
    <row r="15">
      <c r="A15" s="30" t="str">
        <f>ALNS!A15</f>
        <v>Erick Gabriel Araújo Leandro</v>
      </c>
      <c r="B15" s="31"/>
      <c r="C15" s="31"/>
      <c r="D15" s="31"/>
      <c r="E15" s="31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5" t="str">
        <f t="shared" si="4"/>
        <v/>
      </c>
      <c r="K15" s="36" t="str">
        <f t="shared" si="5"/>
        <v/>
      </c>
      <c r="L15" s="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2"/>
      <c r="Y15" s="12"/>
      <c r="Z15" s="2"/>
      <c r="AA15" s="12"/>
      <c r="AB15" s="12"/>
      <c r="AC15" s="12"/>
      <c r="AD15" s="12"/>
      <c r="AE15" s="12"/>
      <c r="AF15" s="12"/>
      <c r="AG15" s="12"/>
    </row>
    <row r="16">
      <c r="A16" s="23" t="str">
        <f>ALNS!A16</f>
        <v>Eugênio Genuíno Mota</v>
      </c>
      <c r="B16" s="24"/>
      <c r="C16" s="24"/>
      <c r="D16" s="24"/>
      <c r="E16" s="24"/>
      <c r="F16" s="25">
        <f t="shared" si="1"/>
        <v>0</v>
      </c>
      <c r="G16" s="33" t="str">
        <f t="shared" si="2"/>
        <v/>
      </c>
      <c r="H16" s="25" t="str">
        <f t="shared" si="3"/>
        <v/>
      </c>
      <c r="I16" s="27"/>
      <c r="J16" s="28" t="str">
        <f t="shared" si="4"/>
        <v/>
      </c>
      <c r="K16" s="29" t="str">
        <f t="shared" si="5"/>
        <v/>
      </c>
      <c r="L16" s="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2"/>
      <c r="Y16" s="12"/>
      <c r="Z16" s="2"/>
      <c r="AA16" s="12"/>
      <c r="AB16" s="12"/>
      <c r="AC16" s="12"/>
      <c r="AD16" s="12"/>
      <c r="AE16" s="12"/>
      <c r="AF16" s="12"/>
      <c r="AG16" s="12"/>
    </row>
    <row r="17">
      <c r="A17" s="30" t="str">
        <f>ALNS!A17</f>
        <v>Evellyn Fernandes de Almeida</v>
      </c>
      <c r="B17" s="31"/>
      <c r="C17" s="31"/>
      <c r="D17" s="31"/>
      <c r="E17" s="31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5" t="str">
        <f t="shared" si="4"/>
        <v/>
      </c>
      <c r="K17" s="36" t="str">
        <f t="shared" si="5"/>
        <v/>
      </c>
      <c r="L17" s="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2"/>
      <c r="Y17" s="12"/>
      <c r="Z17" s="2"/>
      <c r="AA17" s="12"/>
      <c r="AB17" s="12"/>
      <c r="AC17" s="12"/>
      <c r="AD17" s="12"/>
      <c r="AE17" s="12"/>
      <c r="AF17" s="12"/>
      <c r="AG17" s="12"/>
    </row>
    <row r="18">
      <c r="A18" s="23" t="str">
        <f>ALNS!A18</f>
        <v>Gabriel de Sousa Gonzaga</v>
      </c>
      <c r="B18" s="24"/>
      <c r="C18" s="24"/>
      <c r="D18" s="24"/>
      <c r="E18" s="24"/>
      <c r="F18" s="25">
        <f t="shared" si="1"/>
        <v>0</v>
      </c>
      <c r="G18" s="26" t="str">
        <f t="shared" si="2"/>
        <v/>
      </c>
      <c r="H18" s="25" t="str">
        <f t="shared" si="3"/>
        <v/>
      </c>
      <c r="I18" s="27"/>
      <c r="J18" s="28" t="str">
        <f t="shared" si="4"/>
        <v/>
      </c>
      <c r="K18" s="29" t="str">
        <f t="shared" si="5"/>
        <v/>
      </c>
      <c r="L18" s="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2"/>
      <c r="Y18" s="12"/>
      <c r="Z18" s="2"/>
      <c r="AA18" s="12"/>
      <c r="AB18" s="12"/>
      <c r="AC18" s="12"/>
      <c r="AD18" s="12"/>
      <c r="AE18" s="12"/>
      <c r="AF18" s="12"/>
      <c r="AG18" s="12"/>
    </row>
    <row r="19">
      <c r="A19" s="30" t="str">
        <f>ALNS!A19</f>
        <v>Giullia Barros Pietoso Camara</v>
      </c>
      <c r="B19" s="31"/>
      <c r="C19" s="31"/>
      <c r="D19" s="31"/>
      <c r="E19" s="31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5" t="str">
        <f t="shared" si="4"/>
        <v/>
      </c>
      <c r="K19" s="36" t="str">
        <f t="shared" si="5"/>
        <v/>
      </c>
      <c r="L19" s="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2"/>
      <c r="Y19" s="12"/>
      <c r="Z19" s="2"/>
      <c r="AA19" s="12"/>
      <c r="AB19" s="12"/>
      <c r="AC19" s="12"/>
      <c r="AD19" s="12"/>
      <c r="AE19" s="12"/>
      <c r="AF19" s="12"/>
      <c r="AG19" s="12"/>
    </row>
    <row r="20" ht="15.75" customHeight="1">
      <c r="A20" s="38" t="str">
        <f>ALNS!A20</f>
        <v>Gleiciane Almeida de Lima</v>
      </c>
      <c r="B20" s="24"/>
      <c r="C20" s="24"/>
      <c r="D20" s="24"/>
      <c r="E20" s="24"/>
      <c r="F20" s="25">
        <f t="shared" si="1"/>
        <v>0</v>
      </c>
      <c r="G20" s="26" t="str">
        <f t="shared" si="2"/>
        <v/>
      </c>
      <c r="H20" s="25" t="str">
        <f t="shared" si="3"/>
        <v/>
      </c>
      <c r="I20" s="27"/>
      <c r="J20" s="28" t="str">
        <f t="shared" si="4"/>
        <v/>
      </c>
      <c r="K20" s="29" t="str">
        <f t="shared" si="5"/>
        <v/>
      </c>
      <c r="L20" s="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2"/>
      <c r="Y20" s="12"/>
      <c r="Z20" s="2"/>
      <c r="AA20" s="12"/>
      <c r="AB20" s="12"/>
      <c r="AC20" s="12"/>
      <c r="AD20" s="12"/>
      <c r="AE20" s="12"/>
      <c r="AF20" s="12"/>
      <c r="AG20" s="12"/>
    </row>
    <row r="21" ht="15.75" customHeight="1">
      <c r="A21" s="30" t="str">
        <f>ALNS!A21</f>
        <v>Gustavo Oliviera de Menezes</v>
      </c>
      <c r="B21" s="31"/>
      <c r="C21" s="31"/>
      <c r="D21" s="31"/>
      <c r="E21" s="31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5" t="str">
        <f t="shared" si="4"/>
        <v/>
      </c>
      <c r="K21" s="36" t="str">
        <f t="shared" si="5"/>
        <v/>
      </c>
      <c r="L21" s="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2"/>
      <c r="Y21" s="12"/>
      <c r="Z21" s="2"/>
      <c r="AA21" s="12"/>
      <c r="AB21" s="12"/>
      <c r="AC21" s="12"/>
      <c r="AD21" s="12"/>
      <c r="AE21" s="12"/>
      <c r="AF21" s="12"/>
      <c r="AG21" s="12"/>
    </row>
    <row r="22" ht="15.75" customHeight="1">
      <c r="A22" s="23" t="str">
        <f>ALNS!A22</f>
        <v>Heitor Gênuíno Mota</v>
      </c>
      <c r="B22" s="24"/>
      <c r="C22" s="24"/>
      <c r="D22" s="24"/>
      <c r="E22" s="24"/>
      <c r="F22" s="25">
        <f t="shared" si="1"/>
        <v>0</v>
      </c>
      <c r="G22" s="26" t="str">
        <f t="shared" si="2"/>
        <v/>
      </c>
      <c r="H22" s="25" t="str">
        <f t="shared" si="3"/>
        <v/>
      </c>
      <c r="I22" s="27"/>
      <c r="J22" s="28" t="str">
        <f t="shared" si="4"/>
        <v/>
      </c>
      <c r="K22" s="29" t="str">
        <f t="shared" si="5"/>
        <v/>
      </c>
      <c r="L22" s="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2"/>
      <c r="Y22" s="12"/>
      <c r="Z22" s="2"/>
      <c r="AA22" s="12"/>
      <c r="AB22" s="12"/>
      <c r="AC22" s="12"/>
      <c r="AD22" s="12"/>
      <c r="AE22" s="12"/>
      <c r="AF22" s="12"/>
      <c r="AG22" s="12"/>
    </row>
    <row r="23" ht="15.75" customHeight="1">
      <c r="A23" s="30" t="str">
        <f>ALNS!A23</f>
        <v>Heloisa dos Reis Nascimento</v>
      </c>
      <c r="B23" s="31"/>
      <c r="C23" s="31"/>
      <c r="D23" s="31"/>
      <c r="E23" s="31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5" t="str">
        <f t="shared" si="4"/>
        <v/>
      </c>
      <c r="K23" s="36" t="str">
        <f t="shared" si="5"/>
        <v/>
      </c>
      <c r="L23" s="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2"/>
      <c r="Y23" s="12"/>
      <c r="Z23" s="2"/>
      <c r="AA23" s="12"/>
      <c r="AB23" s="12"/>
      <c r="AC23" s="12"/>
      <c r="AD23" s="12"/>
      <c r="AE23" s="12"/>
      <c r="AF23" s="12"/>
      <c r="AG23" s="12"/>
    </row>
    <row r="24" ht="15.75" customHeight="1">
      <c r="A24" s="23" t="str">
        <f>ALNS!A24</f>
        <v>José Júlio César de Lima Silva Soares</v>
      </c>
      <c r="B24" s="24"/>
      <c r="C24" s="24"/>
      <c r="D24" s="24"/>
      <c r="E24" s="24"/>
      <c r="F24" s="25">
        <f t="shared" si="1"/>
        <v>0</v>
      </c>
      <c r="G24" s="26" t="str">
        <f t="shared" si="2"/>
        <v/>
      </c>
      <c r="H24" s="25" t="str">
        <f t="shared" si="3"/>
        <v/>
      </c>
      <c r="I24" s="27"/>
      <c r="J24" s="28" t="str">
        <f t="shared" si="4"/>
        <v/>
      </c>
      <c r="K24" s="29" t="str">
        <f t="shared" si="5"/>
        <v/>
      </c>
      <c r="L24" s="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2"/>
      <c r="Y24" s="12"/>
      <c r="Z24" s="2"/>
      <c r="AA24" s="12"/>
      <c r="AB24" s="12"/>
      <c r="AC24" s="12"/>
      <c r="AD24" s="12"/>
      <c r="AE24" s="12"/>
      <c r="AF24" s="12"/>
      <c r="AG24" s="12"/>
    </row>
    <row r="25" ht="15.75" customHeight="1">
      <c r="A25" s="30" t="str">
        <f>ALNS!A25</f>
        <v>Júlia da Costa Silva Cruz</v>
      </c>
      <c r="B25" s="31"/>
      <c r="C25" s="31"/>
      <c r="D25" s="31"/>
      <c r="E25" s="31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5" t="str">
        <f t="shared" si="4"/>
        <v/>
      </c>
      <c r="K25" s="36" t="str">
        <f t="shared" si="5"/>
        <v/>
      </c>
      <c r="L25" s="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2"/>
      <c r="Y25" s="12"/>
      <c r="Z25" s="2"/>
      <c r="AA25" s="12"/>
      <c r="AB25" s="12"/>
      <c r="AC25" s="12"/>
      <c r="AD25" s="12"/>
      <c r="AE25" s="12"/>
      <c r="AF25" s="12"/>
      <c r="AG25" s="12"/>
    </row>
    <row r="26" ht="15.75" customHeight="1">
      <c r="A26" s="39" t="str">
        <f>ALNS!A26</f>
        <v>Kelven Fernando Basilio de Farias</v>
      </c>
      <c r="B26" s="24"/>
      <c r="C26" s="24"/>
      <c r="D26" s="24"/>
      <c r="E26" s="24"/>
      <c r="F26" s="25">
        <f t="shared" si="1"/>
        <v>0</v>
      </c>
      <c r="G26" s="26" t="str">
        <f t="shared" si="2"/>
        <v/>
      </c>
      <c r="H26" s="25" t="str">
        <f t="shared" si="3"/>
        <v/>
      </c>
      <c r="I26" s="38"/>
      <c r="J26" s="28" t="str">
        <f t="shared" si="4"/>
        <v/>
      </c>
      <c r="K26" s="29" t="str">
        <f t="shared" si="5"/>
        <v/>
      </c>
      <c r="L26" s="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2"/>
      <c r="Y26" s="12"/>
      <c r="Z26" s="2"/>
      <c r="AA26" s="12"/>
      <c r="AB26" s="12"/>
      <c r="AC26" s="12"/>
      <c r="AD26" s="12"/>
      <c r="AE26" s="12"/>
      <c r="AF26" s="12"/>
      <c r="AG26" s="12"/>
    </row>
    <row r="27" ht="15.75" customHeight="1">
      <c r="A27" s="40" t="str">
        <f>ALNS!A27</f>
        <v>Laura Lima Pires</v>
      </c>
      <c r="B27" s="31"/>
      <c r="C27" s="31"/>
      <c r="D27" s="31"/>
      <c r="E27" s="31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41"/>
      <c r="J27" s="35" t="str">
        <f t="shared" si="4"/>
        <v/>
      </c>
      <c r="K27" s="36" t="str">
        <f t="shared" si="5"/>
        <v/>
      </c>
      <c r="L27" s="2"/>
      <c r="M27" s="12"/>
      <c r="N27" s="2"/>
      <c r="O27" s="2"/>
      <c r="P27" s="12"/>
      <c r="Q27" s="2"/>
      <c r="R27" s="2"/>
      <c r="S27" s="2"/>
      <c r="T27" s="2"/>
      <c r="U27" s="2"/>
      <c r="V27" s="2"/>
      <c r="W27" s="2"/>
      <c r="X27" s="2"/>
      <c r="Y27" s="12"/>
      <c r="Z27" s="2"/>
      <c r="AA27" s="12"/>
      <c r="AB27" s="12"/>
      <c r="AC27" s="12"/>
      <c r="AD27" s="12"/>
      <c r="AE27" s="12"/>
      <c r="AF27" s="12"/>
      <c r="AG27" s="12"/>
    </row>
    <row r="28" ht="15.75" customHeight="1">
      <c r="A28" s="42" t="str">
        <f>ALNS!A28</f>
        <v>Lucas Abrante Rêgo</v>
      </c>
      <c r="B28" s="24"/>
      <c r="C28" s="24"/>
      <c r="D28" s="24"/>
      <c r="E28" s="24"/>
      <c r="F28" s="25">
        <f t="shared" si="1"/>
        <v>0</v>
      </c>
      <c r="G28" s="26" t="str">
        <f t="shared" si="2"/>
        <v/>
      </c>
      <c r="H28" s="25" t="str">
        <f t="shared" si="3"/>
        <v/>
      </c>
      <c r="I28" s="38"/>
      <c r="J28" s="28" t="str">
        <f t="shared" si="4"/>
        <v/>
      </c>
      <c r="K28" s="29" t="str">
        <f t="shared" si="5"/>
        <v/>
      </c>
      <c r="L28" s="2"/>
      <c r="M28" s="12"/>
      <c r="N28" s="2"/>
      <c r="O28" s="12"/>
      <c r="P28" s="12"/>
      <c r="Q28" s="12"/>
      <c r="R28" s="12"/>
      <c r="S28" s="12"/>
      <c r="T28" s="2"/>
      <c r="U28" s="2"/>
      <c r="V28" s="2"/>
      <c r="W28" s="2"/>
      <c r="X28" s="2"/>
      <c r="Y28" s="12"/>
      <c r="Z28" s="2"/>
      <c r="AA28" s="12"/>
      <c r="AB28" s="12"/>
      <c r="AC28" s="12"/>
      <c r="AD28" s="12"/>
      <c r="AE28" s="12"/>
      <c r="AF28" s="12"/>
      <c r="AG28" s="12"/>
    </row>
    <row r="29" ht="15.75" customHeight="1">
      <c r="A29" s="41" t="str">
        <f>ALNS!A29</f>
        <v>Luiz Alberto Medeiros Soares</v>
      </c>
      <c r="B29" s="31"/>
      <c r="C29" s="31"/>
      <c r="D29" s="31"/>
      <c r="E29" s="31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41"/>
      <c r="J29" s="35" t="str">
        <f t="shared" si="4"/>
        <v/>
      </c>
      <c r="K29" s="36" t="str">
        <f t="shared" si="5"/>
        <v/>
      </c>
      <c r="L29" s="2"/>
      <c r="M29" s="12"/>
      <c r="N29" s="12"/>
      <c r="O29" s="12"/>
      <c r="P29" s="12"/>
      <c r="Q29" s="12"/>
      <c r="R29" s="12"/>
      <c r="S29" s="12"/>
      <c r="T29" s="2"/>
      <c r="U29" s="2"/>
      <c r="V29" s="2"/>
      <c r="W29" s="2"/>
      <c r="X29" s="2"/>
      <c r="Y29" s="2"/>
      <c r="Z29" s="2"/>
      <c r="AA29" s="12"/>
      <c r="AB29" s="12"/>
      <c r="AC29" s="12"/>
      <c r="AD29" s="12"/>
      <c r="AE29" s="12"/>
      <c r="AF29" s="12"/>
      <c r="AG29" s="12"/>
    </row>
    <row r="30" ht="15.75" customHeight="1">
      <c r="A30" s="38" t="str">
        <f>ALNS!A30</f>
        <v>Maria Alice Borba Agra</v>
      </c>
      <c r="B30" s="24"/>
      <c r="C30" s="24"/>
      <c r="D30" s="24"/>
      <c r="E30" s="24"/>
      <c r="F30" s="25">
        <f t="shared" si="1"/>
        <v>0</v>
      </c>
      <c r="G30" s="26" t="str">
        <f t="shared" si="2"/>
        <v/>
      </c>
      <c r="H30" s="25" t="str">
        <f t="shared" si="3"/>
        <v/>
      </c>
      <c r="I30" s="38"/>
      <c r="J30" s="28" t="str">
        <f t="shared" si="4"/>
        <v/>
      </c>
      <c r="K30" s="29" t="str">
        <f t="shared" si="5"/>
        <v/>
      </c>
      <c r="L30" s="2"/>
      <c r="M30" s="12"/>
      <c r="N30" s="2"/>
      <c r="O30" s="12"/>
      <c r="P30" s="12"/>
      <c r="Q30" s="12"/>
      <c r="R30" s="12"/>
      <c r="S30" s="12"/>
      <c r="T30" s="2"/>
      <c r="U30" s="2"/>
      <c r="V30" s="2"/>
      <c r="W30" s="2"/>
      <c r="X30" s="2"/>
      <c r="Y30" s="2"/>
      <c r="Z30" s="2"/>
      <c r="AA30" s="12"/>
      <c r="AB30" s="12"/>
      <c r="AC30" s="12"/>
      <c r="AD30" s="12"/>
      <c r="AE30" s="12"/>
      <c r="AF30" s="12"/>
      <c r="AG30" s="12"/>
    </row>
    <row r="31" ht="15.75" customHeight="1">
      <c r="A31" s="41" t="str">
        <f>ALNS!A31</f>
        <v>Maria Clara Alves de Lima</v>
      </c>
      <c r="B31" s="31"/>
      <c r="C31" s="31"/>
      <c r="D31" s="31"/>
      <c r="E31" s="31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41"/>
      <c r="J31" s="35" t="str">
        <f t="shared" si="4"/>
        <v/>
      </c>
      <c r="K31" s="36" t="str">
        <f t="shared" si="5"/>
        <v/>
      </c>
      <c r="L31" s="2"/>
      <c r="M31" s="12"/>
      <c r="N31" s="2"/>
      <c r="O31" s="12"/>
      <c r="P31" s="12"/>
      <c r="Q31" s="2"/>
      <c r="R31" s="12"/>
      <c r="S31" s="12"/>
      <c r="T31" s="2"/>
      <c r="U31" s="2"/>
      <c r="V31" s="2"/>
      <c r="W31" s="2"/>
      <c r="X31" s="2"/>
      <c r="Y31" s="2"/>
      <c r="Z31" s="2"/>
      <c r="AA31" s="12"/>
      <c r="AB31" s="2"/>
      <c r="AC31" s="12"/>
      <c r="AD31" s="12"/>
      <c r="AE31" s="12"/>
      <c r="AF31" s="12"/>
      <c r="AG31" s="12"/>
    </row>
    <row r="32" ht="15.75" customHeight="1">
      <c r="A32" s="38" t="str">
        <f>ALNS!A32</f>
        <v>Maria Clara dos  Reis Silva</v>
      </c>
      <c r="B32" s="24"/>
      <c r="C32" s="24"/>
      <c r="D32" s="24"/>
      <c r="E32" s="24"/>
      <c r="F32" s="25">
        <f t="shared" si="1"/>
        <v>0</v>
      </c>
      <c r="G32" s="26" t="str">
        <f t="shared" si="2"/>
        <v/>
      </c>
      <c r="H32" s="25" t="str">
        <f t="shared" si="3"/>
        <v/>
      </c>
      <c r="I32" s="38"/>
      <c r="J32" s="28" t="str">
        <f t="shared" si="4"/>
        <v/>
      </c>
      <c r="K32" s="29" t="str">
        <f t="shared" si="5"/>
        <v/>
      </c>
      <c r="L32" s="2"/>
      <c r="M32" s="12"/>
      <c r="N32" s="2"/>
      <c r="O32" s="12"/>
      <c r="P32" s="12"/>
      <c r="Q32" s="12"/>
      <c r="R32" s="12"/>
      <c r="S32" s="12"/>
      <c r="T32" s="2"/>
      <c r="U32" s="2"/>
      <c r="V32" s="2"/>
      <c r="W32" s="2"/>
      <c r="X32" s="2"/>
      <c r="Y32" s="2"/>
      <c r="Z32" s="2"/>
      <c r="AA32" s="12"/>
      <c r="AB32" s="12"/>
      <c r="AC32" s="12"/>
      <c r="AD32" s="12"/>
      <c r="AE32" s="12"/>
      <c r="AF32" s="12"/>
      <c r="AG32" s="12"/>
    </row>
    <row r="33" ht="15.75" customHeight="1">
      <c r="A33" s="41" t="str">
        <f>ALNS!A33</f>
        <v>Maria Evelyn da Silva Almeida</v>
      </c>
      <c r="B33" s="31"/>
      <c r="C33" s="31"/>
      <c r="D33" s="31"/>
      <c r="E33" s="31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41"/>
      <c r="J33" s="35" t="str">
        <f t="shared" si="4"/>
        <v/>
      </c>
      <c r="K33" s="36" t="str">
        <f t="shared" si="5"/>
        <v/>
      </c>
      <c r="L33" s="2"/>
      <c r="M33" s="12"/>
      <c r="N33" s="12"/>
      <c r="O33" s="12"/>
      <c r="P33" s="12"/>
      <c r="Q33" s="12"/>
      <c r="R33" s="12"/>
      <c r="S33" s="12"/>
      <c r="T33" s="2"/>
      <c r="U33" s="2"/>
      <c r="V33" s="2"/>
      <c r="W33" s="2"/>
      <c r="X33" s="2"/>
      <c r="Y33" s="2"/>
      <c r="Z33" s="2"/>
      <c r="AA33" s="12"/>
      <c r="AB33" s="12"/>
      <c r="AC33" s="12"/>
      <c r="AD33" s="12"/>
      <c r="AE33" s="12"/>
      <c r="AF33" s="12"/>
      <c r="AG33" s="12"/>
    </row>
    <row r="34" ht="15.75" customHeight="1">
      <c r="A34" s="38" t="str">
        <f>ALNS!A34</f>
        <v>Marina Venâncio Oliveira</v>
      </c>
      <c r="B34" s="24"/>
      <c r="C34" s="24"/>
      <c r="D34" s="24"/>
      <c r="E34" s="24"/>
      <c r="F34" s="25">
        <f t="shared" si="1"/>
        <v>0</v>
      </c>
      <c r="G34" s="26" t="str">
        <f t="shared" si="2"/>
        <v/>
      </c>
      <c r="H34" s="25" t="str">
        <f t="shared" si="3"/>
        <v/>
      </c>
      <c r="I34" s="38"/>
      <c r="J34" s="28" t="str">
        <f t="shared" si="4"/>
        <v/>
      </c>
      <c r="K34" s="29" t="str">
        <f t="shared" si="5"/>
        <v/>
      </c>
      <c r="L34" s="2"/>
      <c r="M34" s="1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2"/>
      <c r="AB34" s="12"/>
      <c r="AC34" s="12"/>
      <c r="AD34" s="12"/>
      <c r="AE34" s="12"/>
      <c r="AF34" s="12"/>
      <c r="AG34" s="12"/>
    </row>
    <row r="35" ht="15.75" customHeight="1">
      <c r="A35" s="41" t="str">
        <f>ALNS!A35</f>
        <v>Mário Samuel Oliveira Conceição</v>
      </c>
      <c r="B35" s="31"/>
      <c r="C35" s="31"/>
      <c r="D35" s="31"/>
      <c r="E35" s="31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41"/>
      <c r="J35" s="35" t="str">
        <f t="shared" si="4"/>
        <v/>
      </c>
      <c r="K35" s="36" t="str">
        <f t="shared" si="5"/>
        <v/>
      </c>
      <c r="L35" s="2"/>
      <c r="M35" s="1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2"/>
      <c r="AB35" s="12"/>
      <c r="AC35" s="12"/>
      <c r="AD35" s="12"/>
      <c r="AE35" s="12"/>
      <c r="AF35" s="12"/>
      <c r="AG35" s="12"/>
    </row>
    <row r="36" ht="15.75" customHeight="1">
      <c r="A36" s="42" t="str">
        <f>ALNS!A36</f>
        <v>Pedro Elias barbosa de Sousa</v>
      </c>
      <c r="B36" s="24"/>
      <c r="C36" s="24"/>
      <c r="D36" s="24"/>
      <c r="E36" s="24"/>
      <c r="F36" s="25">
        <f t="shared" si="1"/>
        <v>0</v>
      </c>
      <c r="G36" s="26" t="str">
        <f t="shared" si="2"/>
        <v/>
      </c>
      <c r="H36" s="25" t="str">
        <f t="shared" si="3"/>
        <v/>
      </c>
      <c r="I36" s="38"/>
      <c r="J36" s="28" t="str">
        <f t="shared" si="4"/>
        <v/>
      </c>
      <c r="K36" s="29" t="str">
        <f t="shared" si="5"/>
        <v/>
      </c>
      <c r="L36" s="2"/>
      <c r="M36" s="1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2"/>
      <c r="AB36" s="12"/>
      <c r="AC36" s="12"/>
      <c r="AD36" s="12"/>
      <c r="AE36" s="12"/>
      <c r="AF36" s="12"/>
      <c r="AG36" s="12"/>
    </row>
    <row r="37" ht="15.75" customHeight="1">
      <c r="A37" s="40" t="str">
        <f>ALNS!A37</f>
        <v>Pedro Henrique dos Santos Sousa</v>
      </c>
      <c r="B37" s="31"/>
      <c r="C37" s="31"/>
      <c r="D37" s="31"/>
      <c r="E37" s="31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41"/>
      <c r="J37" s="35" t="str">
        <f t="shared" si="4"/>
        <v/>
      </c>
      <c r="K37" s="36" t="str">
        <f t="shared" si="5"/>
        <v/>
      </c>
      <c r="L37" s="2"/>
      <c r="M37" s="1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2"/>
      <c r="AB37" s="12"/>
      <c r="AC37" s="12"/>
      <c r="AD37" s="12"/>
      <c r="AE37" s="2"/>
      <c r="AF37" s="2"/>
      <c r="AG37" s="2"/>
    </row>
    <row r="38" ht="15.75" customHeight="1">
      <c r="A38" s="42" t="str">
        <f>ALNS!A38</f>
        <v>Pedro Víctor de Farias Almeida</v>
      </c>
      <c r="B38" s="24"/>
      <c r="C38" s="24"/>
      <c r="D38" s="24"/>
      <c r="E38" s="24"/>
      <c r="F38" s="25">
        <f t="shared" si="1"/>
        <v>0</v>
      </c>
      <c r="G38" s="26" t="str">
        <f t="shared" si="2"/>
        <v/>
      </c>
      <c r="H38" s="25" t="str">
        <f t="shared" si="3"/>
        <v/>
      </c>
      <c r="I38" s="38"/>
      <c r="J38" s="28" t="str">
        <f t="shared" si="4"/>
        <v/>
      </c>
      <c r="K38" s="29" t="str">
        <f t="shared" si="5"/>
        <v/>
      </c>
      <c r="L38" s="2"/>
      <c r="M38" s="1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2"/>
      <c r="AB38" s="12"/>
      <c r="AC38" s="12"/>
      <c r="AD38" s="12"/>
      <c r="AE38" s="2"/>
      <c r="AF38" s="2"/>
      <c r="AG38" s="2"/>
    </row>
    <row r="39" ht="15.75" customHeight="1">
      <c r="A39" s="40" t="str">
        <f>ALNS!A39</f>
        <v>Pedro Welisson de Lima Araújo</v>
      </c>
      <c r="B39" s="31"/>
      <c r="C39" s="31"/>
      <c r="D39" s="31"/>
      <c r="E39" s="31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41"/>
      <c r="J39" s="35" t="str">
        <f t="shared" si="4"/>
        <v/>
      </c>
      <c r="K39" s="36" t="str">
        <f t="shared" si="5"/>
        <v/>
      </c>
      <c r="L39" s="2"/>
      <c r="M39" s="1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2"/>
      <c r="AB39" s="12"/>
      <c r="AC39" s="12"/>
      <c r="AD39" s="12"/>
      <c r="AE39" s="2"/>
      <c r="AF39" s="2"/>
      <c r="AG39" s="2"/>
    </row>
    <row r="40" ht="15.75" customHeight="1">
      <c r="A40" s="42" t="str">
        <f>ALNS!A40</f>
        <v>Rebeca Kemylly Vasquez Mendes</v>
      </c>
      <c r="B40" s="24"/>
      <c r="C40" s="24"/>
      <c r="D40" s="24"/>
      <c r="E40" s="24"/>
      <c r="F40" s="25">
        <f t="shared" si="1"/>
        <v>0</v>
      </c>
      <c r="G40" s="26" t="str">
        <f t="shared" si="2"/>
        <v/>
      </c>
      <c r="H40" s="25" t="str">
        <f t="shared" si="3"/>
        <v/>
      </c>
      <c r="I40" s="38"/>
      <c r="J40" s="28" t="str">
        <f t="shared" si="4"/>
        <v/>
      </c>
      <c r="K40" s="29" t="str">
        <f t="shared" si="5"/>
        <v/>
      </c>
      <c r="L40" s="2"/>
      <c r="M40" s="1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2"/>
      <c r="AB40" s="12"/>
      <c r="AC40" s="12"/>
      <c r="AD40" s="2"/>
      <c r="AE40" s="2"/>
      <c r="AF40" s="2"/>
      <c r="AG40" s="2"/>
    </row>
    <row r="41" ht="15.75" customHeight="1">
      <c r="A41" s="40" t="str">
        <f>ALNS!A41</f>
        <v>Renan Victor Rocha Pessoa</v>
      </c>
      <c r="B41" s="31"/>
      <c r="C41" s="31"/>
      <c r="D41" s="31"/>
      <c r="E41" s="31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41"/>
      <c r="J41" s="35" t="str">
        <f t="shared" si="4"/>
        <v/>
      </c>
      <c r="K41" s="36" t="str">
        <f t="shared" si="5"/>
        <v/>
      </c>
      <c r="L41" s="2"/>
      <c r="M41" s="1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2"/>
      <c r="AB41" s="2"/>
      <c r="AC41" s="2"/>
      <c r="AD41" s="2"/>
      <c r="AE41" s="2"/>
      <c r="AF41" s="2"/>
      <c r="AG41" s="2"/>
    </row>
    <row r="42" ht="15.75" customHeight="1">
      <c r="A42" s="42" t="str">
        <f>ALNS!A42</f>
        <v>Reuel Rodrigues Ferreira</v>
      </c>
      <c r="B42" s="24"/>
      <c r="C42" s="24"/>
      <c r="D42" s="24"/>
      <c r="E42" s="24"/>
      <c r="F42" s="25">
        <f t="shared" si="1"/>
        <v>0</v>
      </c>
      <c r="G42" s="26" t="str">
        <f t="shared" si="2"/>
        <v/>
      </c>
      <c r="H42" s="25" t="str">
        <f t="shared" si="3"/>
        <v/>
      </c>
      <c r="I42" s="38"/>
      <c r="J42" s="28" t="str">
        <f t="shared" si="4"/>
        <v/>
      </c>
      <c r="K42" s="29" t="str">
        <f t="shared" si="5"/>
        <v/>
      </c>
      <c r="L42" s="2"/>
      <c r="M42" s="1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2"/>
      <c r="AB42" s="2"/>
      <c r="AC42" s="2"/>
      <c r="AD42" s="2"/>
      <c r="AE42" s="2"/>
      <c r="AF42" s="2"/>
      <c r="AG42" s="2"/>
    </row>
    <row r="43" ht="15.75" customHeight="1">
      <c r="A43" s="40" t="str">
        <f>ALNS!A43</f>
        <v>Samara Rafaelly Brandão Rocha</v>
      </c>
      <c r="B43" s="31"/>
      <c r="C43" s="31"/>
      <c r="D43" s="31"/>
      <c r="E43" s="31"/>
      <c r="F43" s="32">
        <f t="shared" si="1"/>
        <v>0</v>
      </c>
      <c r="G43" s="33" t="str">
        <f t="shared" si="2"/>
        <v/>
      </c>
      <c r="H43" s="32" t="str">
        <f t="shared" si="3"/>
        <v/>
      </c>
      <c r="I43" s="41"/>
      <c r="J43" s="35" t="str">
        <f t="shared" si="4"/>
        <v/>
      </c>
      <c r="K43" s="36" t="str">
        <f t="shared" si="5"/>
        <v/>
      </c>
      <c r="L43" s="2"/>
      <c r="M43" s="1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2"/>
      <c r="AB43" s="2"/>
      <c r="AC43" s="2"/>
      <c r="AD43" s="2"/>
      <c r="AE43" s="2"/>
      <c r="AF43" s="2"/>
      <c r="AG43" s="2"/>
    </row>
    <row r="44" ht="15.75" customHeight="1">
      <c r="A44" s="42" t="str">
        <f>ALNS!A44</f>
        <v>Samuel Fontes Lima</v>
      </c>
      <c r="B44" s="24"/>
      <c r="C44" s="24"/>
      <c r="D44" s="24"/>
      <c r="E44" s="24"/>
      <c r="F44" s="25">
        <f t="shared" si="1"/>
        <v>0</v>
      </c>
      <c r="G44" s="26" t="str">
        <f t="shared" si="2"/>
        <v/>
      </c>
      <c r="H44" s="25" t="str">
        <f t="shared" si="3"/>
        <v/>
      </c>
      <c r="I44" s="38"/>
      <c r="J44" s="28" t="str">
        <f t="shared" si="4"/>
        <v/>
      </c>
      <c r="K44" s="29" t="str">
        <f t="shared" si="5"/>
        <v/>
      </c>
      <c r="L44" s="2"/>
      <c r="M44" s="1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2"/>
      <c r="AB44" s="2"/>
      <c r="AC44" s="2"/>
      <c r="AD44" s="2"/>
      <c r="AE44" s="2"/>
      <c r="AF44" s="2"/>
      <c r="AG44" s="2"/>
    </row>
    <row r="45" ht="15.75" customHeight="1">
      <c r="A45" s="40" t="str">
        <f>ALNS!A45</f>
        <v>Thifany Tayane Pereira Galdino</v>
      </c>
      <c r="B45" s="31"/>
      <c r="C45" s="31"/>
      <c r="D45" s="31"/>
      <c r="E45" s="31"/>
      <c r="F45" s="32">
        <f t="shared" si="1"/>
        <v>0</v>
      </c>
      <c r="G45" s="33" t="str">
        <f t="shared" si="2"/>
        <v/>
      </c>
      <c r="H45" s="32" t="str">
        <f t="shared" si="3"/>
        <v/>
      </c>
      <c r="I45" s="41"/>
      <c r="J45" s="35" t="str">
        <f t="shared" si="4"/>
        <v/>
      </c>
      <c r="K45" s="36" t="str">
        <f t="shared" si="5"/>
        <v/>
      </c>
      <c r="L45" s="2"/>
      <c r="M45" s="12"/>
      <c r="N45" s="1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2" t="str">
        <f>ALNS!A46</f>
        <v>Victor Gabriel Clementino Lima</v>
      </c>
      <c r="B46" s="24"/>
      <c r="C46" s="24"/>
      <c r="D46" s="24"/>
      <c r="E46" s="24"/>
      <c r="F46" s="25">
        <f t="shared" si="1"/>
        <v>0</v>
      </c>
      <c r="G46" s="26" t="str">
        <f t="shared" si="2"/>
        <v/>
      </c>
      <c r="H46" s="25" t="str">
        <f t="shared" si="3"/>
        <v/>
      </c>
      <c r="I46" s="38"/>
      <c r="J46" s="28" t="str">
        <f t="shared" si="4"/>
        <v/>
      </c>
      <c r="K46" s="29" t="str">
        <f t="shared" si="5"/>
        <v/>
      </c>
      <c r="L46" s="2"/>
      <c r="M46" s="12"/>
      <c r="N46" s="1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0" t="str">
        <f>ALNS!A47</f>
        <v>Vitória Cristina Rodrigues Amancio Vieira</v>
      </c>
      <c r="B47" s="31"/>
      <c r="C47" s="31"/>
      <c r="D47" s="31"/>
      <c r="E47" s="31"/>
      <c r="F47" s="32">
        <f t="shared" si="1"/>
        <v>0</v>
      </c>
      <c r="G47" s="33" t="str">
        <f t="shared" si="2"/>
        <v/>
      </c>
      <c r="H47" s="32" t="str">
        <f t="shared" si="3"/>
        <v/>
      </c>
      <c r="I47" s="41"/>
      <c r="J47" s="35" t="str">
        <f t="shared" si="4"/>
        <v/>
      </c>
      <c r="K47" s="36" t="str">
        <f t="shared" si="5"/>
        <v/>
      </c>
      <c r="L47" s="2"/>
      <c r="M47" s="12"/>
      <c r="N47" s="1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2"/>
      <c r="M48" s="12"/>
      <c r="N48" s="1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B49" s="43"/>
      <c r="C49" s="43"/>
      <c r="D49" s="43"/>
      <c r="E49" s="43"/>
      <c r="F49" s="43"/>
      <c r="G49" s="43"/>
      <c r="L49" s="2"/>
      <c r="M49" s="12"/>
      <c r="N49" s="1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B50" s="43"/>
      <c r="C50" s="43"/>
      <c r="D50" s="43"/>
      <c r="E50" s="43"/>
      <c r="F50" s="43"/>
      <c r="G50" s="43"/>
      <c r="L50" s="2"/>
      <c r="M50" s="12"/>
      <c r="N50" s="1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B51" s="43"/>
      <c r="C51" s="43"/>
      <c r="D51" s="43"/>
      <c r="E51" s="43"/>
      <c r="F51" s="43"/>
      <c r="G51" s="43"/>
      <c r="L51" s="2"/>
      <c r="M51" s="12"/>
      <c r="N51" s="1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3"/>
      <c r="B52" s="43"/>
      <c r="C52" s="43"/>
      <c r="D52" s="43"/>
      <c r="E52" s="43"/>
      <c r="F52" s="43"/>
      <c r="G52" s="43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3"/>
      <c r="B53" s="43"/>
      <c r="C53" s="43"/>
      <c r="D53" s="43"/>
      <c r="E53" s="43"/>
      <c r="F53" s="43"/>
      <c r="G53" s="43"/>
      <c r="L53" s="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2"/>
      <c r="AA53" s="12"/>
      <c r="AB53" s="12"/>
      <c r="AC53" s="12"/>
      <c r="AD53" s="12"/>
      <c r="AE53" s="12"/>
      <c r="AF53" s="12"/>
      <c r="AG53" s="12"/>
    </row>
    <row r="54" ht="15.75" hidden="1" customHeight="1">
      <c r="A54" s="43"/>
      <c r="B54" s="43"/>
      <c r="C54" s="43"/>
      <c r="D54" s="43"/>
      <c r="E54" s="43"/>
      <c r="F54" s="43"/>
      <c r="G54" s="43"/>
      <c r="L54" s="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2"/>
      <c r="AA54" s="12"/>
      <c r="AB54" s="12"/>
      <c r="AC54" s="12"/>
      <c r="AD54" s="12"/>
      <c r="AE54" s="12"/>
      <c r="AF54" s="12"/>
      <c r="AG54" s="12"/>
    </row>
    <row r="55" ht="15.75" hidden="1" customHeight="1">
      <c r="A55" s="43"/>
      <c r="B55" s="43"/>
      <c r="C55" s="43"/>
      <c r="D55" s="43"/>
      <c r="E55" s="43"/>
      <c r="F55" s="43"/>
      <c r="G55" s="43"/>
      <c r="L55" s="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2"/>
      <c r="Y55" s="12"/>
      <c r="Z55" s="2"/>
      <c r="AA55" s="12"/>
      <c r="AB55" s="12"/>
      <c r="AC55" s="12"/>
      <c r="AD55" s="12"/>
      <c r="AE55" s="12"/>
      <c r="AF55" s="12"/>
      <c r="AG55" s="12"/>
    </row>
    <row r="56" ht="15.75" hidden="1" customHeight="1">
      <c r="A56" s="43"/>
      <c r="B56" s="43"/>
      <c r="C56" s="43"/>
      <c r="D56" s="43"/>
      <c r="E56" s="43"/>
      <c r="F56" s="43"/>
      <c r="G56" s="43"/>
      <c r="L56" s="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2"/>
      <c r="AA56" s="12"/>
      <c r="AB56" s="12"/>
      <c r="AC56" s="12"/>
      <c r="AD56" s="12"/>
      <c r="AE56" s="12"/>
      <c r="AF56" s="12"/>
      <c r="AG56" s="12"/>
    </row>
    <row r="57" ht="15.75" hidden="1" customHeight="1">
      <c r="A57" s="43"/>
      <c r="B57" s="43"/>
      <c r="C57" s="43"/>
      <c r="D57" s="43"/>
      <c r="E57" s="43"/>
      <c r="F57" s="43"/>
      <c r="G57" s="43"/>
      <c r="L57" s="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2"/>
      <c r="Y57" s="12"/>
      <c r="Z57" s="2"/>
      <c r="AA57" s="12"/>
      <c r="AB57" s="12"/>
      <c r="AC57" s="12"/>
      <c r="AD57" s="12"/>
      <c r="AE57" s="12"/>
      <c r="AF57" s="12"/>
      <c r="AG57" s="12"/>
    </row>
    <row r="58" ht="15.75" hidden="1" customHeight="1">
      <c r="A58" s="43"/>
      <c r="B58" s="43"/>
      <c r="C58" s="43"/>
      <c r="D58" s="43"/>
      <c r="E58" s="43"/>
      <c r="F58" s="43"/>
      <c r="G58" s="43"/>
      <c r="L58" s="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2"/>
      <c r="Y58" s="12"/>
      <c r="Z58" s="2"/>
      <c r="AA58" s="12"/>
      <c r="AB58" s="12"/>
      <c r="AC58" s="12"/>
      <c r="AD58" s="12"/>
      <c r="AE58" s="12"/>
      <c r="AF58" s="12"/>
      <c r="AG58" s="12"/>
    </row>
    <row r="59" ht="15.75" hidden="1" customHeight="1">
      <c r="A59" s="43"/>
      <c r="B59" s="43"/>
      <c r="C59" s="43"/>
      <c r="D59" s="43"/>
      <c r="E59" s="43"/>
      <c r="F59" s="43"/>
      <c r="G59" s="43"/>
      <c r="L59" s="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2"/>
      <c r="Y59" s="12"/>
      <c r="Z59" s="2"/>
      <c r="AA59" s="12"/>
      <c r="AB59" s="12"/>
      <c r="AC59" s="12"/>
      <c r="AD59" s="12"/>
      <c r="AE59" s="12"/>
      <c r="AF59" s="12"/>
      <c r="AG59" s="12"/>
    </row>
    <row r="60" ht="15.75" hidden="1" customHeight="1">
      <c r="A60" s="43"/>
      <c r="B60" s="43"/>
      <c r="C60" s="43"/>
      <c r="D60" s="43"/>
      <c r="E60" s="43"/>
      <c r="F60" s="43"/>
      <c r="G60" s="43"/>
      <c r="L60" s="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2"/>
      <c r="Y60" s="12"/>
      <c r="Z60" s="2"/>
      <c r="AA60" s="12"/>
      <c r="AB60" s="12"/>
      <c r="AC60" s="12"/>
      <c r="AD60" s="12"/>
      <c r="AE60" s="12"/>
      <c r="AF60" s="12"/>
      <c r="AG60" s="12"/>
    </row>
    <row r="61" ht="15.75" hidden="1" customHeight="1">
      <c r="A61" s="43"/>
      <c r="B61" s="43"/>
      <c r="C61" s="43"/>
      <c r="D61" s="43"/>
      <c r="E61" s="43"/>
      <c r="F61" s="43"/>
      <c r="G61" s="43"/>
      <c r="L61" s="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2"/>
      <c r="Y61" s="12"/>
      <c r="Z61" s="2"/>
      <c r="AA61" s="12"/>
      <c r="AB61" s="12"/>
      <c r="AC61" s="12"/>
      <c r="AD61" s="12"/>
      <c r="AE61" s="12"/>
      <c r="AF61" s="12"/>
      <c r="AG61" s="12"/>
    </row>
    <row r="62" ht="15.75" hidden="1" customHeight="1">
      <c r="A62" s="43"/>
      <c r="B62" s="43"/>
      <c r="C62" s="43"/>
      <c r="D62" s="43"/>
      <c r="E62" s="43"/>
      <c r="F62" s="43"/>
      <c r="G62" s="43"/>
      <c r="L62" s="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2"/>
      <c r="Y62" s="12"/>
      <c r="Z62" s="2"/>
      <c r="AA62" s="12"/>
      <c r="AB62" s="12"/>
      <c r="AC62" s="12"/>
      <c r="AD62" s="12"/>
      <c r="AE62" s="12"/>
      <c r="AF62" s="12"/>
      <c r="AG62" s="12"/>
    </row>
    <row r="63" ht="15.75" hidden="1" customHeight="1">
      <c r="A63" s="43"/>
      <c r="B63" s="43"/>
      <c r="C63" s="43"/>
      <c r="D63" s="43"/>
      <c r="E63" s="43"/>
      <c r="F63" s="43"/>
      <c r="G63" s="43"/>
      <c r="L63" s="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2"/>
      <c r="Y63" s="12"/>
      <c r="Z63" s="2"/>
      <c r="AA63" s="12"/>
      <c r="AB63" s="12"/>
      <c r="AC63" s="12"/>
      <c r="AD63" s="12"/>
      <c r="AE63" s="12"/>
      <c r="AF63" s="12"/>
      <c r="AG63" s="12"/>
    </row>
    <row r="64" ht="15.75" hidden="1" customHeight="1">
      <c r="A64" s="43"/>
      <c r="B64" s="43"/>
      <c r="C64" s="43"/>
      <c r="D64" s="43"/>
      <c r="E64" s="43"/>
      <c r="F64" s="43"/>
      <c r="G64" s="43"/>
      <c r="L64" s="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2"/>
      <c r="Y64" s="12"/>
      <c r="Z64" s="2"/>
      <c r="AA64" s="12"/>
      <c r="AB64" s="12"/>
      <c r="AC64" s="12"/>
      <c r="AD64" s="12"/>
      <c r="AE64" s="12"/>
      <c r="AF64" s="12"/>
      <c r="AG64" s="12"/>
    </row>
    <row r="65" ht="15.75" hidden="1" customHeight="1">
      <c r="A65" s="43"/>
      <c r="B65" s="43"/>
      <c r="C65" s="43"/>
      <c r="D65" s="43"/>
      <c r="E65" s="43"/>
      <c r="F65" s="43"/>
      <c r="G65" s="43"/>
      <c r="L65" s="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2"/>
      <c r="Y65" s="12"/>
      <c r="Z65" s="2"/>
      <c r="AA65" s="12"/>
      <c r="AB65" s="12"/>
      <c r="AC65" s="12"/>
      <c r="AD65" s="12"/>
      <c r="AE65" s="12"/>
      <c r="AF65" s="12"/>
      <c r="AG65" s="12"/>
    </row>
    <row r="66" ht="15.75" hidden="1" customHeight="1">
      <c r="A66" s="43"/>
      <c r="B66" s="43"/>
      <c r="C66" s="43"/>
      <c r="D66" s="43"/>
      <c r="E66" s="43"/>
      <c r="F66" s="43"/>
      <c r="G66" s="43"/>
      <c r="L66" s="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2"/>
      <c r="Y66" s="12"/>
      <c r="Z66" s="2"/>
      <c r="AA66" s="12"/>
      <c r="AB66" s="12"/>
      <c r="AC66" s="12"/>
      <c r="AD66" s="12"/>
      <c r="AE66" s="12"/>
      <c r="AF66" s="12"/>
      <c r="AG66" s="12"/>
    </row>
    <row r="67" ht="15.75" hidden="1" customHeight="1">
      <c r="A67" s="43"/>
      <c r="B67" s="43"/>
      <c r="C67" s="43"/>
      <c r="D67" s="43"/>
      <c r="E67" s="43"/>
      <c r="F67" s="43"/>
      <c r="G67" s="43"/>
      <c r="L67" s="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2"/>
      <c r="Y67" s="12"/>
      <c r="Z67" s="2"/>
      <c r="AA67" s="12"/>
      <c r="AB67" s="12"/>
      <c r="AC67" s="12"/>
      <c r="AD67" s="12"/>
      <c r="AE67" s="12"/>
      <c r="AF67" s="12"/>
      <c r="AG67" s="12"/>
    </row>
    <row r="68" ht="15.75" hidden="1" customHeight="1">
      <c r="A68" s="43"/>
      <c r="B68" s="43"/>
      <c r="C68" s="43"/>
      <c r="D68" s="43"/>
      <c r="E68" s="43"/>
      <c r="F68" s="43"/>
      <c r="G68" s="43"/>
      <c r="L68" s="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2"/>
      <c r="Y68" s="12"/>
      <c r="Z68" s="2"/>
      <c r="AA68" s="12"/>
      <c r="AB68" s="12"/>
      <c r="AC68" s="12"/>
      <c r="AD68" s="12"/>
      <c r="AE68" s="12"/>
      <c r="AF68" s="12"/>
      <c r="AG68" s="12"/>
    </row>
    <row r="69" ht="15.75" hidden="1" customHeight="1">
      <c r="A69" s="43"/>
      <c r="B69" s="43"/>
      <c r="C69" s="43"/>
      <c r="D69" s="43"/>
      <c r="E69" s="43"/>
      <c r="F69" s="43"/>
      <c r="G69" s="43"/>
      <c r="L69" s="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2"/>
      <c r="Y69" s="12"/>
      <c r="Z69" s="2"/>
      <c r="AA69" s="12"/>
      <c r="AB69" s="12"/>
      <c r="AC69" s="12"/>
      <c r="AD69" s="12"/>
      <c r="AE69" s="12"/>
      <c r="AF69" s="12"/>
      <c r="AG69" s="12"/>
    </row>
    <row r="70" ht="15.75" hidden="1" customHeight="1">
      <c r="A70" s="43"/>
      <c r="B70" s="43"/>
      <c r="C70" s="43"/>
      <c r="D70" s="43"/>
      <c r="E70" s="43"/>
      <c r="F70" s="43"/>
      <c r="G70" s="43"/>
      <c r="L70" s="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2"/>
      <c r="Y70" s="12"/>
      <c r="Z70" s="2"/>
      <c r="AA70" s="12"/>
      <c r="AB70" s="12"/>
      <c r="AC70" s="12"/>
      <c r="AD70" s="12"/>
      <c r="AE70" s="12"/>
      <c r="AF70" s="12"/>
      <c r="AG70" s="12"/>
    </row>
    <row r="71" ht="15.75" hidden="1" customHeight="1">
      <c r="A71" s="43"/>
      <c r="B71" s="43"/>
      <c r="C71" s="43"/>
      <c r="D71" s="43"/>
      <c r="E71" s="43"/>
      <c r="F71" s="43"/>
      <c r="G71" s="43"/>
      <c r="L71" s="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2"/>
      <c r="Y71" s="12"/>
      <c r="Z71" s="2"/>
      <c r="AA71" s="12"/>
      <c r="AB71" s="12"/>
      <c r="AC71" s="12"/>
      <c r="AD71" s="12"/>
      <c r="AE71" s="12"/>
      <c r="AF71" s="12"/>
      <c r="AG71" s="12"/>
    </row>
    <row r="72" ht="15.75" hidden="1" customHeight="1">
      <c r="A72" s="43"/>
      <c r="B72" s="43"/>
      <c r="C72" s="43"/>
      <c r="D72" s="43"/>
      <c r="E72" s="43"/>
      <c r="F72" s="43"/>
      <c r="G72" s="43"/>
      <c r="L72" s="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2"/>
      <c r="Y72" s="12"/>
      <c r="Z72" s="2"/>
      <c r="AA72" s="12"/>
      <c r="AB72" s="12"/>
      <c r="AC72" s="12"/>
      <c r="AD72" s="12"/>
      <c r="AE72" s="12"/>
      <c r="AF72" s="12"/>
      <c r="AG72" s="12"/>
    </row>
    <row r="73" ht="15.75" hidden="1" customHeight="1">
      <c r="A73" s="43"/>
      <c r="B73" s="43"/>
      <c r="C73" s="43"/>
      <c r="D73" s="43"/>
      <c r="E73" s="43"/>
      <c r="F73" s="43"/>
      <c r="G73" s="43"/>
      <c r="L73" s="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2"/>
      <c r="Y73" s="12"/>
      <c r="Z73" s="2"/>
      <c r="AA73" s="12"/>
      <c r="AB73" s="12"/>
      <c r="AC73" s="12"/>
      <c r="AD73" s="12"/>
      <c r="AE73" s="12"/>
      <c r="AF73" s="12"/>
      <c r="AG73" s="12"/>
    </row>
    <row r="74" ht="15.75" hidden="1" customHeight="1">
      <c r="A74" s="43"/>
      <c r="B74" s="43"/>
      <c r="C74" s="43"/>
      <c r="D74" s="43"/>
      <c r="E74" s="43"/>
      <c r="F74" s="43"/>
      <c r="G74" s="43"/>
      <c r="L74" s="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2"/>
      <c r="Y74" s="12"/>
      <c r="Z74" s="2"/>
      <c r="AA74" s="12"/>
      <c r="AB74" s="12"/>
      <c r="AC74" s="12"/>
      <c r="AD74" s="12"/>
      <c r="AE74" s="12"/>
      <c r="AF74" s="12"/>
      <c r="AG74" s="12"/>
    </row>
    <row r="75" ht="15.75" hidden="1" customHeight="1">
      <c r="A75" s="43"/>
      <c r="B75" s="43"/>
      <c r="C75" s="43"/>
      <c r="D75" s="43"/>
      <c r="E75" s="43"/>
      <c r="F75" s="43"/>
      <c r="G75" s="43"/>
      <c r="L75" s="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2"/>
      <c r="Y75" s="12"/>
      <c r="Z75" s="2"/>
      <c r="AA75" s="12"/>
      <c r="AB75" s="12"/>
      <c r="AC75" s="12"/>
      <c r="AD75" s="12"/>
      <c r="AE75" s="12"/>
      <c r="AF75" s="12"/>
      <c r="AG75" s="12"/>
    </row>
    <row r="76" ht="15.75" hidden="1" customHeight="1">
      <c r="A76" s="43"/>
      <c r="B76" s="43"/>
      <c r="C76" s="43"/>
      <c r="D76" s="43"/>
      <c r="E76" s="43"/>
      <c r="F76" s="43"/>
      <c r="G76" s="43"/>
      <c r="L76" s="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2"/>
      <c r="Y76" s="12"/>
      <c r="Z76" s="2"/>
      <c r="AA76" s="12"/>
      <c r="AB76" s="12"/>
      <c r="AC76" s="12"/>
      <c r="AD76" s="12"/>
      <c r="AE76" s="12"/>
      <c r="AF76" s="12"/>
      <c r="AG76" s="12"/>
    </row>
    <row r="77" ht="15.75" hidden="1" customHeight="1">
      <c r="A77" s="43"/>
      <c r="B77" s="43"/>
      <c r="C77" s="43"/>
      <c r="D77" s="43"/>
      <c r="E77" s="43"/>
      <c r="F77" s="43"/>
      <c r="G77" s="43"/>
      <c r="L77" s="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2"/>
      <c r="Y77" s="12"/>
      <c r="Z77" s="2"/>
      <c r="AA77" s="12"/>
      <c r="AB77" s="12"/>
      <c r="AC77" s="12"/>
      <c r="AD77" s="12"/>
      <c r="AE77" s="12"/>
      <c r="AF77" s="12"/>
      <c r="AG77" s="12"/>
    </row>
    <row r="78" ht="15.75" hidden="1" customHeight="1">
      <c r="A78" s="43"/>
      <c r="B78" s="43"/>
      <c r="C78" s="43"/>
      <c r="D78" s="43"/>
      <c r="E78" s="43"/>
      <c r="F78" s="43"/>
      <c r="G78" s="43"/>
      <c r="L78" s="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2"/>
      <c r="Y78" s="12"/>
      <c r="Z78" s="2"/>
      <c r="AA78" s="12"/>
      <c r="AB78" s="12"/>
      <c r="AC78" s="12"/>
      <c r="AD78" s="12"/>
      <c r="AE78" s="12"/>
      <c r="AF78" s="12"/>
      <c r="AG78" s="12"/>
    </row>
    <row r="79" ht="15.75" hidden="1" customHeight="1">
      <c r="A79" s="43"/>
      <c r="B79" s="43"/>
      <c r="C79" s="43"/>
      <c r="D79" s="43"/>
      <c r="E79" s="43"/>
      <c r="F79" s="43"/>
      <c r="G79" s="43"/>
      <c r="L79" s="2"/>
      <c r="M79" s="12"/>
      <c r="N79" s="12"/>
      <c r="O79" s="12"/>
      <c r="P79" s="12"/>
      <c r="Q79" s="12"/>
      <c r="R79" s="12"/>
      <c r="S79" s="12"/>
      <c r="T79" s="12"/>
      <c r="U79" s="12"/>
      <c r="V79" s="2"/>
      <c r="W79" s="2"/>
      <c r="X79" s="2"/>
      <c r="Y79" s="12"/>
      <c r="Z79" s="2"/>
      <c r="AA79" s="12"/>
      <c r="AB79" s="12"/>
      <c r="AC79" s="12"/>
      <c r="AD79" s="12"/>
      <c r="AE79" s="12"/>
      <c r="AF79" s="12"/>
      <c r="AG79" s="12"/>
    </row>
    <row r="80" ht="15.75" hidden="1" customHeight="1">
      <c r="A80" s="43"/>
      <c r="B80" s="43"/>
      <c r="C80" s="43"/>
      <c r="D80" s="43"/>
      <c r="E80" s="43"/>
      <c r="F80" s="43"/>
      <c r="G80" s="43"/>
      <c r="L80" s="2"/>
      <c r="M80" s="12"/>
      <c r="N80" s="12"/>
      <c r="O80" s="12"/>
      <c r="P80" s="12"/>
      <c r="Q80" s="12"/>
      <c r="R80" s="12"/>
      <c r="S80" s="12"/>
      <c r="T80" s="12"/>
      <c r="U80" s="12"/>
      <c r="V80" s="2"/>
      <c r="W80" s="2"/>
      <c r="X80" s="2"/>
      <c r="Y80" s="12"/>
      <c r="Z80" s="2"/>
      <c r="AA80" s="12"/>
      <c r="AB80" s="12"/>
      <c r="AC80" s="12"/>
      <c r="AD80" s="12"/>
      <c r="AE80" s="12"/>
      <c r="AF80" s="12"/>
      <c r="AG80" s="12"/>
    </row>
    <row r="81" ht="15.75" hidden="1" customHeight="1">
      <c r="A81" s="43"/>
      <c r="B81" s="43"/>
      <c r="C81" s="43"/>
      <c r="D81" s="43"/>
      <c r="E81" s="43"/>
      <c r="F81" s="43"/>
      <c r="G81" s="43"/>
      <c r="L81" s="2"/>
      <c r="M81" s="12"/>
      <c r="N81" s="12"/>
      <c r="O81" s="12"/>
      <c r="P81" s="12"/>
      <c r="Q81" s="12"/>
      <c r="R81" s="12"/>
      <c r="S81" s="12"/>
      <c r="T81" s="12"/>
      <c r="U81" s="12"/>
      <c r="V81" s="2"/>
      <c r="W81" s="2"/>
      <c r="X81" s="2"/>
      <c r="Y81" s="2"/>
      <c r="Z81" s="2"/>
      <c r="AA81" s="12"/>
      <c r="AB81" s="12"/>
      <c r="AC81" s="12"/>
      <c r="AD81" s="12"/>
      <c r="AE81" s="12"/>
      <c r="AF81" s="12"/>
      <c r="AG81" s="12"/>
    </row>
    <row r="82" ht="15.75" hidden="1" customHeight="1">
      <c r="A82" s="43"/>
      <c r="B82" s="43"/>
      <c r="C82" s="43"/>
      <c r="D82" s="43"/>
      <c r="E82" s="43"/>
      <c r="F82" s="43"/>
      <c r="G82" s="43"/>
      <c r="L82" s="2"/>
      <c r="M82" s="12"/>
      <c r="N82" s="12"/>
      <c r="O82" s="12"/>
      <c r="P82" s="12"/>
      <c r="Q82" s="12"/>
      <c r="R82" s="12"/>
      <c r="S82" s="12"/>
      <c r="T82" s="12"/>
      <c r="U82" s="12"/>
      <c r="V82" s="2"/>
      <c r="W82" s="2"/>
      <c r="X82" s="2"/>
      <c r="Y82" s="2"/>
      <c r="Z82" s="2"/>
      <c r="AA82" s="12"/>
      <c r="AB82" s="12"/>
      <c r="AC82" s="12"/>
      <c r="AD82" s="12"/>
      <c r="AE82" s="12"/>
      <c r="AF82" s="12"/>
      <c r="AG82" s="12"/>
    </row>
    <row r="83" ht="15.75" hidden="1" customHeight="1">
      <c r="A83" s="43"/>
      <c r="B83" s="43"/>
      <c r="C83" s="43"/>
      <c r="D83" s="43"/>
      <c r="E83" s="43"/>
      <c r="F83" s="43"/>
      <c r="G83" s="43"/>
      <c r="L83" s="2"/>
      <c r="M83" s="12"/>
      <c r="N83" s="12"/>
      <c r="O83" s="12"/>
      <c r="P83" s="12"/>
      <c r="Q83" s="12"/>
      <c r="R83" s="12"/>
      <c r="S83" s="12"/>
      <c r="T83" s="12"/>
      <c r="U83" s="12"/>
      <c r="V83" s="2"/>
      <c r="W83" s="2"/>
      <c r="X83" s="2"/>
      <c r="Y83" s="2"/>
      <c r="Z83" s="2"/>
      <c r="AA83" s="12"/>
      <c r="AB83" s="12"/>
      <c r="AC83" s="12"/>
      <c r="AD83" s="12"/>
      <c r="AE83" s="12"/>
      <c r="AF83" s="12"/>
      <c r="AG83" s="12"/>
    </row>
    <row r="84" ht="15.75" hidden="1" customHeight="1">
      <c r="A84" s="43"/>
      <c r="B84" s="43"/>
      <c r="C84" s="43"/>
      <c r="D84" s="43"/>
      <c r="E84" s="43"/>
      <c r="F84" s="43"/>
      <c r="G84" s="43"/>
      <c r="L84" s="2"/>
      <c r="M84" s="12"/>
      <c r="N84" s="12"/>
      <c r="O84" s="12"/>
      <c r="P84" s="12"/>
      <c r="Q84" s="12"/>
      <c r="R84" s="12"/>
      <c r="S84" s="12"/>
      <c r="T84" s="12"/>
      <c r="U84" s="12"/>
      <c r="V84" s="2"/>
      <c r="W84" s="2"/>
      <c r="X84" s="2"/>
      <c r="Y84" s="2"/>
      <c r="Z84" s="2"/>
      <c r="AA84" s="12"/>
      <c r="AB84" s="12"/>
      <c r="AC84" s="12"/>
      <c r="AD84" s="12"/>
      <c r="AE84" s="12"/>
      <c r="AF84" s="12"/>
      <c r="AG84" s="12"/>
    </row>
    <row r="85" ht="15.75" hidden="1" customHeight="1">
      <c r="A85" s="43"/>
      <c r="B85" s="43"/>
      <c r="C85" s="43"/>
      <c r="D85" s="43"/>
      <c r="E85" s="43"/>
      <c r="F85" s="43"/>
      <c r="G85" s="43"/>
      <c r="L85" s="2"/>
      <c r="M85" s="12"/>
      <c r="N85" s="12"/>
      <c r="O85" s="12"/>
      <c r="P85" s="12"/>
      <c r="Q85" s="12"/>
      <c r="R85" s="12"/>
      <c r="S85" s="12"/>
      <c r="T85" s="12"/>
      <c r="U85" s="12"/>
      <c r="V85" s="2"/>
      <c r="W85" s="2"/>
      <c r="X85" s="2"/>
      <c r="Y85" s="2"/>
      <c r="Z85" s="2"/>
      <c r="AA85" s="12"/>
      <c r="AB85" s="12"/>
      <c r="AC85" s="12"/>
      <c r="AD85" s="12"/>
      <c r="AE85" s="12"/>
      <c r="AF85" s="12"/>
      <c r="AG85" s="12"/>
    </row>
    <row r="86" ht="15.75" hidden="1" customHeight="1">
      <c r="A86" s="43"/>
      <c r="B86" s="43"/>
      <c r="C86" s="43"/>
      <c r="D86" s="43"/>
      <c r="E86" s="43"/>
      <c r="F86" s="43"/>
      <c r="G86" s="43"/>
      <c r="L86" s="2"/>
      <c r="M86" s="12"/>
      <c r="N86" s="12"/>
      <c r="O86" s="12"/>
      <c r="P86" s="12"/>
      <c r="Q86" s="2"/>
      <c r="R86" s="2"/>
      <c r="S86" s="12"/>
      <c r="T86" s="12"/>
      <c r="U86" s="2"/>
      <c r="V86" s="2"/>
      <c r="W86" s="2"/>
      <c r="X86" s="2"/>
      <c r="Y86" s="2"/>
      <c r="Z86" s="2"/>
      <c r="AA86" s="12"/>
      <c r="AB86" s="12"/>
      <c r="AC86" s="12"/>
      <c r="AD86" s="12"/>
      <c r="AE86" s="12"/>
      <c r="AF86" s="12"/>
      <c r="AG86" s="12"/>
    </row>
    <row r="87" ht="15.75" hidden="1" customHeight="1">
      <c r="A87" s="43"/>
      <c r="B87" s="43"/>
      <c r="C87" s="43"/>
      <c r="D87" s="43"/>
      <c r="E87" s="43"/>
      <c r="F87" s="43"/>
      <c r="G87" s="43"/>
      <c r="L87" s="2"/>
      <c r="M87" s="12"/>
      <c r="N87" s="12"/>
      <c r="O87" s="12"/>
      <c r="P87" s="12"/>
      <c r="Q87" s="2"/>
      <c r="R87" s="2"/>
      <c r="S87" s="2"/>
      <c r="T87" s="2"/>
      <c r="U87" s="2"/>
      <c r="V87" s="2"/>
      <c r="W87" s="2"/>
      <c r="X87" s="2"/>
      <c r="Y87" s="2"/>
      <c r="Z87" s="2"/>
      <c r="AA87" s="12"/>
      <c r="AB87" s="12"/>
      <c r="AC87" s="12"/>
      <c r="AD87" s="12"/>
      <c r="AE87" s="12"/>
      <c r="AF87" s="12"/>
      <c r="AG87" s="12"/>
    </row>
    <row r="88" ht="15.75" hidden="1" customHeight="1">
      <c r="A88" s="43"/>
      <c r="B88" s="43"/>
      <c r="C88" s="43"/>
      <c r="D88" s="43"/>
      <c r="E88" s="43"/>
      <c r="F88" s="43"/>
      <c r="G88" s="43"/>
      <c r="L88" s="2"/>
      <c r="M88" s="12"/>
      <c r="N88" s="12"/>
      <c r="O88" s="12"/>
      <c r="P88" s="12"/>
      <c r="Q88" s="2"/>
      <c r="R88" s="2"/>
      <c r="S88" s="2"/>
      <c r="T88" s="2"/>
      <c r="U88" s="2"/>
      <c r="V88" s="2"/>
      <c r="W88" s="2"/>
      <c r="X88" s="2"/>
      <c r="Y88" s="2"/>
      <c r="Z88" s="2"/>
      <c r="AA88" s="12"/>
      <c r="AB88" s="12"/>
      <c r="AC88" s="12"/>
      <c r="AD88" s="12"/>
      <c r="AE88" s="12"/>
      <c r="AF88" s="12"/>
      <c r="AG88" s="12"/>
    </row>
    <row r="89" ht="15.75" hidden="1" customHeight="1">
      <c r="A89" s="43"/>
      <c r="B89" s="43"/>
      <c r="C89" s="43"/>
      <c r="D89" s="43"/>
      <c r="E89" s="43"/>
      <c r="F89" s="43"/>
      <c r="G89" s="43"/>
      <c r="L89" s="2"/>
      <c r="M89" s="12"/>
      <c r="N89" s="12"/>
      <c r="O89" s="12"/>
      <c r="P89" s="12"/>
      <c r="Q89" s="2"/>
      <c r="R89" s="2"/>
      <c r="S89" s="2"/>
      <c r="T89" s="2"/>
      <c r="U89" s="2"/>
      <c r="V89" s="2"/>
      <c r="W89" s="2"/>
      <c r="X89" s="2"/>
      <c r="Y89" s="2"/>
      <c r="Z89" s="2"/>
      <c r="AA89" s="12"/>
      <c r="AB89" s="12"/>
      <c r="AC89" s="12"/>
      <c r="AD89" s="12"/>
      <c r="AE89" s="12"/>
      <c r="AF89" s="12"/>
      <c r="AG89" s="12"/>
    </row>
    <row r="90" ht="15.75" hidden="1" customHeight="1">
      <c r="A90" s="43"/>
      <c r="B90" s="43"/>
      <c r="C90" s="43"/>
      <c r="D90" s="43"/>
      <c r="E90" s="43"/>
      <c r="F90" s="43"/>
      <c r="G90" s="43"/>
      <c r="L90" s="2"/>
      <c r="M90" s="12"/>
      <c r="N90" s="12"/>
      <c r="O90" s="12"/>
      <c r="P90" s="12"/>
      <c r="Q90" s="2"/>
      <c r="R90" s="2"/>
      <c r="S90" s="2"/>
      <c r="T90" s="2"/>
      <c r="U90" s="2"/>
      <c r="V90" s="2"/>
      <c r="W90" s="2"/>
      <c r="X90" s="2"/>
      <c r="Y90" s="2"/>
      <c r="Z90" s="2"/>
      <c r="AA90" s="12"/>
      <c r="AB90" s="12"/>
      <c r="AC90" s="12"/>
      <c r="AD90" s="12"/>
      <c r="AE90" s="2"/>
      <c r="AF90" s="2"/>
      <c r="AG90" s="2"/>
    </row>
    <row r="91" ht="15.75" hidden="1" customHeight="1">
      <c r="A91" s="43"/>
      <c r="B91" s="43"/>
      <c r="C91" s="43"/>
      <c r="D91" s="43"/>
      <c r="E91" s="43"/>
      <c r="F91" s="43"/>
      <c r="G91" s="43"/>
      <c r="L91" s="2"/>
      <c r="M91" s="12"/>
      <c r="N91" s="12"/>
      <c r="O91" s="12"/>
      <c r="P91" s="12"/>
      <c r="Q91" s="2"/>
      <c r="R91" s="2"/>
      <c r="S91" s="2"/>
      <c r="T91" s="2"/>
      <c r="U91" s="2"/>
      <c r="V91" s="2"/>
      <c r="W91" s="2"/>
      <c r="X91" s="2"/>
      <c r="Y91" s="2"/>
      <c r="Z91" s="2"/>
      <c r="AA91" s="12"/>
      <c r="AB91" s="12"/>
      <c r="AC91" s="12"/>
      <c r="AD91" s="12"/>
      <c r="AE91" s="2"/>
      <c r="AF91" s="2"/>
      <c r="AG91" s="2"/>
    </row>
    <row r="92" ht="15.75" hidden="1" customHeight="1">
      <c r="A92" s="43"/>
      <c r="B92" s="43"/>
      <c r="C92" s="43"/>
      <c r="D92" s="43"/>
      <c r="E92" s="43"/>
      <c r="F92" s="43"/>
      <c r="G92" s="43"/>
      <c r="L92" s="2"/>
      <c r="M92" s="12"/>
      <c r="N92" s="12"/>
      <c r="O92" s="1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2"/>
      <c r="AB92" s="12"/>
      <c r="AC92" s="12"/>
      <c r="AD92" s="2"/>
      <c r="AE92" s="2"/>
      <c r="AF92" s="2"/>
      <c r="AG92" s="2"/>
    </row>
    <row r="93" ht="15.75" hidden="1" customHeight="1">
      <c r="A93" s="43"/>
      <c r="B93" s="43"/>
      <c r="C93" s="43"/>
      <c r="D93" s="43"/>
      <c r="E93" s="43"/>
      <c r="F93" s="43"/>
      <c r="G93" s="43"/>
      <c r="L93" s="2"/>
      <c r="M93" s="1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2"/>
      <c r="AB93" s="2"/>
      <c r="AC93" s="2"/>
      <c r="AD93" s="2"/>
      <c r="AE93" s="2"/>
      <c r="AF93" s="2"/>
      <c r="AG93" s="2"/>
    </row>
    <row r="94" ht="15.75" hidden="1" customHeight="1">
      <c r="A94" s="43"/>
      <c r="B94" s="43"/>
      <c r="C94" s="43"/>
      <c r="D94" s="43"/>
      <c r="E94" s="43"/>
      <c r="F94" s="43"/>
      <c r="G94" s="43"/>
      <c r="L94" s="2"/>
      <c r="M94" s="1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2"/>
      <c r="AB94" s="2"/>
      <c r="AC94" s="2"/>
      <c r="AD94" s="2"/>
      <c r="AE94" s="2"/>
      <c r="AF94" s="2"/>
      <c r="AG94" s="2"/>
    </row>
    <row r="95" ht="15.75" hidden="1" customHeight="1">
      <c r="A95" s="43"/>
      <c r="B95" s="43"/>
      <c r="C95" s="43"/>
      <c r="D95" s="43"/>
      <c r="E95" s="43"/>
      <c r="F95" s="43"/>
      <c r="G95" s="43"/>
      <c r="L95" s="2"/>
      <c r="M95" s="1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2"/>
      <c r="AB95" s="2"/>
      <c r="AC95" s="2"/>
      <c r="AD95" s="2"/>
      <c r="AE95" s="2"/>
      <c r="AF95" s="2"/>
      <c r="AG95" s="2"/>
    </row>
    <row r="96" ht="15.75" hidden="1" customHeight="1">
      <c r="A96" s="43"/>
      <c r="B96" s="43"/>
      <c r="C96" s="43"/>
      <c r="D96" s="43"/>
      <c r="E96" s="43"/>
      <c r="F96" s="43"/>
      <c r="G96" s="43"/>
      <c r="L96" s="2"/>
      <c r="M96" s="1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2"/>
      <c r="AB96" s="2"/>
      <c r="AC96" s="2"/>
      <c r="AD96" s="2"/>
      <c r="AE96" s="2"/>
      <c r="AF96" s="2"/>
      <c r="AG96" s="2"/>
    </row>
    <row r="97" ht="15.75" hidden="1" customHeight="1">
      <c r="A97" s="43"/>
      <c r="B97" s="43"/>
      <c r="C97" s="43"/>
      <c r="D97" s="43"/>
      <c r="E97" s="43"/>
      <c r="F97" s="43"/>
      <c r="G97" s="43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3"/>
      <c r="B98" s="43"/>
      <c r="C98" s="43"/>
      <c r="D98" s="43"/>
      <c r="E98" s="43"/>
      <c r="F98" s="43"/>
      <c r="G98" s="43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3"/>
      <c r="B99" s="43"/>
      <c r="C99" s="43"/>
      <c r="D99" s="43"/>
      <c r="E99" s="43"/>
      <c r="F99" s="43"/>
      <c r="G99" s="43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3"/>
      <c r="B100" s="43"/>
      <c r="C100" s="43"/>
      <c r="D100" s="43"/>
      <c r="E100" s="43"/>
      <c r="F100" s="43"/>
      <c r="G100" s="43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3"/>
      <c r="B101" s="43"/>
      <c r="C101" s="43"/>
      <c r="D101" s="43"/>
      <c r="E101" s="43"/>
      <c r="F101" s="43"/>
      <c r="G101" s="43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3"/>
      <c r="B102" s="43"/>
      <c r="C102" s="43"/>
      <c r="D102" s="43"/>
      <c r="E102" s="43"/>
      <c r="F102" s="43"/>
      <c r="G102" s="43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3"/>
      <c r="B103" s="43"/>
      <c r="C103" s="43"/>
      <c r="D103" s="43"/>
      <c r="E103" s="43"/>
      <c r="F103" s="43"/>
      <c r="G103" s="43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3"/>
      <c r="B104" s="43"/>
      <c r="C104" s="43"/>
      <c r="D104" s="43"/>
      <c r="E104" s="43"/>
      <c r="F104" s="43"/>
      <c r="G104" s="43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3"/>
      <c r="B105" s="43"/>
      <c r="C105" s="43"/>
      <c r="D105" s="43"/>
      <c r="E105" s="43"/>
      <c r="F105" s="43"/>
      <c r="G105" s="43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3"/>
      <c r="B106" s="43"/>
      <c r="C106" s="43"/>
      <c r="D106" s="43"/>
      <c r="E106" s="43"/>
      <c r="F106" s="43"/>
      <c r="G106" s="43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3"/>
      <c r="B107" s="43"/>
      <c r="C107" s="43"/>
      <c r="D107" s="43"/>
      <c r="E107" s="43"/>
      <c r="F107" s="43"/>
      <c r="G107" s="43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3"/>
      <c r="B108" s="43"/>
      <c r="C108" s="43"/>
      <c r="D108" s="43"/>
      <c r="E108" s="43"/>
      <c r="F108" s="43"/>
      <c r="G108" s="43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3"/>
      <c r="B109" s="43"/>
      <c r="C109" s="43"/>
      <c r="D109" s="43"/>
      <c r="E109" s="43"/>
      <c r="F109" s="43"/>
      <c r="G109" s="43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3"/>
      <c r="B110" s="43"/>
      <c r="C110" s="43"/>
      <c r="D110" s="43"/>
      <c r="E110" s="43"/>
      <c r="F110" s="43"/>
      <c r="G110" s="43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3"/>
      <c r="B111" s="43"/>
      <c r="C111" s="43"/>
      <c r="D111" s="43"/>
      <c r="E111" s="43"/>
      <c r="F111" s="43"/>
      <c r="G111" s="43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3"/>
      <c r="B112" s="43"/>
      <c r="C112" s="43"/>
      <c r="D112" s="43"/>
      <c r="E112" s="43"/>
      <c r="F112" s="43"/>
      <c r="G112" s="43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3"/>
      <c r="B113" s="43"/>
      <c r="C113" s="43"/>
      <c r="D113" s="43"/>
      <c r="E113" s="43"/>
      <c r="F113" s="43"/>
      <c r="G113" s="43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3"/>
      <c r="B114" s="43"/>
      <c r="C114" s="43"/>
      <c r="D114" s="43"/>
      <c r="E114" s="43"/>
      <c r="F114" s="43"/>
      <c r="G114" s="43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3"/>
      <c r="B115" s="43"/>
      <c r="C115" s="43"/>
      <c r="D115" s="43"/>
      <c r="E115" s="43"/>
      <c r="F115" s="43"/>
      <c r="G115" s="43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3"/>
      <c r="B116" s="43"/>
      <c r="C116" s="43"/>
      <c r="D116" s="43"/>
      <c r="E116" s="43"/>
      <c r="F116" s="43"/>
      <c r="G116" s="43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3"/>
      <c r="B117" s="43"/>
      <c r="C117" s="43"/>
      <c r="D117" s="43"/>
      <c r="E117" s="43"/>
      <c r="F117" s="43"/>
      <c r="G117" s="43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3"/>
      <c r="B118" s="43"/>
      <c r="C118" s="43"/>
      <c r="D118" s="43"/>
      <c r="E118" s="43"/>
      <c r="F118" s="43"/>
      <c r="G118" s="43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3"/>
      <c r="B119" s="43"/>
      <c r="C119" s="43"/>
      <c r="D119" s="43"/>
      <c r="E119" s="43"/>
      <c r="F119" s="43"/>
      <c r="G119" s="43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3"/>
      <c r="B120" s="43"/>
      <c r="C120" s="43"/>
      <c r="D120" s="43"/>
      <c r="E120" s="43"/>
      <c r="F120" s="43"/>
      <c r="G120" s="43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3"/>
      <c r="B121" s="43"/>
      <c r="C121" s="43"/>
      <c r="D121" s="43"/>
      <c r="E121" s="43"/>
      <c r="F121" s="43"/>
      <c r="G121" s="43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3"/>
      <c r="B122" s="43"/>
      <c r="C122" s="43"/>
      <c r="D122" s="43"/>
      <c r="E122" s="43"/>
      <c r="F122" s="43"/>
      <c r="G122" s="43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3"/>
      <c r="B123" s="43"/>
      <c r="C123" s="43"/>
      <c r="D123" s="43"/>
      <c r="E123" s="43"/>
      <c r="F123" s="43"/>
      <c r="G123" s="43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3"/>
      <c r="B124" s="43"/>
      <c r="C124" s="43"/>
      <c r="D124" s="43"/>
      <c r="E124" s="43"/>
      <c r="F124" s="43"/>
      <c r="G124" s="43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3"/>
      <c r="B125" s="43"/>
      <c r="C125" s="43"/>
      <c r="D125" s="43"/>
      <c r="E125" s="43"/>
      <c r="F125" s="43"/>
      <c r="G125" s="43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3"/>
      <c r="B126" s="43"/>
      <c r="C126" s="43"/>
      <c r="D126" s="43"/>
      <c r="E126" s="43"/>
      <c r="F126" s="43"/>
      <c r="G126" s="43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3"/>
      <c r="B127" s="43"/>
      <c r="C127" s="43"/>
      <c r="D127" s="43"/>
      <c r="E127" s="43"/>
      <c r="F127" s="43"/>
      <c r="G127" s="43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3"/>
      <c r="B128" s="43"/>
      <c r="C128" s="43"/>
      <c r="D128" s="43"/>
      <c r="E128" s="43"/>
      <c r="F128" s="43"/>
      <c r="G128" s="43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3"/>
      <c r="B129" s="43"/>
      <c r="C129" s="43"/>
      <c r="D129" s="43"/>
      <c r="E129" s="43"/>
      <c r="F129" s="43"/>
      <c r="G129" s="43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3"/>
      <c r="B130" s="43"/>
      <c r="C130" s="43"/>
      <c r="D130" s="43"/>
      <c r="E130" s="43"/>
      <c r="F130" s="43"/>
      <c r="G130" s="43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3"/>
      <c r="B131" s="43"/>
      <c r="C131" s="43"/>
      <c r="D131" s="43"/>
      <c r="E131" s="43"/>
      <c r="F131" s="43"/>
      <c r="G131" s="43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3"/>
      <c r="B132" s="43"/>
      <c r="C132" s="43"/>
      <c r="D132" s="43"/>
      <c r="E132" s="43"/>
      <c r="F132" s="43"/>
      <c r="G132" s="43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3"/>
      <c r="B133" s="43"/>
      <c r="C133" s="43"/>
      <c r="D133" s="43"/>
      <c r="E133" s="43"/>
      <c r="F133" s="43"/>
      <c r="G133" s="43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3"/>
      <c r="B134" s="43"/>
      <c r="C134" s="43"/>
      <c r="D134" s="43"/>
      <c r="E134" s="43"/>
      <c r="F134" s="43"/>
      <c r="G134" s="43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3"/>
      <c r="B135" s="43"/>
      <c r="C135" s="43"/>
      <c r="D135" s="43"/>
      <c r="E135" s="43"/>
      <c r="F135" s="43"/>
      <c r="G135" s="43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3"/>
      <c r="B136" s="43"/>
      <c r="C136" s="43"/>
      <c r="D136" s="43"/>
      <c r="E136" s="43"/>
      <c r="F136" s="43"/>
      <c r="G136" s="43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3"/>
      <c r="B137" s="43"/>
      <c r="C137" s="43"/>
      <c r="D137" s="43"/>
      <c r="E137" s="43"/>
      <c r="F137" s="43"/>
      <c r="G137" s="43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3"/>
      <c r="B138" s="43"/>
      <c r="C138" s="43"/>
      <c r="D138" s="43"/>
      <c r="E138" s="43"/>
      <c r="F138" s="43"/>
      <c r="G138" s="43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3"/>
      <c r="B139" s="43"/>
      <c r="C139" s="43"/>
      <c r="D139" s="43"/>
      <c r="E139" s="43"/>
      <c r="F139" s="43"/>
      <c r="G139" s="43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3"/>
      <c r="B140" s="43"/>
      <c r="C140" s="43"/>
      <c r="D140" s="43"/>
      <c r="E140" s="43"/>
      <c r="F140" s="43"/>
      <c r="G140" s="43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3"/>
      <c r="B141" s="43"/>
      <c r="C141" s="43"/>
      <c r="D141" s="43"/>
      <c r="E141" s="43"/>
      <c r="F141" s="43"/>
      <c r="G141" s="43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3"/>
      <c r="B142" s="43"/>
      <c r="C142" s="43"/>
      <c r="D142" s="43"/>
      <c r="E142" s="43"/>
      <c r="F142" s="43"/>
      <c r="G142" s="43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3"/>
      <c r="B143" s="43"/>
      <c r="C143" s="43"/>
      <c r="D143" s="43"/>
      <c r="E143" s="43"/>
      <c r="F143" s="43"/>
      <c r="G143" s="43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3"/>
      <c r="B144" s="43"/>
      <c r="C144" s="43"/>
      <c r="D144" s="43"/>
      <c r="E144" s="43"/>
      <c r="F144" s="43"/>
      <c r="G144" s="43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3"/>
      <c r="B145" s="43"/>
      <c r="C145" s="43"/>
      <c r="D145" s="43"/>
      <c r="E145" s="43"/>
      <c r="F145" s="43"/>
      <c r="G145" s="43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3"/>
      <c r="B146" s="43"/>
      <c r="C146" s="43"/>
      <c r="D146" s="43"/>
      <c r="E146" s="43"/>
      <c r="F146" s="43"/>
      <c r="G146" s="43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3"/>
      <c r="B147" s="43"/>
      <c r="C147" s="43"/>
      <c r="D147" s="43"/>
      <c r="E147" s="43"/>
      <c r="F147" s="43"/>
      <c r="G147" s="43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3"/>
      <c r="B148" s="43"/>
      <c r="C148" s="43"/>
      <c r="D148" s="43"/>
      <c r="E148" s="43"/>
      <c r="F148" s="43"/>
      <c r="G148" s="43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3"/>
      <c r="B149" s="43"/>
      <c r="C149" s="43"/>
      <c r="D149" s="43"/>
      <c r="E149" s="43"/>
      <c r="F149" s="43"/>
      <c r="G149" s="43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3"/>
      <c r="B150" s="43"/>
      <c r="C150" s="43"/>
      <c r="D150" s="43"/>
      <c r="E150" s="43"/>
      <c r="F150" s="43"/>
      <c r="G150" s="43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3"/>
      <c r="B151" s="43"/>
      <c r="C151" s="43"/>
      <c r="D151" s="43"/>
      <c r="E151" s="43"/>
      <c r="F151" s="43"/>
      <c r="G151" s="43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3"/>
      <c r="B152" s="43"/>
      <c r="C152" s="43"/>
      <c r="D152" s="43"/>
      <c r="E152" s="43"/>
      <c r="F152" s="43"/>
      <c r="G152" s="43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3"/>
      <c r="B153" s="43"/>
      <c r="C153" s="43"/>
      <c r="D153" s="43"/>
      <c r="E153" s="43"/>
      <c r="F153" s="43"/>
      <c r="G153" s="43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3"/>
      <c r="B154" s="43"/>
      <c r="C154" s="43"/>
      <c r="D154" s="43"/>
      <c r="E154" s="43"/>
      <c r="F154" s="43"/>
      <c r="G154" s="43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3"/>
      <c r="B155" s="43"/>
      <c r="C155" s="43"/>
      <c r="D155" s="43"/>
      <c r="E155" s="43"/>
      <c r="F155" s="43"/>
      <c r="G155" s="43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3"/>
      <c r="B156" s="43"/>
      <c r="C156" s="43"/>
      <c r="D156" s="43"/>
      <c r="E156" s="43"/>
      <c r="F156" s="43"/>
      <c r="G156" s="43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3"/>
      <c r="B157" s="43"/>
      <c r="C157" s="43"/>
      <c r="D157" s="43"/>
      <c r="E157" s="43"/>
      <c r="F157" s="43"/>
      <c r="G157" s="43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3"/>
      <c r="B158" s="43"/>
      <c r="C158" s="43"/>
      <c r="D158" s="43"/>
      <c r="E158" s="43"/>
      <c r="F158" s="43"/>
      <c r="G158" s="43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3"/>
      <c r="B159" s="43"/>
      <c r="C159" s="43"/>
      <c r="D159" s="43"/>
      <c r="E159" s="43"/>
      <c r="F159" s="43"/>
      <c r="G159" s="43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3"/>
      <c r="B160" s="43"/>
      <c r="C160" s="43"/>
      <c r="D160" s="43"/>
      <c r="E160" s="43"/>
      <c r="F160" s="43"/>
      <c r="G160" s="43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3"/>
      <c r="B161" s="43"/>
      <c r="C161" s="43"/>
      <c r="D161" s="43"/>
      <c r="E161" s="43"/>
      <c r="F161" s="43"/>
      <c r="G161" s="43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3"/>
      <c r="B162" s="43"/>
      <c r="C162" s="43"/>
      <c r="D162" s="43"/>
      <c r="E162" s="43"/>
      <c r="F162" s="43"/>
      <c r="G162" s="43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3"/>
      <c r="B163" s="43"/>
      <c r="C163" s="43"/>
      <c r="D163" s="43"/>
      <c r="E163" s="43"/>
      <c r="F163" s="43"/>
      <c r="G163" s="43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3"/>
      <c r="B164" s="43"/>
      <c r="C164" s="43"/>
      <c r="D164" s="43"/>
      <c r="E164" s="43"/>
      <c r="F164" s="43"/>
      <c r="G164" s="43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3"/>
      <c r="B165" s="43"/>
      <c r="C165" s="43"/>
      <c r="D165" s="43"/>
      <c r="E165" s="43"/>
      <c r="F165" s="43"/>
      <c r="G165" s="43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3"/>
      <c r="B166" s="43"/>
      <c r="C166" s="43"/>
      <c r="D166" s="43"/>
      <c r="E166" s="43"/>
      <c r="F166" s="43"/>
      <c r="G166" s="43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3"/>
      <c r="B167" s="43"/>
      <c r="C167" s="43"/>
      <c r="D167" s="43"/>
      <c r="E167" s="43"/>
      <c r="F167" s="43"/>
      <c r="G167" s="43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3"/>
      <c r="B168" s="43"/>
      <c r="C168" s="43"/>
      <c r="D168" s="43"/>
      <c r="E168" s="43"/>
      <c r="F168" s="43"/>
      <c r="G168" s="43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3"/>
      <c r="B169" s="43"/>
      <c r="C169" s="43"/>
      <c r="D169" s="43"/>
      <c r="E169" s="43"/>
      <c r="F169" s="43"/>
      <c r="G169" s="43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3"/>
      <c r="B170" s="43"/>
      <c r="C170" s="43"/>
      <c r="D170" s="43"/>
      <c r="E170" s="43"/>
      <c r="F170" s="43"/>
      <c r="G170" s="43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3"/>
      <c r="B171" s="43"/>
      <c r="C171" s="43"/>
      <c r="D171" s="43"/>
      <c r="E171" s="43"/>
      <c r="F171" s="43"/>
      <c r="G171" s="43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3"/>
      <c r="B172" s="43"/>
      <c r="C172" s="43"/>
      <c r="D172" s="43"/>
      <c r="E172" s="43"/>
      <c r="F172" s="43"/>
      <c r="G172" s="43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3"/>
      <c r="B173" s="43"/>
      <c r="C173" s="43"/>
      <c r="D173" s="43"/>
      <c r="E173" s="43"/>
      <c r="F173" s="43"/>
      <c r="G173" s="43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3"/>
      <c r="B174" s="43"/>
      <c r="C174" s="43"/>
      <c r="D174" s="43"/>
      <c r="E174" s="43"/>
      <c r="F174" s="43"/>
      <c r="G174" s="43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3"/>
      <c r="B175" s="43"/>
      <c r="C175" s="43"/>
      <c r="D175" s="43"/>
      <c r="E175" s="43"/>
      <c r="F175" s="43"/>
      <c r="G175" s="43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3"/>
      <c r="B176" s="43"/>
      <c r="C176" s="43"/>
      <c r="D176" s="43"/>
      <c r="E176" s="43"/>
      <c r="F176" s="43"/>
      <c r="G176" s="43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3"/>
      <c r="B177" s="43"/>
      <c r="C177" s="43"/>
      <c r="D177" s="43"/>
      <c r="E177" s="43"/>
      <c r="F177" s="43"/>
      <c r="G177" s="43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3"/>
      <c r="B178" s="43"/>
      <c r="C178" s="43"/>
      <c r="D178" s="43"/>
      <c r="E178" s="43"/>
      <c r="F178" s="43"/>
      <c r="G178" s="43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3"/>
      <c r="B179" s="43"/>
      <c r="C179" s="43"/>
      <c r="D179" s="43"/>
      <c r="E179" s="43"/>
      <c r="F179" s="43"/>
      <c r="G179" s="43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3"/>
      <c r="B180" s="43"/>
      <c r="C180" s="43"/>
      <c r="D180" s="43"/>
      <c r="E180" s="43"/>
      <c r="F180" s="43"/>
      <c r="G180" s="43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3"/>
      <c r="B181" s="43"/>
      <c r="C181" s="43"/>
      <c r="D181" s="43"/>
      <c r="E181" s="43"/>
      <c r="F181" s="43"/>
      <c r="G181" s="43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3"/>
      <c r="B182" s="43"/>
      <c r="C182" s="43"/>
      <c r="D182" s="43"/>
      <c r="E182" s="43"/>
      <c r="F182" s="43"/>
      <c r="G182" s="43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3"/>
      <c r="B183" s="43"/>
      <c r="C183" s="43"/>
      <c r="D183" s="43"/>
      <c r="E183" s="43"/>
      <c r="F183" s="43"/>
      <c r="G183" s="43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3"/>
      <c r="B184" s="43"/>
      <c r="C184" s="43"/>
      <c r="D184" s="43"/>
      <c r="E184" s="43"/>
      <c r="F184" s="43"/>
      <c r="G184" s="43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3"/>
      <c r="B185" s="43"/>
      <c r="C185" s="43"/>
      <c r="D185" s="43"/>
      <c r="E185" s="43"/>
      <c r="F185" s="43"/>
      <c r="G185" s="43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3"/>
      <c r="B186" s="43"/>
      <c r="C186" s="43"/>
      <c r="D186" s="43"/>
      <c r="E186" s="43"/>
      <c r="F186" s="43"/>
      <c r="G186" s="43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3"/>
      <c r="B187" s="43"/>
      <c r="C187" s="43"/>
      <c r="D187" s="43"/>
      <c r="E187" s="43"/>
      <c r="F187" s="43"/>
      <c r="G187" s="43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3"/>
      <c r="B188" s="43"/>
      <c r="C188" s="43"/>
      <c r="D188" s="43"/>
      <c r="E188" s="43"/>
      <c r="F188" s="43"/>
      <c r="G188" s="43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3"/>
      <c r="B189" s="43"/>
      <c r="C189" s="43"/>
      <c r="D189" s="43"/>
      <c r="E189" s="43"/>
      <c r="F189" s="43"/>
      <c r="G189" s="43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3"/>
      <c r="B190" s="43"/>
      <c r="C190" s="43"/>
      <c r="D190" s="43"/>
      <c r="E190" s="43"/>
      <c r="F190" s="43"/>
      <c r="G190" s="43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3"/>
      <c r="B191" s="43"/>
      <c r="C191" s="43"/>
      <c r="D191" s="43"/>
      <c r="E191" s="43"/>
      <c r="F191" s="43"/>
      <c r="G191" s="43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3"/>
      <c r="B192" s="43"/>
      <c r="C192" s="43"/>
      <c r="D192" s="43"/>
      <c r="E192" s="43"/>
      <c r="F192" s="43"/>
      <c r="G192" s="43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3"/>
      <c r="B193" s="43"/>
      <c r="C193" s="43"/>
      <c r="D193" s="43"/>
      <c r="E193" s="43"/>
      <c r="F193" s="43"/>
      <c r="G193" s="43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3"/>
      <c r="B194" s="43"/>
      <c r="C194" s="43"/>
      <c r="D194" s="43"/>
      <c r="E194" s="43"/>
      <c r="F194" s="43"/>
      <c r="G194" s="43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3"/>
      <c r="B195" s="43"/>
      <c r="C195" s="43"/>
      <c r="D195" s="43"/>
      <c r="E195" s="43"/>
      <c r="F195" s="43"/>
      <c r="G195" s="43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3"/>
      <c r="B196" s="43"/>
      <c r="C196" s="43"/>
      <c r="D196" s="43"/>
      <c r="E196" s="43"/>
      <c r="F196" s="43"/>
      <c r="G196" s="43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3"/>
      <c r="B197" s="43"/>
      <c r="C197" s="43"/>
      <c r="D197" s="43"/>
      <c r="E197" s="43"/>
      <c r="F197" s="43"/>
      <c r="G197" s="43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3"/>
      <c r="B198" s="43"/>
      <c r="C198" s="43"/>
      <c r="D198" s="43"/>
      <c r="E198" s="43"/>
      <c r="F198" s="43"/>
      <c r="G198" s="43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3"/>
      <c r="B199" s="43"/>
      <c r="C199" s="43"/>
      <c r="D199" s="43"/>
      <c r="E199" s="43"/>
      <c r="F199" s="43"/>
      <c r="G199" s="43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3"/>
      <c r="B200" s="43"/>
      <c r="C200" s="43"/>
      <c r="D200" s="43"/>
      <c r="E200" s="43"/>
      <c r="F200" s="43"/>
      <c r="G200" s="43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3"/>
      <c r="B201" s="43"/>
      <c r="C201" s="43"/>
      <c r="D201" s="43"/>
      <c r="E201" s="43"/>
      <c r="F201" s="43"/>
      <c r="G201" s="43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3"/>
      <c r="B202" s="43"/>
      <c r="C202" s="43"/>
      <c r="D202" s="43"/>
      <c r="E202" s="43"/>
      <c r="F202" s="43"/>
      <c r="G202" s="43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3"/>
      <c r="B203" s="43"/>
      <c r="C203" s="43"/>
      <c r="D203" s="43"/>
      <c r="E203" s="43"/>
      <c r="F203" s="43"/>
      <c r="G203" s="43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3"/>
      <c r="B204" s="43"/>
      <c r="C204" s="43"/>
      <c r="D204" s="43"/>
      <c r="E204" s="43"/>
      <c r="F204" s="43"/>
      <c r="G204" s="43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3"/>
      <c r="B205" s="43"/>
      <c r="C205" s="43"/>
      <c r="D205" s="43"/>
      <c r="E205" s="43"/>
      <c r="F205" s="43"/>
      <c r="G205" s="43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3"/>
      <c r="B206" s="43"/>
      <c r="C206" s="43"/>
      <c r="D206" s="43"/>
      <c r="E206" s="43"/>
      <c r="F206" s="43"/>
      <c r="G206" s="43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3"/>
      <c r="B207" s="43"/>
      <c r="C207" s="43"/>
      <c r="D207" s="43"/>
      <c r="E207" s="43"/>
      <c r="F207" s="43"/>
      <c r="G207" s="43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3"/>
      <c r="B208" s="43"/>
      <c r="C208" s="43"/>
      <c r="D208" s="43"/>
      <c r="E208" s="43"/>
      <c r="F208" s="43"/>
      <c r="G208" s="43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3"/>
      <c r="B209" s="43"/>
      <c r="C209" s="43"/>
      <c r="D209" s="43"/>
      <c r="E209" s="43"/>
      <c r="F209" s="43"/>
      <c r="G209" s="43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3"/>
      <c r="B210" s="43"/>
      <c r="C210" s="43"/>
      <c r="D210" s="43"/>
      <c r="E210" s="43"/>
      <c r="F210" s="43"/>
      <c r="G210" s="43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3"/>
      <c r="B211" s="43"/>
      <c r="C211" s="43"/>
      <c r="D211" s="43"/>
      <c r="E211" s="43"/>
      <c r="F211" s="43"/>
      <c r="G211" s="43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3"/>
      <c r="B212" s="43"/>
      <c r="C212" s="43"/>
      <c r="D212" s="43"/>
      <c r="E212" s="43"/>
      <c r="F212" s="43"/>
      <c r="G212" s="43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3"/>
      <c r="B213" s="43"/>
      <c r="C213" s="43"/>
      <c r="D213" s="43"/>
      <c r="E213" s="43"/>
      <c r="F213" s="43"/>
      <c r="G213" s="43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3"/>
      <c r="B214" s="43"/>
      <c r="C214" s="43"/>
      <c r="D214" s="43"/>
      <c r="E214" s="43"/>
      <c r="F214" s="43"/>
      <c r="G214" s="43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3"/>
      <c r="B215" s="43"/>
      <c r="C215" s="43"/>
      <c r="D215" s="43"/>
      <c r="E215" s="43"/>
      <c r="F215" s="43"/>
      <c r="G215" s="43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3"/>
      <c r="B216" s="43"/>
      <c r="C216" s="43"/>
      <c r="D216" s="43"/>
      <c r="E216" s="43"/>
      <c r="F216" s="43"/>
      <c r="G216" s="43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3"/>
      <c r="B217" s="43"/>
      <c r="C217" s="43"/>
      <c r="D217" s="43"/>
      <c r="E217" s="43"/>
      <c r="F217" s="43"/>
      <c r="G217" s="43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3"/>
      <c r="B218" s="43"/>
      <c r="C218" s="43"/>
      <c r="D218" s="43"/>
      <c r="E218" s="43"/>
      <c r="F218" s="43"/>
      <c r="G218" s="43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3"/>
      <c r="B219" s="43"/>
      <c r="C219" s="43"/>
      <c r="D219" s="43"/>
      <c r="E219" s="43"/>
      <c r="F219" s="43"/>
      <c r="G219" s="43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3"/>
      <c r="B220" s="43"/>
      <c r="C220" s="43"/>
      <c r="D220" s="43"/>
      <c r="E220" s="43"/>
      <c r="F220" s="43"/>
      <c r="G220" s="43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3"/>
      <c r="B221" s="43"/>
      <c r="C221" s="43"/>
      <c r="D221" s="43"/>
      <c r="E221" s="43"/>
      <c r="F221" s="43"/>
      <c r="G221" s="43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3"/>
      <c r="B222" s="43"/>
      <c r="C222" s="43"/>
      <c r="D222" s="43"/>
      <c r="E222" s="43"/>
      <c r="F222" s="43"/>
      <c r="G222" s="43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3"/>
      <c r="B223" s="43"/>
      <c r="C223" s="43"/>
      <c r="D223" s="43"/>
      <c r="E223" s="43"/>
      <c r="F223" s="43"/>
      <c r="G223" s="43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3"/>
      <c r="B224" s="43"/>
      <c r="C224" s="43"/>
      <c r="D224" s="43"/>
      <c r="E224" s="43"/>
      <c r="F224" s="43"/>
      <c r="G224" s="43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3"/>
      <c r="B225" s="43"/>
      <c r="C225" s="43"/>
      <c r="D225" s="43"/>
      <c r="E225" s="43"/>
      <c r="F225" s="43"/>
      <c r="G225" s="43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8" t="s">
        <v>46</v>
      </c>
      <c r="B1" s="9" t="s">
        <v>88</v>
      </c>
      <c r="C1" s="10"/>
      <c r="D1" s="10"/>
      <c r="E1" s="10"/>
      <c r="F1" s="10"/>
      <c r="G1" s="10"/>
      <c r="H1" s="10"/>
      <c r="I1" s="10"/>
      <c r="J1" s="10"/>
      <c r="K1" s="11"/>
      <c r="L1" s="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2"/>
      <c r="AA1" s="12"/>
      <c r="AB1" s="12"/>
      <c r="AC1" s="12"/>
      <c r="AD1" s="12"/>
      <c r="AE1" s="12"/>
      <c r="AF1" s="12"/>
      <c r="AG1" s="12"/>
    </row>
    <row r="2">
      <c r="A2" s="14"/>
      <c r="B2" s="15"/>
      <c r="C2" s="16"/>
      <c r="D2" s="16"/>
      <c r="E2" s="16"/>
      <c r="F2" s="16"/>
      <c r="G2" s="16"/>
      <c r="H2" s="16"/>
      <c r="I2" s="16"/>
      <c r="J2" s="16"/>
      <c r="K2" s="17"/>
      <c r="L2" s="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2"/>
      <c r="AA2" s="12"/>
      <c r="AB2" s="12"/>
      <c r="AC2" s="12"/>
      <c r="AD2" s="12"/>
      <c r="AE2" s="12"/>
      <c r="AF2" s="12"/>
      <c r="AG2" s="12"/>
    </row>
    <row r="3">
      <c r="A3" s="19"/>
      <c r="B3" s="20" t="s">
        <v>49</v>
      </c>
      <c r="C3" s="20" t="s">
        <v>50</v>
      </c>
      <c r="D3" s="20" t="s">
        <v>51</v>
      </c>
      <c r="E3" s="20" t="s">
        <v>52</v>
      </c>
      <c r="F3" s="21" t="s">
        <v>53</v>
      </c>
      <c r="G3" s="21" t="s">
        <v>54</v>
      </c>
      <c r="H3" s="21" t="s">
        <v>55</v>
      </c>
      <c r="I3" s="21" t="s">
        <v>56</v>
      </c>
      <c r="J3" s="20" t="s">
        <v>57</v>
      </c>
      <c r="K3" s="20" t="s">
        <v>58</v>
      </c>
      <c r="L3" s="2"/>
      <c r="M3" s="18" t="s">
        <v>48</v>
      </c>
      <c r="N3" s="12"/>
      <c r="O3" s="12"/>
      <c r="P3" s="12"/>
      <c r="Q3" s="12"/>
      <c r="R3" s="12"/>
      <c r="S3" s="12"/>
      <c r="T3" s="12"/>
      <c r="U3" s="12"/>
      <c r="V3" s="12"/>
      <c r="W3" s="12"/>
      <c r="X3" s="2"/>
      <c r="Y3" s="12"/>
      <c r="Z3" s="12"/>
      <c r="AA3" s="12"/>
      <c r="AB3" s="12"/>
      <c r="AC3" s="12"/>
      <c r="AD3" s="12"/>
      <c r="AE3" s="12"/>
      <c r="AF3" s="12"/>
      <c r="AG3" s="12"/>
    </row>
    <row r="4">
      <c r="A4" s="23" t="str">
        <f>ALNS!A4</f>
        <v>Alex Ranyê Guilherme Cristino</v>
      </c>
      <c r="B4" s="45">
        <v>8.0</v>
      </c>
      <c r="C4" s="24"/>
      <c r="D4" s="24"/>
      <c r="E4" s="24"/>
      <c r="F4" s="25">
        <f t="shared" ref="F4:F47" si="1">IF(A4&lt;&gt;"",SUM(B4:E4),)</f>
        <v>8</v>
      </c>
      <c r="G4" s="26">
        <f t="shared" ref="G4:G47" si="2">IFERROR(IF(F4&gt;=0,AVERAGE(B4:E4),""),"")</f>
        <v>8</v>
      </c>
      <c r="H4" s="25" t="str">
        <f t="shared" ref="H4:H47" si="3">IF(AND(F4&gt;=10,F4&lt;28,G4&lt;7),ROUND((50-G4*6)/4,1),"")</f>
        <v/>
      </c>
      <c r="I4" s="27"/>
      <c r="J4" s="28" t="str">
        <f t="shared" ref="J4:J47" si="4">IF(AND(B4&lt;&gt;"",C4&lt;&gt;"",D4&lt;&gt;"",E4&lt;&gt;""),IF(OR(F4&gt;=28,F4&lt;10),G4,IF(I4=H4,5,((G4*6)+(I4*4))/10)),)</f>
        <v/>
      </c>
      <c r="K4" s="29" t="str">
        <f t="shared" ref="K4:K47" si="5">IF(AND(B4&lt;&gt;"",C4&lt;&gt;"",D4&lt;&gt;"",E4&lt;&gt;""),IF(J4&gt;=5,"A","R"),)</f>
        <v/>
      </c>
      <c r="L4" s="2"/>
      <c r="M4" s="22" t="s">
        <v>59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</row>
    <row r="5">
      <c r="A5" s="30" t="str">
        <f>ALNS!A5</f>
        <v>Ana beatriz Araújo Salvino</v>
      </c>
      <c r="B5" s="45">
        <v>8.0</v>
      </c>
      <c r="C5" s="31"/>
      <c r="D5" s="31"/>
      <c r="E5" s="31"/>
      <c r="F5" s="32">
        <f t="shared" si="1"/>
        <v>8</v>
      </c>
      <c r="G5" s="33">
        <f t="shared" si="2"/>
        <v>8</v>
      </c>
      <c r="H5" s="32" t="str">
        <f t="shared" si="3"/>
        <v/>
      </c>
      <c r="I5" s="34"/>
      <c r="J5" s="35" t="str">
        <f t="shared" si="4"/>
        <v/>
      </c>
      <c r="K5" s="36" t="str">
        <f t="shared" si="5"/>
        <v/>
      </c>
      <c r="L5" s="2"/>
      <c r="M5" s="18" t="s">
        <v>60</v>
      </c>
      <c r="N5" s="12"/>
      <c r="O5" s="12"/>
      <c r="P5" s="12"/>
      <c r="Q5" s="12"/>
      <c r="R5" s="12"/>
      <c r="S5" s="12"/>
      <c r="T5" s="12"/>
      <c r="U5" s="12"/>
      <c r="V5" s="12"/>
      <c r="W5" s="12"/>
      <c r="X5" s="2"/>
      <c r="Y5" s="12"/>
      <c r="Z5" s="2"/>
      <c r="AA5" s="12"/>
      <c r="AB5" s="12"/>
      <c r="AC5" s="12"/>
      <c r="AD5" s="12"/>
      <c r="AE5" s="12"/>
      <c r="AF5" s="12"/>
      <c r="AG5" s="12"/>
    </row>
    <row r="6">
      <c r="A6" s="23" t="str">
        <f>ALNS!A6</f>
        <v>Ana Beatriz Farias Brito</v>
      </c>
      <c r="B6" s="45">
        <v>8.0</v>
      </c>
      <c r="C6" s="24"/>
      <c r="D6" s="24"/>
      <c r="E6" s="24"/>
      <c r="F6" s="25">
        <f t="shared" si="1"/>
        <v>8</v>
      </c>
      <c r="G6" s="26">
        <f t="shared" si="2"/>
        <v>8</v>
      </c>
      <c r="H6" s="25" t="str">
        <f t="shared" si="3"/>
        <v/>
      </c>
      <c r="I6" s="27"/>
      <c r="J6" s="28" t="str">
        <f t="shared" si="4"/>
        <v/>
      </c>
      <c r="K6" s="29" t="str">
        <f t="shared" si="5"/>
        <v/>
      </c>
      <c r="L6" s="2"/>
      <c r="M6" s="37" t="s">
        <v>61</v>
      </c>
      <c r="N6" s="12"/>
      <c r="O6" s="12"/>
      <c r="P6" s="12"/>
      <c r="Q6" s="12"/>
      <c r="R6" s="12"/>
      <c r="S6" s="12"/>
      <c r="T6" s="12"/>
      <c r="U6" s="12"/>
      <c r="V6" s="12"/>
      <c r="W6" s="12"/>
      <c r="X6" s="2"/>
      <c r="Y6" s="12"/>
      <c r="Z6" s="2"/>
      <c r="AA6" s="12"/>
      <c r="AB6" s="12"/>
      <c r="AC6" s="12"/>
      <c r="AD6" s="12"/>
      <c r="AE6" s="12"/>
      <c r="AF6" s="12"/>
      <c r="AG6" s="12"/>
    </row>
    <row r="7">
      <c r="A7" s="30" t="str">
        <f>ALNS!A7</f>
        <v>Ana Clara Oliveira das Chagas</v>
      </c>
      <c r="B7" s="45">
        <v>8.0</v>
      </c>
      <c r="C7" s="31"/>
      <c r="D7" s="31"/>
      <c r="E7" s="31"/>
      <c r="F7" s="32">
        <f t="shared" si="1"/>
        <v>8</v>
      </c>
      <c r="G7" s="33">
        <f t="shared" si="2"/>
        <v>8</v>
      </c>
      <c r="H7" s="32" t="str">
        <f t="shared" si="3"/>
        <v/>
      </c>
      <c r="I7" s="34"/>
      <c r="J7" s="35" t="str">
        <f t="shared" si="4"/>
        <v/>
      </c>
      <c r="K7" s="36" t="str">
        <f t="shared" si="5"/>
        <v/>
      </c>
      <c r="L7" s="2"/>
      <c r="M7" s="22" t="s">
        <v>62</v>
      </c>
      <c r="N7" s="12"/>
      <c r="O7" s="12"/>
      <c r="P7" s="12"/>
      <c r="Q7" s="12"/>
      <c r="R7" s="12"/>
      <c r="S7" s="12"/>
      <c r="T7" s="12"/>
      <c r="U7" s="12"/>
      <c r="V7" s="12"/>
      <c r="W7" s="12"/>
      <c r="X7" s="2"/>
      <c r="Y7" s="12"/>
      <c r="Z7" s="2"/>
      <c r="AA7" s="12"/>
      <c r="AB7" s="12"/>
      <c r="AC7" s="12"/>
      <c r="AD7" s="12"/>
      <c r="AE7" s="12"/>
      <c r="AF7" s="12"/>
      <c r="AG7" s="12"/>
    </row>
    <row r="8">
      <c r="A8" s="23" t="str">
        <f>ALNS!A8</f>
        <v>Ana Flávia Ribeiro Gomes Nascimento</v>
      </c>
      <c r="B8" s="45">
        <v>8.0</v>
      </c>
      <c r="C8" s="24"/>
      <c r="D8" s="24"/>
      <c r="E8" s="24"/>
      <c r="F8" s="25">
        <f t="shared" si="1"/>
        <v>8</v>
      </c>
      <c r="G8" s="26">
        <f t="shared" si="2"/>
        <v>8</v>
      </c>
      <c r="H8" s="25" t="str">
        <f t="shared" si="3"/>
        <v/>
      </c>
      <c r="I8" s="27"/>
      <c r="J8" s="28" t="str">
        <f t="shared" si="4"/>
        <v/>
      </c>
      <c r="K8" s="29" t="str">
        <f t="shared" si="5"/>
        <v/>
      </c>
      <c r="L8" s="2"/>
      <c r="M8" s="22" t="s">
        <v>63</v>
      </c>
      <c r="N8" s="12"/>
      <c r="O8" s="12"/>
      <c r="P8" s="12"/>
      <c r="Q8" s="12"/>
      <c r="R8" s="12"/>
      <c r="S8" s="12"/>
      <c r="T8" s="12"/>
      <c r="U8" s="12"/>
      <c r="V8" s="12"/>
      <c r="W8" s="12"/>
      <c r="X8" s="2"/>
      <c r="Y8" s="12"/>
      <c r="Z8" s="2"/>
      <c r="AA8" s="12"/>
      <c r="AB8" s="12"/>
      <c r="AC8" s="12"/>
      <c r="AD8" s="12"/>
      <c r="AE8" s="12"/>
      <c r="AF8" s="12"/>
      <c r="AG8" s="12"/>
    </row>
    <row r="9">
      <c r="A9" s="30" t="str">
        <f>ALNS!A9</f>
        <v>Ana Luiza Almeida Maia</v>
      </c>
      <c r="B9" s="45">
        <v>8.0</v>
      </c>
      <c r="C9" s="31"/>
      <c r="D9" s="31"/>
      <c r="E9" s="31"/>
      <c r="F9" s="32">
        <f t="shared" si="1"/>
        <v>8</v>
      </c>
      <c r="G9" s="33">
        <f t="shared" si="2"/>
        <v>8</v>
      </c>
      <c r="H9" s="32" t="str">
        <f t="shared" si="3"/>
        <v/>
      </c>
      <c r="I9" s="34"/>
      <c r="J9" s="35" t="str">
        <f t="shared" si="4"/>
        <v/>
      </c>
      <c r="K9" s="36" t="str">
        <f t="shared" si="5"/>
        <v/>
      </c>
      <c r="L9" s="2"/>
      <c r="M9" s="22" t="s">
        <v>64</v>
      </c>
      <c r="N9" s="12"/>
      <c r="O9" s="12"/>
      <c r="P9" s="12"/>
      <c r="Q9" s="12"/>
      <c r="R9" s="12"/>
      <c r="S9" s="12"/>
      <c r="T9" s="12"/>
      <c r="U9" s="12"/>
      <c r="V9" s="12"/>
      <c r="W9" s="12"/>
      <c r="X9" s="2"/>
      <c r="Y9" s="12"/>
      <c r="Z9" s="2"/>
      <c r="AA9" s="12"/>
      <c r="AB9" s="12"/>
      <c r="AC9" s="12"/>
      <c r="AD9" s="12"/>
      <c r="AE9" s="12"/>
      <c r="AF9" s="12"/>
      <c r="AG9" s="12"/>
    </row>
    <row r="10">
      <c r="A10" s="23" t="str">
        <f>ALNS!A10</f>
        <v>Andrei Bernado Nascimento da Silva</v>
      </c>
      <c r="B10" s="45">
        <v>8.0</v>
      </c>
      <c r="C10" s="24"/>
      <c r="D10" s="24"/>
      <c r="E10" s="24"/>
      <c r="F10" s="25">
        <f t="shared" si="1"/>
        <v>8</v>
      </c>
      <c r="G10" s="26">
        <f t="shared" si="2"/>
        <v>8</v>
      </c>
      <c r="H10" s="25" t="str">
        <f t="shared" si="3"/>
        <v/>
      </c>
      <c r="I10" s="27"/>
      <c r="J10" s="28" t="str">
        <f t="shared" si="4"/>
        <v/>
      </c>
      <c r="K10" s="29" t="str">
        <f t="shared" si="5"/>
        <v/>
      </c>
      <c r="L10" s="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2"/>
      <c r="Y10" s="12"/>
      <c r="Z10" s="2"/>
      <c r="AA10" s="12"/>
      <c r="AB10" s="12"/>
      <c r="AC10" s="12"/>
      <c r="AD10" s="12"/>
      <c r="AE10" s="12"/>
      <c r="AF10" s="12"/>
      <c r="AG10" s="12"/>
    </row>
    <row r="11">
      <c r="A11" s="30" t="str">
        <f>ALNS!A11</f>
        <v>Arthur Juan Costa Araújo</v>
      </c>
      <c r="B11" s="45">
        <v>8.0</v>
      </c>
      <c r="C11" s="31"/>
      <c r="D11" s="31"/>
      <c r="E11" s="31"/>
      <c r="F11" s="32">
        <f t="shared" si="1"/>
        <v>8</v>
      </c>
      <c r="G11" s="33">
        <f t="shared" si="2"/>
        <v>8</v>
      </c>
      <c r="H11" s="32" t="str">
        <f t="shared" si="3"/>
        <v/>
      </c>
      <c r="I11" s="34"/>
      <c r="J11" s="35" t="str">
        <f t="shared" si="4"/>
        <v/>
      </c>
      <c r="K11" s="36" t="str">
        <f t="shared" si="5"/>
        <v/>
      </c>
      <c r="L11" s="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2"/>
      <c r="Y11" s="12"/>
      <c r="Z11" s="2"/>
      <c r="AA11" s="12"/>
      <c r="AB11" s="12"/>
      <c r="AC11" s="12"/>
      <c r="AD11" s="12"/>
      <c r="AE11" s="12"/>
      <c r="AF11" s="12"/>
      <c r="AG11" s="12"/>
    </row>
    <row r="12">
      <c r="A12" s="23" t="str">
        <f>ALNS!A12</f>
        <v>Brenda Angel Sousa de Medeiros</v>
      </c>
      <c r="B12" s="45">
        <v>8.0</v>
      </c>
      <c r="C12" s="24"/>
      <c r="D12" s="24"/>
      <c r="E12" s="24"/>
      <c r="F12" s="25">
        <f t="shared" si="1"/>
        <v>8</v>
      </c>
      <c r="G12" s="26">
        <f t="shared" si="2"/>
        <v>8</v>
      </c>
      <c r="H12" s="25" t="str">
        <f t="shared" si="3"/>
        <v/>
      </c>
      <c r="I12" s="27"/>
      <c r="J12" s="28" t="str">
        <f t="shared" si="4"/>
        <v/>
      </c>
      <c r="K12" s="29" t="str">
        <f t="shared" si="5"/>
        <v/>
      </c>
      <c r="L12" s="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2"/>
      <c r="Y12" s="12"/>
      <c r="Z12" s="2"/>
      <c r="AA12" s="12"/>
      <c r="AB12" s="12"/>
      <c r="AC12" s="12"/>
      <c r="AD12" s="12"/>
      <c r="AE12" s="12"/>
      <c r="AF12" s="12"/>
      <c r="AG12" s="12"/>
    </row>
    <row r="13">
      <c r="A13" s="30" t="str">
        <f>ALNS!A13</f>
        <v>Bruna Ellen Andrade Abrantes</v>
      </c>
      <c r="B13" s="45">
        <v>8.0</v>
      </c>
      <c r="C13" s="31"/>
      <c r="D13" s="31"/>
      <c r="E13" s="31"/>
      <c r="F13" s="32">
        <f t="shared" si="1"/>
        <v>8</v>
      </c>
      <c r="G13" s="33">
        <f t="shared" si="2"/>
        <v>8</v>
      </c>
      <c r="H13" s="32" t="str">
        <f t="shared" si="3"/>
        <v/>
      </c>
      <c r="I13" s="34"/>
      <c r="J13" s="35" t="str">
        <f t="shared" si="4"/>
        <v/>
      </c>
      <c r="K13" s="36" t="str">
        <f t="shared" si="5"/>
        <v/>
      </c>
      <c r="L13" s="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2"/>
      <c r="Y13" s="12"/>
      <c r="Z13" s="2"/>
      <c r="AA13" s="12"/>
      <c r="AB13" s="12"/>
      <c r="AC13" s="12"/>
      <c r="AD13" s="12"/>
      <c r="AE13" s="12"/>
      <c r="AF13" s="12"/>
      <c r="AG13" s="12"/>
    </row>
    <row r="14">
      <c r="A14" s="23" t="str">
        <f>ALNS!A14</f>
        <v>Daniel Dantas da Silva</v>
      </c>
      <c r="B14" s="45">
        <v>8.0</v>
      </c>
      <c r="C14" s="24"/>
      <c r="D14" s="24"/>
      <c r="E14" s="24"/>
      <c r="F14" s="25">
        <f t="shared" si="1"/>
        <v>8</v>
      </c>
      <c r="G14" s="26">
        <f t="shared" si="2"/>
        <v>8</v>
      </c>
      <c r="H14" s="25" t="str">
        <f t="shared" si="3"/>
        <v/>
      </c>
      <c r="I14" s="27"/>
      <c r="J14" s="28" t="str">
        <f t="shared" si="4"/>
        <v/>
      </c>
      <c r="K14" s="29" t="str">
        <f t="shared" si="5"/>
        <v/>
      </c>
      <c r="L14" s="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2"/>
      <c r="Y14" s="12"/>
      <c r="Z14" s="2"/>
      <c r="AA14" s="12"/>
      <c r="AB14" s="12"/>
      <c r="AC14" s="12"/>
      <c r="AD14" s="12"/>
      <c r="AE14" s="12"/>
      <c r="AF14" s="12"/>
      <c r="AG14" s="12"/>
    </row>
    <row r="15">
      <c r="A15" s="30" t="str">
        <f>ALNS!A15</f>
        <v>Erick Gabriel Araújo Leandro</v>
      </c>
      <c r="B15" s="45">
        <v>8.0</v>
      </c>
      <c r="C15" s="31"/>
      <c r="D15" s="31"/>
      <c r="E15" s="31"/>
      <c r="F15" s="32">
        <f t="shared" si="1"/>
        <v>8</v>
      </c>
      <c r="G15" s="33">
        <f t="shared" si="2"/>
        <v>8</v>
      </c>
      <c r="H15" s="32" t="str">
        <f t="shared" si="3"/>
        <v/>
      </c>
      <c r="I15" s="34"/>
      <c r="J15" s="35" t="str">
        <f t="shared" si="4"/>
        <v/>
      </c>
      <c r="K15" s="36" t="str">
        <f t="shared" si="5"/>
        <v/>
      </c>
      <c r="L15" s="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2"/>
      <c r="Y15" s="12"/>
      <c r="Z15" s="2"/>
      <c r="AA15" s="12"/>
      <c r="AB15" s="12"/>
      <c r="AC15" s="12"/>
      <c r="AD15" s="12"/>
      <c r="AE15" s="12"/>
      <c r="AF15" s="12"/>
      <c r="AG15" s="12"/>
    </row>
    <row r="16">
      <c r="A16" s="23" t="str">
        <f>ALNS!A16</f>
        <v>Eugênio Genuíno Mota</v>
      </c>
      <c r="B16" s="45">
        <v>8.0</v>
      </c>
      <c r="C16" s="24"/>
      <c r="D16" s="24"/>
      <c r="E16" s="24"/>
      <c r="F16" s="25">
        <f t="shared" si="1"/>
        <v>8</v>
      </c>
      <c r="G16" s="33">
        <f t="shared" si="2"/>
        <v>8</v>
      </c>
      <c r="H16" s="25" t="str">
        <f t="shared" si="3"/>
        <v/>
      </c>
      <c r="I16" s="27"/>
      <c r="J16" s="28" t="str">
        <f t="shared" si="4"/>
        <v/>
      </c>
      <c r="K16" s="29" t="str">
        <f t="shared" si="5"/>
        <v/>
      </c>
      <c r="L16" s="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2"/>
      <c r="Y16" s="12"/>
      <c r="Z16" s="2"/>
      <c r="AA16" s="12"/>
      <c r="AB16" s="12"/>
      <c r="AC16" s="12"/>
      <c r="AD16" s="12"/>
      <c r="AE16" s="12"/>
      <c r="AF16" s="12"/>
      <c r="AG16" s="12"/>
    </row>
    <row r="17">
      <c r="A17" s="30" t="str">
        <f>ALNS!A17</f>
        <v>Evellyn Fernandes de Almeida</v>
      </c>
      <c r="B17" s="45">
        <v>8.0</v>
      </c>
      <c r="C17" s="31"/>
      <c r="D17" s="31"/>
      <c r="E17" s="31"/>
      <c r="F17" s="32">
        <f t="shared" si="1"/>
        <v>8</v>
      </c>
      <c r="G17" s="33">
        <f t="shared" si="2"/>
        <v>8</v>
      </c>
      <c r="H17" s="32" t="str">
        <f t="shared" si="3"/>
        <v/>
      </c>
      <c r="I17" s="34"/>
      <c r="J17" s="35" t="str">
        <f t="shared" si="4"/>
        <v/>
      </c>
      <c r="K17" s="36" t="str">
        <f t="shared" si="5"/>
        <v/>
      </c>
      <c r="L17" s="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2"/>
      <c r="Y17" s="12"/>
      <c r="Z17" s="2"/>
      <c r="AA17" s="12"/>
      <c r="AB17" s="12"/>
      <c r="AC17" s="12"/>
      <c r="AD17" s="12"/>
      <c r="AE17" s="12"/>
      <c r="AF17" s="12"/>
      <c r="AG17" s="12"/>
    </row>
    <row r="18">
      <c r="A18" s="23" t="str">
        <f>ALNS!A18</f>
        <v>Gabriel de Sousa Gonzaga</v>
      </c>
      <c r="B18" s="45">
        <v>8.0</v>
      </c>
      <c r="C18" s="24"/>
      <c r="D18" s="24"/>
      <c r="E18" s="24"/>
      <c r="F18" s="25">
        <f t="shared" si="1"/>
        <v>8</v>
      </c>
      <c r="G18" s="26">
        <f t="shared" si="2"/>
        <v>8</v>
      </c>
      <c r="H18" s="25" t="str">
        <f t="shared" si="3"/>
        <v/>
      </c>
      <c r="I18" s="27"/>
      <c r="J18" s="28" t="str">
        <f t="shared" si="4"/>
        <v/>
      </c>
      <c r="K18" s="29" t="str">
        <f t="shared" si="5"/>
        <v/>
      </c>
      <c r="L18" s="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2"/>
      <c r="Y18" s="12"/>
      <c r="Z18" s="2"/>
      <c r="AA18" s="12"/>
      <c r="AB18" s="12"/>
      <c r="AC18" s="12"/>
      <c r="AD18" s="12"/>
      <c r="AE18" s="12"/>
      <c r="AF18" s="12"/>
      <c r="AG18" s="12"/>
    </row>
    <row r="19">
      <c r="A19" s="30" t="str">
        <f>ALNS!A19</f>
        <v>Giullia Barros Pietoso Camara</v>
      </c>
      <c r="B19" s="45">
        <v>8.0</v>
      </c>
      <c r="C19" s="31"/>
      <c r="D19" s="31"/>
      <c r="E19" s="31"/>
      <c r="F19" s="32">
        <f t="shared" si="1"/>
        <v>8</v>
      </c>
      <c r="G19" s="33">
        <f t="shared" si="2"/>
        <v>8</v>
      </c>
      <c r="H19" s="32" t="str">
        <f t="shared" si="3"/>
        <v/>
      </c>
      <c r="I19" s="34"/>
      <c r="J19" s="35" t="str">
        <f t="shared" si="4"/>
        <v/>
      </c>
      <c r="K19" s="36" t="str">
        <f t="shared" si="5"/>
        <v/>
      </c>
      <c r="L19" s="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2"/>
      <c r="Y19" s="12"/>
      <c r="Z19" s="2"/>
      <c r="AA19" s="12"/>
      <c r="AB19" s="12"/>
      <c r="AC19" s="12"/>
      <c r="AD19" s="12"/>
      <c r="AE19" s="12"/>
      <c r="AF19" s="12"/>
      <c r="AG19" s="12"/>
    </row>
    <row r="20" ht="15.75" customHeight="1">
      <c r="A20" s="38" t="str">
        <f>ALNS!A20</f>
        <v>Gleiciane Almeida de Lima</v>
      </c>
      <c r="B20" s="45">
        <v>8.0</v>
      </c>
      <c r="C20" s="24"/>
      <c r="D20" s="24"/>
      <c r="E20" s="24"/>
      <c r="F20" s="25">
        <f t="shared" si="1"/>
        <v>8</v>
      </c>
      <c r="G20" s="26">
        <f t="shared" si="2"/>
        <v>8</v>
      </c>
      <c r="H20" s="25" t="str">
        <f t="shared" si="3"/>
        <v/>
      </c>
      <c r="I20" s="27"/>
      <c r="J20" s="28" t="str">
        <f t="shared" si="4"/>
        <v/>
      </c>
      <c r="K20" s="29" t="str">
        <f t="shared" si="5"/>
        <v/>
      </c>
      <c r="L20" s="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2"/>
      <c r="Y20" s="12"/>
      <c r="Z20" s="2"/>
      <c r="AA20" s="12"/>
      <c r="AB20" s="12"/>
      <c r="AC20" s="12"/>
      <c r="AD20" s="12"/>
      <c r="AE20" s="12"/>
      <c r="AF20" s="12"/>
      <c r="AG20" s="12"/>
    </row>
    <row r="21" ht="15.75" customHeight="1">
      <c r="A21" s="30" t="str">
        <f>ALNS!A21</f>
        <v>Gustavo Oliviera de Menezes</v>
      </c>
      <c r="B21" s="45">
        <v>8.0</v>
      </c>
      <c r="C21" s="31"/>
      <c r="D21" s="31"/>
      <c r="E21" s="31"/>
      <c r="F21" s="32">
        <f t="shared" si="1"/>
        <v>8</v>
      </c>
      <c r="G21" s="33">
        <f t="shared" si="2"/>
        <v>8</v>
      </c>
      <c r="H21" s="32" t="str">
        <f t="shared" si="3"/>
        <v/>
      </c>
      <c r="I21" s="34"/>
      <c r="J21" s="35" t="str">
        <f t="shared" si="4"/>
        <v/>
      </c>
      <c r="K21" s="36" t="str">
        <f t="shared" si="5"/>
        <v/>
      </c>
      <c r="L21" s="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2"/>
      <c r="Y21" s="12"/>
      <c r="Z21" s="2"/>
      <c r="AA21" s="12"/>
      <c r="AB21" s="12"/>
      <c r="AC21" s="12"/>
      <c r="AD21" s="12"/>
      <c r="AE21" s="12"/>
      <c r="AF21" s="12"/>
      <c r="AG21" s="12"/>
    </row>
    <row r="22" ht="15.75" customHeight="1">
      <c r="A22" s="23" t="str">
        <f>ALNS!A22</f>
        <v>Heitor Gênuíno Mota</v>
      </c>
      <c r="B22" s="45">
        <v>8.0</v>
      </c>
      <c r="C22" s="24"/>
      <c r="D22" s="24"/>
      <c r="E22" s="24"/>
      <c r="F22" s="25">
        <f t="shared" si="1"/>
        <v>8</v>
      </c>
      <c r="G22" s="26">
        <f t="shared" si="2"/>
        <v>8</v>
      </c>
      <c r="H22" s="25" t="str">
        <f t="shared" si="3"/>
        <v/>
      </c>
      <c r="I22" s="27"/>
      <c r="J22" s="28" t="str">
        <f t="shared" si="4"/>
        <v/>
      </c>
      <c r="K22" s="29" t="str">
        <f t="shared" si="5"/>
        <v/>
      </c>
      <c r="L22" s="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2"/>
      <c r="Y22" s="12"/>
      <c r="Z22" s="2"/>
      <c r="AA22" s="12"/>
      <c r="AB22" s="12"/>
      <c r="AC22" s="12"/>
      <c r="AD22" s="12"/>
      <c r="AE22" s="12"/>
      <c r="AF22" s="12"/>
      <c r="AG22" s="12"/>
    </row>
    <row r="23" ht="15.75" customHeight="1">
      <c r="A23" s="30" t="str">
        <f>ALNS!A23</f>
        <v>Heloisa dos Reis Nascimento</v>
      </c>
      <c r="B23" s="45">
        <v>8.0</v>
      </c>
      <c r="C23" s="31"/>
      <c r="D23" s="31"/>
      <c r="E23" s="31"/>
      <c r="F23" s="32">
        <f t="shared" si="1"/>
        <v>8</v>
      </c>
      <c r="G23" s="33">
        <f t="shared" si="2"/>
        <v>8</v>
      </c>
      <c r="H23" s="32" t="str">
        <f t="shared" si="3"/>
        <v/>
      </c>
      <c r="I23" s="34"/>
      <c r="J23" s="35" t="str">
        <f t="shared" si="4"/>
        <v/>
      </c>
      <c r="K23" s="36" t="str">
        <f t="shared" si="5"/>
        <v/>
      </c>
      <c r="L23" s="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2"/>
      <c r="Y23" s="12"/>
      <c r="Z23" s="2"/>
      <c r="AA23" s="12"/>
      <c r="AB23" s="12"/>
      <c r="AC23" s="12"/>
      <c r="AD23" s="12"/>
      <c r="AE23" s="12"/>
      <c r="AF23" s="12"/>
      <c r="AG23" s="12"/>
    </row>
    <row r="24" ht="15.75" customHeight="1">
      <c r="A24" s="23" t="str">
        <f>ALNS!A24</f>
        <v>José Júlio César de Lima Silva Soares</v>
      </c>
      <c r="B24" s="45">
        <v>8.0</v>
      </c>
      <c r="C24" s="24"/>
      <c r="D24" s="24"/>
      <c r="E24" s="24"/>
      <c r="F24" s="25">
        <f t="shared" si="1"/>
        <v>8</v>
      </c>
      <c r="G24" s="26">
        <f t="shared" si="2"/>
        <v>8</v>
      </c>
      <c r="H24" s="25" t="str">
        <f t="shared" si="3"/>
        <v/>
      </c>
      <c r="I24" s="27"/>
      <c r="J24" s="28" t="str">
        <f t="shared" si="4"/>
        <v/>
      </c>
      <c r="K24" s="29" t="str">
        <f t="shared" si="5"/>
        <v/>
      </c>
      <c r="L24" s="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2"/>
      <c r="Y24" s="12"/>
      <c r="Z24" s="2"/>
      <c r="AA24" s="12"/>
      <c r="AB24" s="12"/>
      <c r="AC24" s="12"/>
      <c r="AD24" s="12"/>
      <c r="AE24" s="12"/>
      <c r="AF24" s="12"/>
      <c r="AG24" s="12"/>
    </row>
    <row r="25" ht="15.75" customHeight="1">
      <c r="A25" s="30" t="str">
        <f>ALNS!A25</f>
        <v>Júlia da Costa Silva Cruz</v>
      </c>
      <c r="B25" s="45">
        <v>8.0</v>
      </c>
      <c r="C25" s="31"/>
      <c r="D25" s="31"/>
      <c r="E25" s="31"/>
      <c r="F25" s="32">
        <f t="shared" si="1"/>
        <v>8</v>
      </c>
      <c r="G25" s="33">
        <f t="shared" si="2"/>
        <v>8</v>
      </c>
      <c r="H25" s="32" t="str">
        <f t="shared" si="3"/>
        <v/>
      </c>
      <c r="I25" s="34"/>
      <c r="J25" s="35" t="str">
        <f t="shared" si="4"/>
        <v/>
      </c>
      <c r="K25" s="36" t="str">
        <f t="shared" si="5"/>
        <v/>
      </c>
      <c r="L25" s="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2"/>
      <c r="Y25" s="12"/>
      <c r="Z25" s="2"/>
      <c r="AA25" s="12"/>
      <c r="AB25" s="12"/>
      <c r="AC25" s="12"/>
      <c r="AD25" s="12"/>
      <c r="AE25" s="12"/>
      <c r="AF25" s="12"/>
      <c r="AG25" s="12"/>
    </row>
    <row r="26" ht="15.75" customHeight="1">
      <c r="A26" s="39" t="str">
        <f>ALNS!A26</f>
        <v>Kelven Fernando Basilio de Farias</v>
      </c>
      <c r="B26" s="45">
        <v>8.0</v>
      </c>
      <c r="C26" s="24"/>
      <c r="D26" s="24"/>
      <c r="E26" s="24"/>
      <c r="F26" s="25">
        <f t="shared" si="1"/>
        <v>8</v>
      </c>
      <c r="G26" s="26">
        <f t="shared" si="2"/>
        <v>8</v>
      </c>
      <c r="H26" s="25" t="str">
        <f t="shared" si="3"/>
        <v/>
      </c>
      <c r="I26" s="38"/>
      <c r="J26" s="28" t="str">
        <f t="shared" si="4"/>
        <v/>
      </c>
      <c r="K26" s="29" t="str">
        <f t="shared" si="5"/>
        <v/>
      </c>
      <c r="L26" s="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2"/>
      <c r="Y26" s="12"/>
      <c r="Z26" s="2"/>
      <c r="AA26" s="12"/>
      <c r="AB26" s="12"/>
      <c r="AC26" s="12"/>
      <c r="AD26" s="12"/>
      <c r="AE26" s="12"/>
      <c r="AF26" s="12"/>
      <c r="AG26" s="12"/>
    </row>
    <row r="27" ht="15.75" customHeight="1">
      <c r="A27" s="40" t="str">
        <f>ALNS!A27</f>
        <v>Laura Lima Pires</v>
      </c>
      <c r="B27" s="45">
        <v>8.0</v>
      </c>
      <c r="C27" s="31"/>
      <c r="D27" s="31"/>
      <c r="E27" s="31"/>
      <c r="F27" s="32">
        <f t="shared" si="1"/>
        <v>8</v>
      </c>
      <c r="G27" s="33">
        <f t="shared" si="2"/>
        <v>8</v>
      </c>
      <c r="H27" s="32" t="str">
        <f t="shared" si="3"/>
        <v/>
      </c>
      <c r="I27" s="41"/>
      <c r="J27" s="35" t="str">
        <f t="shared" si="4"/>
        <v/>
      </c>
      <c r="K27" s="36" t="str">
        <f t="shared" si="5"/>
        <v/>
      </c>
      <c r="L27" s="2"/>
      <c r="M27" s="12"/>
      <c r="N27" s="2"/>
      <c r="O27" s="2"/>
      <c r="P27" s="12"/>
      <c r="Q27" s="2"/>
      <c r="R27" s="2"/>
      <c r="S27" s="2"/>
      <c r="T27" s="2"/>
      <c r="U27" s="2"/>
      <c r="V27" s="2"/>
      <c r="W27" s="2"/>
      <c r="X27" s="2"/>
      <c r="Y27" s="12"/>
      <c r="Z27" s="2"/>
      <c r="AA27" s="12"/>
      <c r="AB27" s="12"/>
      <c r="AC27" s="12"/>
      <c r="AD27" s="12"/>
      <c r="AE27" s="12"/>
      <c r="AF27" s="12"/>
      <c r="AG27" s="12"/>
    </row>
    <row r="28" ht="15.75" customHeight="1">
      <c r="A28" s="42" t="str">
        <f>ALNS!A28</f>
        <v>Lucas Abrante Rêgo</v>
      </c>
      <c r="B28" s="45">
        <v>8.0</v>
      </c>
      <c r="C28" s="24"/>
      <c r="D28" s="24"/>
      <c r="E28" s="24"/>
      <c r="F28" s="25">
        <f t="shared" si="1"/>
        <v>8</v>
      </c>
      <c r="G28" s="26">
        <f t="shared" si="2"/>
        <v>8</v>
      </c>
      <c r="H28" s="25" t="str">
        <f t="shared" si="3"/>
        <v/>
      </c>
      <c r="I28" s="38"/>
      <c r="J28" s="28" t="str">
        <f t="shared" si="4"/>
        <v/>
      </c>
      <c r="K28" s="29" t="str">
        <f t="shared" si="5"/>
        <v/>
      </c>
      <c r="L28" s="2"/>
      <c r="M28" s="12"/>
      <c r="N28" s="2"/>
      <c r="O28" s="12"/>
      <c r="P28" s="12"/>
      <c r="Q28" s="12"/>
      <c r="R28" s="12"/>
      <c r="S28" s="12"/>
      <c r="T28" s="2"/>
      <c r="U28" s="2"/>
      <c r="V28" s="2"/>
      <c r="W28" s="2"/>
      <c r="X28" s="2"/>
      <c r="Y28" s="12"/>
      <c r="Z28" s="2"/>
      <c r="AA28" s="12"/>
      <c r="AB28" s="12"/>
      <c r="AC28" s="12"/>
      <c r="AD28" s="12"/>
      <c r="AE28" s="12"/>
      <c r="AF28" s="12"/>
      <c r="AG28" s="12"/>
    </row>
    <row r="29" ht="15.75" customHeight="1">
      <c r="A29" s="41" t="str">
        <f>ALNS!A29</f>
        <v>Luiz Alberto Medeiros Soares</v>
      </c>
      <c r="B29" s="45">
        <v>8.0</v>
      </c>
      <c r="C29" s="31"/>
      <c r="D29" s="31"/>
      <c r="E29" s="31"/>
      <c r="F29" s="32">
        <f t="shared" si="1"/>
        <v>8</v>
      </c>
      <c r="G29" s="33">
        <f t="shared" si="2"/>
        <v>8</v>
      </c>
      <c r="H29" s="32" t="str">
        <f t="shared" si="3"/>
        <v/>
      </c>
      <c r="I29" s="41"/>
      <c r="J29" s="35" t="str">
        <f t="shared" si="4"/>
        <v/>
      </c>
      <c r="K29" s="36" t="str">
        <f t="shared" si="5"/>
        <v/>
      </c>
      <c r="L29" s="2"/>
      <c r="M29" s="12"/>
      <c r="N29" s="12"/>
      <c r="O29" s="12"/>
      <c r="P29" s="12"/>
      <c r="Q29" s="12"/>
      <c r="R29" s="12"/>
      <c r="S29" s="12"/>
      <c r="T29" s="2"/>
      <c r="U29" s="2"/>
      <c r="V29" s="2"/>
      <c r="W29" s="2"/>
      <c r="X29" s="2"/>
      <c r="Y29" s="2"/>
      <c r="Z29" s="2"/>
      <c r="AA29" s="12"/>
      <c r="AB29" s="12"/>
      <c r="AC29" s="12"/>
      <c r="AD29" s="12"/>
      <c r="AE29" s="12"/>
      <c r="AF29" s="12"/>
      <c r="AG29" s="12"/>
    </row>
    <row r="30" ht="15.75" customHeight="1">
      <c r="A30" s="38" t="str">
        <f>ALNS!A30</f>
        <v>Maria Alice Borba Agra</v>
      </c>
      <c r="B30" s="45">
        <v>8.0</v>
      </c>
      <c r="C30" s="24"/>
      <c r="D30" s="24"/>
      <c r="E30" s="24"/>
      <c r="F30" s="25">
        <f t="shared" si="1"/>
        <v>8</v>
      </c>
      <c r="G30" s="26">
        <f t="shared" si="2"/>
        <v>8</v>
      </c>
      <c r="H30" s="25" t="str">
        <f t="shared" si="3"/>
        <v/>
      </c>
      <c r="I30" s="38"/>
      <c r="J30" s="28" t="str">
        <f t="shared" si="4"/>
        <v/>
      </c>
      <c r="K30" s="29" t="str">
        <f t="shared" si="5"/>
        <v/>
      </c>
      <c r="L30" s="2"/>
      <c r="M30" s="12"/>
      <c r="N30" s="2"/>
      <c r="O30" s="12"/>
      <c r="P30" s="12"/>
      <c r="Q30" s="12"/>
      <c r="R30" s="12"/>
      <c r="S30" s="12"/>
      <c r="T30" s="2"/>
      <c r="U30" s="2"/>
      <c r="V30" s="2"/>
      <c r="W30" s="2"/>
      <c r="X30" s="2"/>
      <c r="Y30" s="2"/>
      <c r="Z30" s="2"/>
      <c r="AA30" s="12"/>
      <c r="AB30" s="12"/>
      <c r="AC30" s="12"/>
      <c r="AD30" s="12"/>
      <c r="AE30" s="12"/>
      <c r="AF30" s="12"/>
      <c r="AG30" s="12"/>
    </row>
    <row r="31" ht="15.75" customHeight="1">
      <c r="A31" s="41" t="str">
        <f>ALNS!A31</f>
        <v>Maria Clara Alves de Lima</v>
      </c>
      <c r="B31" s="45">
        <v>8.0</v>
      </c>
      <c r="C31" s="31"/>
      <c r="D31" s="31"/>
      <c r="E31" s="31"/>
      <c r="F31" s="32">
        <f t="shared" si="1"/>
        <v>8</v>
      </c>
      <c r="G31" s="33">
        <f t="shared" si="2"/>
        <v>8</v>
      </c>
      <c r="H31" s="32" t="str">
        <f t="shared" si="3"/>
        <v/>
      </c>
      <c r="I31" s="41"/>
      <c r="J31" s="35" t="str">
        <f t="shared" si="4"/>
        <v/>
      </c>
      <c r="K31" s="36" t="str">
        <f t="shared" si="5"/>
        <v/>
      </c>
      <c r="L31" s="2"/>
      <c r="M31" s="12"/>
      <c r="N31" s="2"/>
      <c r="O31" s="12"/>
      <c r="P31" s="12"/>
      <c r="Q31" s="2"/>
      <c r="R31" s="12"/>
      <c r="S31" s="12"/>
      <c r="T31" s="2"/>
      <c r="U31" s="2"/>
      <c r="V31" s="2"/>
      <c r="W31" s="2"/>
      <c r="X31" s="2"/>
      <c r="Y31" s="2"/>
      <c r="Z31" s="2"/>
      <c r="AA31" s="12"/>
      <c r="AB31" s="2"/>
      <c r="AC31" s="12"/>
      <c r="AD31" s="12"/>
      <c r="AE31" s="12"/>
      <c r="AF31" s="12"/>
      <c r="AG31" s="12"/>
    </row>
    <row r="32" ht="15.75" customHeight="1">
      <c r="A32" s="38" t="str">
        <f>ALNS!A32</f>
        <v>Maria Clara dos  Reis Silva</v>
      </c>
      <c r="B32" s="45">
        <v>8.0</v>
      </c>
      <c r="C32" s="24"/>
      <c r="D32" s="24"/>
      <c r="E32" s="24"/>
      <c r="F32" s="25">
        <f t="shared" si="1"/>
        <v>8</v>
      </c>
      <c r="G32" s="26">
        <f t="shared" si="2"/>
        <v>8</v>
      </c>
      <c r="H32" s="25" t="str">
        <f t="shared" si="3"/>
        <v/>
      </c>
      <c r="I32" s="38"/>
      <c r="J32" s="28" t="str">
        <f t="shared" si="4"/>
        <v/>
      </c>
      <c r="K32" s="29" t="str">
        <f t="shared" si="5"/>
        <v/>
      </c>
      <c r="L32" s="2"/>
      <c r="M32" s="12"/>
      <c r="N32" s="2"/>
      <c r="O32" s="12"/>
      <c r="P32" s="12"/>
      <c r="Q32" s="12"/>
      <c r="R32" s="12"/>
      <c r="S32" s="12"/>
      <c r="T32" s="2"/>
      <c r="U32" s="2"/>
      <c r="V32" s="2"/>
      <c r="W32" s="2"/>
      <c r="X32" s="2"/>
      <c r="Y32" s="2"/>
      <c r="Z32" s="2"/>
      <c r="AA32" s="12"/>
      <c r="AB32" s="12"/>
      <c r="AC32" s="12"/>
      <c r="AD32" s="12"/>
      <c r="AE32" s="12"/>
      <c r="AF32" s="12"/>
      <c r="AG32" s="12"/>
    </row>
    <row r="33" ht="15.75" customHeight="1">
      <c r="A33" s="41" t="str">
        <f>ALNS!A33</f>
        <v>Maria Evelyn da Silva Almeida</v>
      </c>
      <c r="B33" s="45">
        <v>8.0</v>
      </c>
      <c r="C33" s="31"/>
      <c r="D33" s="31"/>
      <c r="E33" s="31"/>
      <c r="F33" s="32">
        <f t="shared" si="1"/>
        <v>8</v>
      </c>
      <c r="G33" s="33">
        <f t="shared" si="2"/>
        <v>8</v>
      </c>
      <c r="H33" s="32" t="str">
        <f t="shared" si="3"/>
        <v/>
      </c>
      <c r="I33" s="41"/>
      <c r="J33" s="35" t="str">
        <f t="shared" si="4"/>
        <v/>
      </c>
      <c r="K33" s="36" t="str">
        <f t="shared" si="5"/>
        <v/>
      </c>
      <c r="L33" s="2"/>
      <c r="M33" s="12"/>
      <c r="N33" s="12"/>
      <c r="O33" s="12"/>
      <c r="P33" s="12"/>
      <c r="Q33" s="12"/>
      <c r="R33" s="12"/>
      <c r="S33" s="12"/>
      <c r="T33" s="2"/>
      <c r="U33" s="2"/>
      <c r="V33" s="2"/>
      <c r="W33" s="2"/>
      <c r="X33" s="2"/>
      <c r="Y33" s="2"/>
      <c r="Z33" s="2"/>
      <c r="AA33" s="12"/>
      <c r="AB33" s="12"/>
      <c r="AC33" s="12"/>
      <c r="AD33" s="12"/>
      <c r="AE33" s="12"/>
      <c r="AF33" s="12"/>
      <c r="AG33" s="12"/>
    </row>
    <row r="34" ht="15.75" customHeight="1">
      <c r="A34" s="38" t="str">
        <f>ALNS!A34</f>
        <v>Marina Venâncio Oliveira</v>
      </c>
      <c r="B34" s="45">
        <v>8.0</v>
      </c>
      <c r="C34" s="24"/>
      <c r="D34" s="24"/>
      <c r="E34" s="24"/>
      <c r="F34" s="25">
        <f t="shared" si="1"/>
        <v>8</v>
      </c>
      <c r="G34" s="26">
        <f t="shared" si="2"/>
        <v>8</v>
      </c>
      <c r="H34" s="25" t="str">
        <f t="shared" si="3"/>
        <v/>
      </c>
      <c r="I34" s="38"/>
      <c r="J34" s="28" t="str">
        <f t="shared" si="4"/>
        <v/>
      </c>
      <c r="K34" s="29" t="str">
        <f t="shared" si="5"/>
        <v/>
      </c>
      <c r="L34" s="2"/>
      <c r="M34" s="1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2"/>
      <c r="AB34" s="12"/>
      <c r="AC34" s="12"/>
      <c r="AD34" s="12"/>
      <c r="AE34" s="12"/>
      <c r="AF34" s="12"/>
      <c r="AG34" s="12"/>
    </row>
    <row r="35" ht="15.75" customHeight="1">
      <c r="A35" s="41" t="str">
        <f>ALNS!A35</f>
        <v>Mário Samuel Oliveira Conceição</v>
      </c>
      <c r="B35" s="45">
        <v>8.0</v>
      </c>
      <c r="C35" s="31"/>
      <c r="D35" s="31"/>
      <c r="E35" s="31"/>
      <c r="F35" s="32">
        <f t="shared" si="1"/>
        <v>8</v>
      </c>
      <c r="G35" s="33">
        <f t="shared" si="2"/>
        <v>8</v>
      </c>
      <c r="H35" s="32" t="str">
        <f t="shared" si="3"/>
        <v/>
      </c>
      <c r="I35" s="41"/>
      <c r="J35" s="35" t="str">
        <f t="shared" si="4"/>
        <v/>
      </c>
      <c r="K35" s="36" t="str">
        <f t="shared" si="5"/>
        <v/>
      </c>
      <c r="L35" s="2"/>
      <c r="M35" s="1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2"/>
      <c r="AB35" s="12"/>
      <c r="AC35" s="12"/>
      <c r="AD35" s="12"/>
      <c r="AE35" s="12"/>
      <c r="AF35" s="12"/>
      <c r="AG35" s="12"/>
    </row>
    <row r="36" ht="15.75" customHeight="1">
      <c r="A36" s="42" t="str">
        <f>ALNS!A36</f>
        <v>Pedro Elias barbosa de Sousa</v>
      </c>
      <c r="B36" s="45">
        <v>8.0</v>
      </c>
      <c r="C36" s="24"/>
      <c r="D36" s="24"/>
      <c r="E36" s="24"/>
      <c r="F36" s="25">
        <f t="shared" si="1"/>
        <v>8</v>
      </c>
      <c r="G36" s="26">
        <f t="shared" si="2"/>
        <v>8</v>
      </c>
      <c r="H36" s="25" t="str">
        <f t="shared" si="3"/>
        <v/>
      </c>
      <c r="I36" s="38"/>
      <c r="J36" s="28" t="str">
        <f t="shared" si="4"/>
        <v/>
      </c>
      <c r="K36" s="29" t="str">
        <f t="shared" si="5"/>
        <v/>
      </c>
      <c r="L36" s="2"/>
      <c r="M36" s="1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2"/>
      <c r="AB36" s="12"/>
      <c r="AC36" s="12"/>
      <c r="AD36" s="12"/>
      <c r="AE36" s="12"/>
      <c r="AF36" s="12"/>
      <c r="AG36" s="12"/>
    </row>
    <row r="37" ht="15.75" customHeight="1">
      <c r="A37" s="40" t="str">
        <f>ALNS!A37</f>
        <v>Pedro Henrique dos Santos Sousa</v>
      </c>
      <c r="B37" s="45">
        <v>8.0</v>
      </c>
      <c r="C37" s="31"/>
      <c r="D37" s="31"/>
      <c r="E37" s="31"/>
      <c r="F37" s="32">
        <f t="shared" si="1"/>
        <v>8</v>
      </c>
      <c r="G37" s="33">
        <f t="shared" si="2"/>
        <v>8</v>
      </c>
      <c r="H37" s="32" t="str">
        <f t="shared" si="3"/>
        <v/>
      </c>
      <c r="I37" s="41"/>
      <c r="J37" s="35" t="str">
        <f t="shared" si="4"/>
        <v/>
      </c>
      <c r="K37" s="36" t="str">
        <f t="shared" si="5"/>
        <v/>
      </c>
      <c r="L37" s="2"/>
      <c r="M37" s="1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2"/>
      <c r="AB37" s="12"/>
      <c r="AC37" s="12"/>
      <c r="AD37" s="12"/>
      <c r="AE37" s="2"/>
      <c r="AF37" s="2"/>
      <c r="AG37" s="2"/>
    </row>
    <row r="38" ht="15.75" customHeight="1">
      <c r="A38" s="42" t="str">
        <f>ALNS!A38</f>
        <v>Pedro Víctor de Farias Almeida</v>
      </c>
      <c r="B38" s="45">
        <v>8.0</v>
      </c>
      <c r="C38" s="24"/>
      <c r="D38" s="24"/>
      <c r="E38" s="24"/>
      <c r="F38" s="25">
        <f t="shared" si="1"/>
        <v>8</v>
      </c>
      <c r="G38" s="26">
        <f t="shared" si="2"/>
        <v>8</v>
      </c>
      <c r="H38" s="25" t="str">
        <f t="shared" si="3"/>
        <v/>
      </c>
      <c r="I38" s="38"/>
      <c r="J38" s="28" t="str">
        <f t="shared" si="4"/>
        <v/>
      </c>
      <c r="K38" s="29" t="str">
        <f t="shared" si="5"/>
        <v/>
      </c>
      <c r="L38" s="2"/>
      <c r="M38" s="1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2"/>
      <c r="AB38" s="12"/>
      <c r="AC38" s="12"/>
      <c r="AD38" s="12"/>
      <c r="AE38" s="2"/>
      <c r="AF38" s="2"/>
      <c r="AG38" s="2"/>
    </row>
    <row r="39" ht="15.75" customHeight="1">
      <c r="A39" s="40" t="str">
        <f>ALNS!A39</f>
        <v>Pedro Welisson de Lima Araújo</v>
      </c>
      <c r="B39" s="45">
        <v>8.0</v>
      </c>
      <c r="C39" s="31"/>
      <c r="D39" s="31"/>
      <c r="E39" s="31"/>
      <c r="F39" s="32">
        <f t="shared" si="1"/>
        <v>8</v>
      </c>
      <c r="G39" s="33">
        <f t="shared" si="2"/>
        <v>8</v>
      </c>
      <c r="H39" s="32" t="str">
        <f t="shared" si="3"/>
        <v/>
      </c>
      <c r="I39" s="41"/>
      <c r="J39" s="35" t="str">
        <f t="shared" si="4"/>
        <v/>
      </c>
      <c r="K39" s="36" t="str">
        <f t="shared" si="5"/>
        <v/>
      </c>
      <c r="L39" s="2"/>
      <c r="M39" s="1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2"/>
      <c r="AB39" s="12"/>
      <c r="AC39" s="12"/>
      <c r="AD39" s="12"/>
      <c r="AE39" s="2"/>
      <c r="AF39" s="2"/>
      <c r="AG39" s="2"/>
    </row>
    <row r="40" ht="15.75" customHeight="1">
      <c r="A40" s="42" t="str">
        <f>ALNS!A40</f>
        <v>Rebeca Kemylly Vasquez Mendes</v>
      </c>
      <c r="B40" s="45">
        <v>8.0</v>
      </c>
      <c r="C40" s="24"/>
      <c r="D40" s="24"/>
      <c r="E40" s="24"/>
      <c r="F40" s="25">
        <f t="shared" si="1"/>
        <v>8</v>
      </c>
      <c r="G40" s="26">
        <f t="shared" si="2"/>
        <v>8</v>
      </c>
      <c r="H40" s="25" t="str">
        <f t="shared" si="3"/>
        <v/>
      </c>
      <c r="I40" s="38"/>
      <c r="J40" s="28" t="str">
        <f t="shared" si="4"/>
        <v/>
      </c>
      <c r="K40" s="29" t="str">
        <f t="shared" si="5"/>
        <v/>
      </c>
      <c r="L40" s="2"/>
      <c r="M40" s="1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2"/>
      <c r="AB40" s="12"/>
      <c r="AC40" s="12"/>
      <c r="AD40" s="2"/>
      <c r="AE40" s="2"/>
      <c r="AF40" s="2"/>
      <c r="AG40" s="2"/>
    </row>
    <row r="41" ht="15.75" customHeight="1">
      <c r="A41" s="40" t="str">
        <f>ALNS!A41</f>
        <v>Renan Victor Rocha Pessoa</v>
      </c>
      <c r="B41" s="45">
        <v>8.0</v>
      </c>
      <c r="C41" s="31"/>
      <c r="D41" s="31"/>
      <c r="E41" s="31"/>
      <c r="F41" s="32">
        <f t="shared" si="1"/>
        <v>8</v>
      </c>
      <c r="G41" s="33">
        <f t="shared" si="2"/>
        <v>8</v>
      </c>
      <c r="H41" s="32" t="str">
        <f t="shared" si="3"/>
        <v/>
      </c>
      <c r="I41" s="41"/>
      <c r="J41" s="35" t="str">
        <f t="shared" si="4"/>
        <v/>
      </c>
      <c r="K41" s="36" t="str">
        <f t="shared" si="5"/>
        <v/>
      </c>
      <c r="L41" s="2"/>
      <c r="M41" s="1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2"/>
      <c r="AB41" s="2"/>
      <c r="AC41" s="2"/>
      <c r="AD41" s="2"/>
      <c r="AE41" s="2"/>
      <c r="AF41" s="2"/>
      <c r="AG41" s="2"/>
    </row>
    <row r="42" ht="15.75" customHeight="1">
      <c r="A42" s="42" t="str">
        <f>ALNS!A42</f>
        <v>Reuel Rodrigues Ferreira</v>
      </c>
      <c r="B42" s="45">
        <v>8.0</v>
      </c>
      <c r="C42" s="24"/>
      <c r="D42" s="24"/>
      <c r="E42" s="24"/>
      <c r="F42" s="25">
        <f t="shared" si="1"/>
        <v>8</v>
      </c>
      <c r="G42" s="26">
        <f t="shared" si="2"/>
        <v>8</v>
      </c>
      <c r="H42" s="25" t="str">
        <f t="shared" si="3"/>
        <v/>
      </c>
      <c r="I42" s="38"/>
      <c r="J42" s="28" t="str">
        <f t="shared" si="4"/>
        <v/>
      </c>
      <c r="K42" s="29" t="str">
        <f t="shared" si="5"/>
        <v/>
      </c>
      <c r="L42" s="2"/>
      <c r="M42" s="1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2"/>
      <c r="AB42" s="2"/>
      <c r="AC42" s="2"/>
      <c r="AD42" s="2"/>
      <c r="AE42" s="2"/>
      <c r="AF42" s="2"/>
      <c r="AG42" s="2"/>
    </row>
    <row r="43" ht="15.75" customHeight="1">
      <c r="A43" s="40" t="str">
        <f>ALNS!A43</f>
        <v>Samara Rafaelly Brandão Rocha</v>
      </c>
      <c r="B43" s="45">
        <v>8.0</v>
      </c>
      <c r="C43" s="31"/>
      <c r="D43" s="31"/>
      <c r="E43" s="31"/>
      <c r="F43" s="32">
        <f t="shared" si="1"/>
        <v>8</v>
      </c>
      <c r="G43" s="33">
        <f t="shared" si="2"/>
        <v>8</v>
      </c>
      <c r="H43" s="32" t="str">
        <f t="shared" si="3"/>
        <v/>
      </c>
      <c r="I43" s="41"/>
      <c r="J43" s="35" t="str">
        <f t="shared" si="4"/>
        <v/>
      </c>
      <c r="K43" s="36" t="str">
        <f t="shared" si="5"/>
        <v/>
      </c>
      <c r="L43" s="2"/>
      <c r="M43" s="1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2"/>
      <c r="AB43" s="2"/>
      <c r="AC43" s="2"/>
      <c r="AD43" s="2"/>
      <c r="AE43" s="2"/>
      <c r="AF43" s="2"/>
      <c r="AG43" s="2"/>
    </row>
    <row r="44" ht="15.75" customHeight="1">
      <c r="A44" s="42" t="str">
        <f>ALNS!A44</f>
        <v>Samuel Fontes Lima</v>
      </c>
      <c r="B44" s="45">
        <v>8.0</v>
      </c>
      <c r="C44" s="24"/>
      <c r="D44" s="24"/>
      <c r="E44" s="24"/>
      <c r="F44" s="25">
        <f t="shared" si="1"/>
        <v>8</v>
      </c>
      <c r="G44" s="26">
        <f t="shared" si="2"/>
        <v>8</v>
      </c>
      <c r="H44" s="25" t="str">
        <f t="shared" si="3"/>
        <v/>
      </c>
      <c r="I44" s="38"/>
      <c r="J44" s="28" t="str">
        <f t="shared" si="4"/>
        <v/>
      </c>
      <c r="K44" s="29" t="str">
        <f t="shared" si="5"/>
        <v/>
      </c>
      <c r="L44" s="12"/>
      <c r="M44" s="1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2"/>
      <c r="AB44" s="2"/>
      <c r="AC44" s="2"/>
      <c r="AD44" s="2"/>
      <c r="AE44" s="2"/>
      <c r="AF44" s="2"/>
      <c r="AG44" s="2"/>
    </row>
    <row r="45" ht="15.75" customHeight="1">
      <c r="A45" s="40" t="str">
        <f>ALNS!A45</f>
        <v>Thifany Tayane Pereira Galdino</v>
      </c>
      <c r="B45" s="45">
        <v>8.0</v>
      </c>
      <c r="C45" s="31"/>
      <c r="D45" s="31"/>
      <c r="E45" s="31"/>
      <c r="F45" s="32">
        <f t="shared" si="1"/>
        <v>8</v>
      </c>
      <c r="G45" s="33">
        <f t="shared" si="2"/>
        <v>8</v>
      </c>
      <c r="H45" s="32" t="str">
        <f t="shared" si="3"/>
        <v/>
      </c>
      <c r="I45" s="41"/>
      <c r="J45" s="35" t="str">
        <f t="shared" si="4"/>
        <v/>
      </c>
      <c r="K45" s="36" t="str">
        <f t="shared" si="5"/>
        <v/>
      </c>
      <c r="L45" s="12"/>
      <c r="M45" s="12"/>
      <c r="N45" s="1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2" t="str">
        <f>ALNS!A46</f>
        <v>Victor Gabriel Clementino Lima</v>
      </c>
      <c r="B46" s="45">
        <v>8.0</v>
      </c>
      <c r="C46" s="24"/>
      <c r="D46" s="24"/>
      <c r="E46" s="24"/>
      <c r="F46" s="25">
        <f t="shared" si="1"/>
        <v>8</v>
      </c>
      <c r="G46" s="26">
        <f t="shared" si="2"/>
        <v>8</v>
      </c>
      <c r="H46" s="25" t="str">
        <f t="shared" si="3"/>
        <v/>
      </c>
      <c r="I46" s="38"/>
      <c r="J46" s="28" t="str">
        <f t="shared" si="4"/>
        <v/>
      </c>
      <c r="K46" s="29" t="str">
        <f t="shared" si="5"/>
        <v/>
      </c>
      <c r="L46" s="12"/>
      <c r="M46" s="12"/>
      <c r="N46" s="1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0" t="str">
        <f>ALNS!A47</f>
        <v>Vitória Cristina Rodrigues Amancio Vieira</v>
      </c>
      <c r="B47" s="45">
        <v>8.0</v>
      </c>
      <c r="C47" s="31"/>
      <c r="D47" s="31"/>
      <c r="E47" s="31"/>
      <c r="F47" s="32">
        <f t="shared" si="1"/>
        <v>8</v>
      </c>
      <c r="G47" s="33">
        <f t="shared" si="2"/>
        <v>8</v>
      </c>
      <c r="H47" s="32" t="str">
        <f t="shared" si="3"/>
        <v/>
      </c>
      <c r="I47" s="41"/>
      <c r="J47" s="35" t="str">
        <f t="shared" si="4"/>
        <v/>
      </c>
      <c r="K47" s="36" t="str">
        <f t="shared" si="5"/>
        <v/>
      </c>
      <c r="L47" s="12"/>
      <c r="M47" s="12"/>
      <c r="N47" s="1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2"/>
      <c r="M48" s="12"/>
      <c r="N48" s="1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2"/>
      <c r="M49" s="12"/>
      <c r="N49" s="1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2"/>
      <c r="M50" s="12"/>
      <c r="N50" s="1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B51" s="43"/>
      <c r="C51" s="43"/>
      <c r="D51" s="43"/>
      <c r="E51" s="43"/>
      <c r="F51" s="43"/>
      <c r="G51" s="43"/>
      <c r="L51" s="2"/>
      <c r="M51" s="12"/>
      <c r="N51" s="1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3"/>
      <c r="B52" s="43"/>
      <c r="C52" s="43"/>
      <c r="D52" s="43"/>
      <c r="E52" s="43"/>
      <c r="F52" s="43"/>
      <c r="G52" s="43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3"/>
      <c r="B53" s="43"/>
      <c r="C53" s="43"/>
      <c r="D53" s="43"/>
      <c r="E53" s="43"/>
      <c r="F53" s="43"/>
      <c r="G53" s="43"/>
      <c r="L53" s="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2"/>
      <c r="AA53" s="12"/>
      <c r="AB53" s="12"/>
      <c r="AC53" s="12"/>
      <c r="AD53" s="12"/>
      <c r="AE53" s="12"/>
      <c r="AF53" s="12"/>
      <c r="AG53" s="12"/>
    </row>
    <row r="54" ht="15.75" hidden="1" customHeight="1">
      <c r="A54" s="43"/>
      <c r="B54" s="43"/>
      <c r="C54" s="43"/>
      <c r="D54" s="43"/>
      <c r="E54" s="43"/>
      <c r="F54" s="43"/>
      <c r="G54" s="43"/>
      <c r="L54" s="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2"/>
      <c r="AA54" s="12"/>
      <c r="AB54" s="12"/>
      <c r="AC54" s="12"/>
      <c r="AD54" s="12"/>
      <c r="AE54" s="12"/>
      <c r="AF54" s="12"/>
      <c r="AG54" s="12"/>
    </row>
    <row r="55" ht="15.75" hidden="1" customHeight="1">
      <c r="A55" s="43"/>
      <c r="B55" s="43"/>
      <c r="C55" s="43"/>
      <c r="D55" s="43"/>
      <c r="E55" s="43"/>
      <c r="F55" s="43"/>
      <c r="G55" s="43"/>
      <c r="L55" s="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2"/>
      <c r="Y55" s="12"/>
      <c r="Z55" s="2"/>
      <c r="AA55" s="12"/>
      <c r="AB55" s="12"/>
      <c r="AC55" s="12"/>
      <c r="AD55" s="12"/>
      <c r="AE55" s="12"/>
      <c r="AF55" s="12"/>
      <c r="AG55" s="12"/>
    </row>
    <row r="56" ht="15.75" hidden="1" customHeight="1">
      <c r="A56" s="43"/>
      <c r="B56" s="43"/>
      <c r="C56" s="43"/>
      <c r="D56" s="43"/>
      <c r="E56" s="43"/>
      <c r="F56" s="43"/>
      <c r="G56" s="43"/>
      <c r="L56" s="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2"/>
      <c r="AA56" s="12"/>
      <c r="AB56" s="12"/>
      <c r="AC56" s="12"/>
      <c r="AD56" s="12"/>
      <c r="AE56" s="12"/>
      <c r="AF56" s="12"/>
      <c r="AG56" s="12"/>
    </row>
    <row r="57" ht="15.75" hidden="1" customHeight="1">
      <c r="A57" s="43"/>
      <c r="B57" s="43"/>
      <c r="C57" s="43"/>
      <c r="D57" s="43"/>
      <c r="E57" s="43"/>
      <c r="F57" s="43"/>
      <c r="G57" s="43"/>
      <c r="L57" s="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2"/>
      <c r="Y57" s="12"/>
      <c r="Z57" s="2"/>
      <c r="AA57" s="12"/>
      <c r="AB57" s="12"/>
      <c r="AC57" s="12"/>
      <c r="AD57" s="12"/>
      <c r="AE57" s="12"/>
      <c r="AF57" s="12"/>
      <c r="AG57" s="12"/>
    </row>
    <row r="58" ht="15.75" hidden="1" customHeight="1">
      <c r="A58" s="43"/>
      <c r="B58" s="43"/>
      <c r="C58" s="43"/>
      <c r="D58" s="43"/>
      <c r="E58" s="43"/>
      <c r="F58" s="43"/>
      <c r="G58" s="43"/>
      <c r="L58" s="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2"/>
      <c r="Y58" s="12"/>
      <c r="Z58" s="2"/>
      <c r="AA58" s="12"/>
      <c r="AB58" s="12"/>
      <c r="AC58" s="12"/>
      <c r="AD58" s="12"/>
      <c r="AE58" s="12"/>
      <c r="AF58" s="12"/>
      <c r="AG58" s="12"/>
    </row>
    <row r="59" ht="15.75" hidden="1" customHeight="1">
      <c r="A59" s="43"/>
      <c r="B59" s="43"/>
      <c r="C59" s="43"/>
      <c r="D59" s="43"/>
      <c r="E59" s="43"/>
      <c r="F59" s="43"/>
      <c r="G59" s="43"/>
      <c r="L59" s="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2"/>
      <c r="Y59" s="12"/>
      <c r="Z59" s="2"/>
      <c r="AA59" s="12"/>
      <c r="AB59" s="12"/>
      <c r="AC59" s="12"/>
      <c r="AD59" s="12"/>
      <c r="AE59" s="12"/>
      <c r="AF59" s="12"/>
      <c r="AG59" s="12"/>
    </row>
    <row r="60" ht="15.75" hidden="1" customHeight="1">
      <c r="A60" s="43"/>
      <c r="B60" s="43"/>
      <c r="C60" s="43"/>
      <c r="D60" s="43"/>
      <c r="E60" s="43"/>
      <c r="F60" s="43"/>
      <c r="G60" s="43"/>
      <c r="L60" s="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2"/>
      <c r="Y60" s="12"/>
      <c r="Z60" s="2"/>
      <c r="AA60" s="12"/>
      <c r="AB60" s="12"/>
      <c r="AC60" s="12"/>
      <c r="AD60" s="12"/>
      <c r="AE60" s="12"/>
      <c r="AF60" s="12"/>
      <c r="AG60" s="12"/>
    </row>
    <row r="61" ht="15.75" hidden="1" customHeight="1">
      <c r="A61" s="43"/>
      <c r="B61" s="43"/>
      <c r="C61" s="43"/>
      <c r="D61" s="43"/>
      <c r="E61" s="43"/>
      <c r="F61" s="43"/>
      <c r="G61" s="43"/>
      <c r="L61" s="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2"/>
      <c r="Y61" s="12"/>
      <c r="Z61" s="2"/>
      <c r="AA61" s="12"/>
      <c r="AB61" s="12"/>
      <c r="AC61" s="12"/>
      <c r="AD61" s="12"/>
      <c r="AE61" s="12"/>
      <c r="AF61" s="12"/>
      <c r="AG61" s="12"/>
    </row>
    <row r="62" ht="15.75" hidden="1" customHeight="1">
      <c r="A62" s="43"/>
      <c r="B62" s="43"/>
      <c r="C62" s="43"/>
      <c r="D62" s="43"/>
      <c r="E62" s="43"/>
      <c r="F62" s="43"/>
      <c r="G62" s="43"/>
      <c r="L62" s="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2"/>
      <c r="Y62" s="12"/>
      <c r="Z62" s="2"/>
      <c r="AA62" s="12"/>
      <c r="AB62" s="12"/>
      <c r="AC62" s="12"/>
      <c r="AD62" s="12"/>
      <c r="AE62" s="12"/>
      <c r="AF62" s="12"/>
      <c r="AG62" s="12"/>
    </row>
    <row r="63" ht="15.75" hidden="1" customHeight="1">
      <c r="A63" s="43"/>
      <c r="B63" s="43"/>
      <c r="C63" s="43"/>
      <c r="D63" s="43"/>
      <c r="E63" s="43"/>
      <c r="F63" s="43"/>
      <c r="G63" s="43"/>
      <c r="L63" s="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2"/>
      <c r="Y63" s="12"/>
      <c r="Z63" s="2"/>
      <c r="AA63" s="12"/>
      <c r="AB63" s="12"/>
      <c r="AC63" s="12"/>
      <c r="AD63" s="12"/>
      <c r="AE63" s="12"/>
      <c r="AF63" s="12"/>
      <c r="AG63" s="12"/>
    </row>
    <row r="64" ht="15.75" hidden="1" customHeight="1">
      <c r="A64" s="43"/>
      <c r="B64" s="43"/>
      <c r="C64" s="43"/>
      <c r="D64" s="43"/>
      <c r="E64" s="43"/>
      <c r="F64" s="43"/>
      <c r="G64" s="43"/>
      <c r="L64" s="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2"/>
      <c r="Y64" s="12"/>
      <c r="Z64" s="2"/>
      <c r="AA64" s="12"/>
      <c r="AB64" s="12"/>
      <c r="AC64" s="12"/>
      <c r="AD64" s="12"/>
      <c r="AE64" s="12"/>
      <c r="AF64" s="12"/>
      <c r="AG64" s="12"/>
    </row>
    <row r="65" ht="15.75" hidden="1" customHeight="1">
      <c r="A65" s="43"/>
      <c r="B65" s="43"/>
      <c r="C65" s="43"/>
      <c r="D65" s="43"/>
      <c r="E65" s="43"/>
      <c r="F65" s="43"/>
      <c r="G65" s="43"/>
      <c r="L65" s="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2"/>
      <c r="Y65" s="12"/>
      <c r="Z65" s="2"/>
      <c r="AA65" s="12"/>
      <c r="AB65" s="12"/>
      <c r="AC65" s="12"/>
      <c r="AD65" s="12"/>
      <c r="AE65" s="12"/>
      <c r="AF65" s="12"/>
      <c r="AG65" s="12"/>
    </row>
    <row r="66" ht="15.75" hidden="1" customHeight="1">
      <c r="A66" s="43"/>
      <c r="B66" s="43"/>
      <c r="C66" s="43"/>
      <c r="D66" s="43"/>
      <c r="E66" s="43"/>
      <c r="F66" s="43"/>
      <c r="G66" s="43"/>
      <c r="L66" s="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2"/>
      <c r="Y66" s="12"/>
      <c r="Z66" s="2"/>
      <c r="AA66" s="12"/>
      <c r="AB66" s="12"/>
      <c r="AC66" s="12"/>
      <c r="AD66" s="12"/>
      <c r="AE66" s="12"/>
      <c r="AF66" s="12"/>
      <c r="AG66" s="12"/>
    </row>
    <row r="67" ht="15.75" hidden="1" customHeight="1">
      <c r="A67" s="43"/>
      <c r="B67" s="43"/>
      <c r="C67" s="43"/>
      <c r="D67" s="43"/>
      <c r="E67" s="43"/>
      <c r="F67" s="43"/>
      <c r="G67" s="43"/>
      <c r="L67" s="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2"/>
      <c r="Y67" s="12"/>
      <c r="Z67" s="2"/>
      <c r="AA67" s="12"/>
      <c r="AB67" s="12"/>
      <c r="AC67" s="12"/>
      <c r="AD67" s="12"/>
      <c r="AE67" s="12"/>
      <c r="AF67" s="12"/>
      <c r="AG67" s="12"/>
    </row>
    <row r="68" ht="15.75" hidden="1" customHeight="1">
      <c r="A68" s="43"/>
      <c r="B68" s="43"/>
      <c r="C68" s="43"/>
      <c r="D68" s="43"/>
      <c r="E68" s="43"/>
      <c r="F68" s="43"/>
      <c r="G68" s="43"/>
      <c r="L68" s="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2"/>
      <c r="Y68" s="12"/>
      <c r="Z68" s="2"/>
      <c r="AA68" s="12"/>
      <c r="AB68" s="12"/>
      <c r="AC68" s="12"/>
      <c r="AD68" s="12"/>
      <c r="AE68" s="12"/>
      <c r="AF68" s="12"/>
      <c r="AG68" s="12"/>
    </row>
    <row r="69" ht="15.75" hidden="1" customHeight="1">
      <c r="A69" s="43"/>
      <c r="B69" s="43"/>
      <c r="C69" s="43"/>
      <c r="D69" s="43"/>
      <c r="E69" s="43"/>
      <c r="F69" s="43"/>
      <c r="G69" s="43"/>
      <c r="L69" s="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2"/>
      <c r="Y69" s="12"/>
      <c r="Z69" s="2"/>
      <c r="AA69" s="12"/>
      <c r="AB69" s="12"/>
      <c r="AC69" s="12"/>
      <c r="AD69" s="12"/>
      <c r="AE69" s="12"/>
      <c r="AF69" s="12"/>
      <c r="AG69" s="12"/>
    </row>
    <row r="70" ht="15.75" hidden="1" customHeight="1">
      <c r="A70" s="43"/>
      <c r="B70" s="43"/>
      <c r="C70" s="43"/>
      <c r="D70" s="43"/>
      <c r="E70" s="43"/>
      <c r="F70" s="43"/>
      <c r="G70" s="43"/>
      <c r="L70" s="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2"/>
      <c r="Y70" s="12"/>
      <c r="Z70" s="2"/>
      <c r="AA70" s="12"/>
      <c r="AB70" s="12"/>
      <c r="AC70" s="12"/>
      <c r="AD70" s="12"/>
      <c r="AE70" s="12"/>
      <c r="AF70" s="12"/>
      <c r="AG70" s="12"/>
    </row>
    <row r="71" ht="15.75" hidden="1" customHeight="1">
      <c r="A71" s="43"/>
      <c r="B71" s="43"/>
      <c r="C71" s="43"/>
      <c r="D71" s="43"/>
      <c r="E71" s="43"/>
      <c r="F71" s="43"/>
      <c r="G71" s="43"/>
      <c r="L71" s="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2"/>
      <c r="Y71" s="12"/>
      <c r="Z71" s="2"/>
      <c r="AA71" s="12"/>
      <c r="AB71" s="12"/>
      <c r="AC71" s="12"/>
      <c r="AD71" s="12"/>
      <c r="AE71" s="12"/>
      <c r="AF71" s="12"/>
      <c r="AG71" s="12"/>
    </row>
    <row r="72" ht="15.75" hidden="1" customHeight="1">
      <c r="A72" s="43"/>
      <c r="B72" s="43"/>
      <c r="C72" s="43"/>
      <c r="D72" s="43"/>
      <c r="E72" s="43"/>
      <c r="F72" s="43"/>
      <c r="G72" s="43"/>
      <c r="L72" s="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2"/>
      <c r="Y72" s="12"/>
      <c r="Z72" s="2"/>
      <c r="AA72" s="12"/>
      <c r="AB72" s="12"/>
      <c r="AC72" s="12"/>
      <c r="AD72" s="12"/>
      <c r="AE72" s="12"/>
      <c r="AF72" s="12"/>
      <c r="AG72" s="12"/>
    </row>
    <row r="73" ht="15.75" hidden="1" customHeight="1">
      <c r="A73" s="43"/>
      <c r="B73" s="43"/>
      <c r="C73" s="43"/>
      <c r="D73" s="43"/>
      <c r="E73" s="43"/>
      <c r="F73" s="43"/>
      <c r="G73" s="43"/>
      <c r="L73" s="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2"/>
      <c r="Y73" s="12"/>
      <c r="Z73" s="2"/>
      <c r="AA73" s="12"/>
      <c r="AB73" s="12"/>
      <c r="AC73" s="12"/>
      <c r="AD73" s="12"/>
      <c r="AE73" s="12"/>
      <c r="AF73" s="12"/>
      <c r="AG73" s="12"/>
    </row>
    <row r="74" ht="15.75" hidden="1" customHeight="1">
      <c r="A74" s="43"/>
      <c r="B74" s="43"/>
      <c r="C74" s="43"/>
      <c r="D74" s="43"/>
      <c r="E74" s="43"/>
      <c r="F74" s="43"/>
      <c r="G74" s="43"/>
      <c r="L74" s="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2"/>
      <c r="Y74" s="12"/>
      <c r="Z74" s="2"/>
      <c r="AA74" s="12"/>
      <c r="AB74" s="12"/>
      <c r="AC74" s="12"/>
      <c r="AD74" s="12"/>
      <c r="AE74" s="12"/>
      <c r="AF74" s="12"/>
      <c r="AG74" s="12"/>
    </row>
    <row r="75" ht="15.75" hidden="1" customHeight="1">
      <c r="A75" s="43"/>
      <c r="B75" s="43"/>
      <c r="C75" s="43"/>
      <c r="D75" s="43"/>
      <c r="E75" s="43"/>
      <c r="F75" s="43"/>
      <c r="G75" s="43"/>
      <c r="L75" s="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2"/>
      <c r="Y75" s="12"/>
      <c r="Z75" s="2"/>
      <c r="AA75" s="12"/>
      <c r="AB75" s="12"/>
      <c r="AC75" s="12"/>
      <c r="AD75" s="12"/>
      <c r="AE75" s="12"/>
      <c r="AF75" s="12"/>
      <c r="AG75" s="12"/>
    </row>
    <row r="76" ht="15.75" hidden="1" customHeight="1">
      <c r="A76" s="43"/>
      <c r="B76" s="43"/>
      <c r="C76" s="43"/>
      <c r="D76" s="43"/>
      <c r="E76" s="43"/>
      <c r="F76" s="43"/>
      <c r="G76" s="43"/>
      <c r="L76" s="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2"/>
      <c r="Y76" s="12"/>
      <c r="Z76" s="2"/>
      <c r="AA76" s="12"/>
      <c r="AB76" s="12"/>
      <c r="AC76" s="12"/>
      <c r="AD76" s="12"/>
      <c r="AE76" s="12"/>
      <c r="AF76" s="12"/>
      <c r="AG76" s="12"/>
    </row>
    <row r="77" ht="15.75" hidden="1" customHeight="1">
      <c r="A77" s="43"/>
      <c r="B77" s="43"/>
      <c r="C77" s="43"/>
      <c r="D77" s="43"/>
      <c r="E77" s="43"/>
      <c r="F77" s="43"/>
      <c r="G77" s="43"/>
      <c r="L77" s="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2"/>
      <c r="Y77" s="12"/>
      <c r="Z77" s="2"/>
      <c r="AA77" s="12"/>
      <c r="AB77" s="12"/>
      <c r="AC77" s="12"/>
      <c r="AD77" s="12"/>
      <c r="AE77" s="12"/>
      <c r="AF77" s="12"/>
      <c r="AG77" s="12"/>
    </row>
    <row r="78" ht="15.75" hidden="1" customHeight="1">
      <c r="A78" s="43"/>
      <c r="B78" s="43"/>
      <c r="C78" s="43"/>
      <c r="D78" s="43"/>
      <c r="E78" s="43"/>
      <c r="F78" s="43"/>
      <c r="G78" s="43"/>
      <c r="L78" s="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2"/>
      <c r="Y78" s="12"/>
      <c r="Z78" s="2"/>
      <c r="AA78" s="12"/>
      <c r="AB78" s="12"/>
      <c r="AC78" s="12"/>
      <c r="AD78" s="12"/>
      <c r="AE78" s="12"/>
      <c r="AF78" s="12"/>
      <c r="AG78" s="12"/>
    </row>
    <row r="79" ht="15.75" hidden="1" customHeight="1">
      <c r="A79" s="43"/>
      <c r="B79" s="43"/>
      <c r="C79" s="43"/>
      <c r="D79" s="43"/>
      <c r="E79" s="43"/>
      <c r="F79" s="43"/>
      <c r="G79" s="43"/>
      <c r="L79" s="2"/>
      <c r="M79" s="12"/>
      <c r="N79" s="12"/>
      <c r="O79" s="12"/>
      <c r="P79" s="12"/>
      <c r="Q79" s="12"/>
      <c r="R79" s="12"/>
      <c r="S79" s="12"/>
      <c r="T79" s="12"/>
      <c r="U79" s="12"/>
      <c r="V79" s="2"/>
      <c r="W79" s="2"/>
      <c r="X79" s="2"/>
      <c r="Y79" s="12"/>
      <c r="Z79" s="2"/>
      <c r="AA79" s="12"/>
      <c r="AB79" s="12"/>
      <c r="AC79" s="12"/>
      <c r="AD79" s="12"/>
      <c r="AE79" s="12"/>
      <c r="AF79" s="12"/>
      <c r="AG79" s="12"/>
    </row>
    <row r="80" ht="15.75" hidden="1" customHeight="1">
      <c r="A80" s="43"/>
      <c r="B80" s="43"/>
      <c r="C80" s="43"/>
      <c r="D80" s="43"/>
      <c r="E80" s="43"/>
      <c r="F80" s="43"/>
      <c r="G80" s="43"/>
      <c r="L80" s="2"/>
      <c r="M80" s="12"/>
      <c r="N80" s="12"/>
      <c r="O80" s="12"/>
      <c r="P80" s="12"/>
      <c r="Q80" s="12"/>
      <c r="R80" s="12"/>
      <c r="S80" s="12"/>
      <c r="T80" s="12"/>
      <c r="U80" s="12"/>
      <c r="V80" s="2"/>
      <c r="W80" s="2"/>
      <c r="X80" s="2"/>
      <c r="Y80" s="12"/>
      <c r="Z80" s="2"/>
      <c r="AA80" s="12"/>
      <c r="AB80" s="12"/>
      <c r="AC80" s="12"/>
      <c r="AD80" s="12"/>
      <c r="AE80" s="12"/>
      <c r="AF80" s="12"/>
      <c r="AG80" s="12"/>
    </row>
    <row r="81" ht="15.75" hidden="1" customHeight="1">
      <c r="A81" s="43"/>
      <c r="B81" s="43"/>
      <c r="C81" s="43"/>
      <c r="D81" s="43"/>
      <c r="E81" s="43"/>
      <c r="F81" s="43"/>
      <c r="G81" s="43"/>
      <c r="L81" s="2"/>
      <c r="M81" s="12"/>
      <c r="N81" s="12"/>
      <c r="O81" s="12"/>
      <c r="P81" s="12"/>
      <c r="Q81" s="12"/>
      <c r="R81" s="12"/>
      <c r="S81" s="12"/>
      <c r="T81" s="12"/>
      <c r="U81" s="12"/>
      <c r="V81" s="2"/>
      <c r="W81" s="2"/>
      <c r="X81" s="2"/>
      <c r="Y81" s="2"/>
      <c r="Z81" s="2"/>
      <c r="AA81" s="12"/>
      <c r="AB81" s="12"/>
      <c r="AC81" s="12"/>
      <c r="AD81" s="12"/>
      <c r="AE81" s="12"/>
      <c r="AF81" s="12"/>
      <c r="AG81" s="12"/>
    </row>
    <row r="82" ht="15.75" hidden="1" customHeight="1">
      <c r="A82" s="43"/>
      <c r="B82" s="43"/>
      <c r="C82" s="43"/>
      <c r="D82" s="43"/>
      <c r="E82" s="43"/>
      <c r="F82" s="43"/>
      <c r="G82" s="43"/>
      <c r="L82" s="2"/>
      <c r="M82" s="12"/>
      <c r="N82" s="12"/>
      <c r="O82" s="12"/>
      <c r="P82" s="12"/>
      <c r="Q82" s="12"/>
      <c r="R82" s="12"/>
      <c r="S82" s="12"/>
      <c r="T82" s="12"/>
      <c r="U82" s="12"/>
      <c r="V82" s="2"/>
      <c r="W82" s="2"/>
      <c r="X82" s="2"/>
      <c r="Y82" s="2"/>
      <c r="Z82" s="2"/>
      <c r="AA82" s="12"/>
      <c r="AB82" s="12"/>
      <c r="AC82" s="12"/>
      <c r="AD82" s="12"/>
      <c r="AE82" s="12"/>
      <c r="AF82" s="12"/>
      <c r="AG82" s="12"/>
    </row>
    <row r="83" ht="15.75" hidden="1" customHeight="1">
      <c r="A83" s="43"/>
      <c r="B83" s="43"/>
      <c r="C83" s="43"/>
      <c r="D83" s="43"/>
      <c r="E83" s="43"/>
      <c r="F83" s="43"/>
      <c r="G83" s="43"/>
      <c r="L83" s="2"/>
      <c r="M83" s="12"/>
      <c r="N83" s="12"/>
      <c r="O83" s="12"/>
      <c r="P83" s="12"/>
      <c r="Q83" s="12"/>
      <c r="R83" s="12"/>
      <c r="S83" s="12"/>
      <c r="T83" s="12"/>
      <c r="U83" s="12"/>
      <c r="V83" s="2"/>
      <c r="W83" s="2"/>
      <c r="X83" s="2"/>
      <c r="Y83" s="2"/>
      <c r="Z83" s="2"/>
      <c r="AA83" s="12"/>
      <c r="AB83" s="12"/>
      <c r="AC83" s="12"/>
      <c r="AD83" s="12"/>
      <c r="AE83" s="12"/>
      <c r="AF83" s="12"/>
      <c r="AG83" s="12"/>
    </row>
    <row r="84" ht="15.75" hidden="1" customHeight="1">
      <c r="A84" s="43"/>
      <c r="B84" s="43"/>
      <c r="C84" s="43"/>
      <c r="D84" s="43"/>
      <c r="E84" s="43"/>
      <c r="F84" s="43"/>
      <c r="G84" s="43"/>
      <c r="L84" s="2"/>
      <c r="M84" s="12"/>
      <c r="N84" s="12"/>
      <c r="O84" s="12"/>
      <c r="P84" s="12"/>
      <c r="Q84" s="12"/>
      <c r="R84" s="12"/>
      <c r="S84" s="12"/>
      <c r="T84" s="12"/>
      <c r="U84" s="12"/>
      <c r="V84" s="2"/>
      <c r="W84" s="2"/>
      <c r="X84" s="2"/>
      <c r="Y84" s="2"/>
      <c r="Z84" s="2"/>
      <c r="AA84" s="12"/>
      <c r="AB84" s="12"/>
      <c r="AC84" s="12"/>
      <c r="AD84" s="12"/>
      <c r="AE84" s="12"/>
      <c r="AF84" s="12"/>
      <c r="AG84" s="12"/>
    </row>
    <row r="85" ht="15.75" hidden="1" customHeight="1">
      <c r="A85" s="43"/>
      <c r="B85" s="43"/>
      <c r="C85" s="43"/>
      <c r="D85" s="43"/>
      <c r="E85" s="43"/>
      <c r="F85" s="43"/>
      <c r="G85" s="43"/>
      <c r="L85" s="2"/>
      <c r="M85" s="12"/>
      <c r="N85" s="12"/>
      <c r="O85" s="12"/>
      <c r="P85" s="12"/>
      <c r="Q85" s="12"/>
      <c r="R85" s="12"/>
      <c r="S85" s="12"/>
      <c r="T85" s="12"/>
      <c r="U85" s="12"/>
      <c r="V85" s="2"/>
      <c r="W85" s="2"/>
      <c r="X85" s="2"/>
      <c r="Y85" s="2"/>
      <c r="Z85" s="2"/>
      <c r="AA85" s="12"/>
      <c r="AB85" s="12"/>
      <c r="AC85" s="12"/>
      <c r="AD85" s="12"/>
      <c r="AE85" s="12"/>
      <c r="AF85" s="12"/>
      <c r="AG85" s="12"/>
    </row>
    <row r="86" ht="15.75" hidden="1" customHeight="1">
      <c r="A86" s="43"/>
      <c r="B86" s="43"/>
      <c r="C86" s="43"/>
      <c r="D86" s="43"/>
      <c r="E86" s="43"/>
      <c r="F86" s="43"/>
      <c r="G86" s="43"/>
      <c r="L86" s="2"/>
      <c r="M86" s="12"/>
      <c r="N86" s="12"/>
      <c r="O86" s="12"/>
      <c r="P86" s="12"/>
      <c r="Q86" s="2"/>
      <c r="R86" s="2"/>
      <c r="S86" s="12"/>
      <c r="T86" s="12"/>
      <c r="U86" s="2"/>
      <c r="V86" s="2"/>
      <c r="W86" s="2"/>
      <c r="X86" s="2"/>
      <c r="Y86" s="2"/>
      <c r="Z86" s="2"/>
      <c r="AA86" s="12"/>
      <c r="AB86" s="12"/>
      <c r="AC86" s="12"/>
      <c r="AD86" s="12"/>
      <c r="AE86" s="12"/>
      <c r="AF86" s="12"/>
      <c r="AG86" s="12"/>
    </row>
    <row r="87" ht="15.75" hidden="1" customHeight="1">
      <c r="A87" s="43"/>
      <c r="B87" s="43"/>
      <c r="C87" s="43"/>
      <c r="D87" s="43"/>
      <c r="E87" s="43"/>
      <c r="F87" s="43"/>
      <c r="G87" s="43"/>
      <c r="L87" s="2"/>
      <c r="M87" s="12"/>
      <c r="N87" s="12"/>
      <c r="O87" s="12"/>
      <c r="P87" s="12"/>
      <c r="Q87" s="2"/>
      <c r="R87" s="2"/>
      <c r="S87" s="2"/>
      <c r="T87" s="2"/>
      <c r="U87" s="2"/>
      <c r="V87" s="2"/>
      <c r="W87" s="2"/>
      <c r="X87" s="2"/>
      <c r="Y87" s="2"/>
      <c r="Z87" s="2"/>
      <c r="AA87" s="12"/>
      <c r="AB87" s="12"/>
      <c r="AC87" s="12"/>
      <c r="AD87" s="12"/>
      <c r="AE87" s="12"/>
      <c r="AF87" s="12"/>
      <c r="AG87" s="12"/>
    </row>
    <row r="88" ht="15.75" hidden="1" customHeight="1">
      <c r="A88" s="43"/>
      <c r="B88" s="43"/>
      <c r="C88" s="43"/>
      <c r="D88" s="43"/>
      <c r="E88" s="43"/>
      <c r="F88" s="43"/>
      <c r="G88" s="43"/>
      <c r="L88" s="2"/>
      <c r="M88" s="12"/>
      <c r="N88" s="12"/>
      <c r="O88" s="12"/>
      <c r="P88" s="12"/>
      <c r="Q88" s="2"/>
      <c r="R88" s="2"/>
      <c r="S88" s="2"/>
      <c r="T88" s="2"/>
      <c r="U88" s="2"/>
      <c r="V88" s="2"/>
      <c r="W88" s="2"/>
      <c r="X88" s="2"/>
      <c r="Y88" s="2"/>
      <c r="Z88" s="2"/>
      <c r="AA88" s="12"/>
      <c r="AB88" s="12"/>
      <c r="AC88" s="12"/>
      <c r="AD88" s="12"/>
      <c r="AE88" s="12"/>
      <c r="AF88" s="12"/>
      <c r="AG88" s="12"/>
    </row>
    <row r="89" ht="15.75" hidden="1" customHeight="1">
      <c r="A89" s="43"/>
      <c r="B89" s="43"/>
      <c r="C89" s="43"/>
      <c r="D89" s="43"/>
      <c r="E89" s="43"/>
      <c r="F89" s="43"/>
      <c r="G89" s="43"/>
      <c r="L89" s="2"/>
      <c r="M89" s="12"/>
      <c r="N89" s="12"/>
      <c r="O89" s="12"/>
      <c r="P89" s="12"/>
      <c r="Q89" s="2"/>
      <c r="R89" s="2"/>
      <c r="S89" s="2"/>
      <c r="T89" s="2"/>
      <c r="U89" s="2"/>
      <c r="V89" s="2"/>
      <c r="W89" s="2"/>
      <c r="X89" s="2"/>
      <c r="Y89" s="2"/>
      <c r="Z89" s="2"/>
      <c r="AA89" s="12"/>
      <c r="AB89" s="12"/>
      <c r="AC89" s="12"/>
      <c r="AD89" s="12"/>
      <c r="AE89" s="12"/>
      <c r="AF89" s="12"/>
      <c r="AG89" s="12"/>
    </row>
    <row r="90" ht="15.75" hidden="1" customHeight="1">
      <c r="A90" s="43"/>
      <c r="B90" s="43"/>
      <c r="C90" s="43"/>
      <c r="D90" s="43"/>
      <c r="E90" s="43"/>
      <c r="F90" s="43"/>
      <c r="G90" s="43"/>
      <c r="L90" s="2"/>
      <c r="M90" s="12"/>
      <c r="N90" s="12"/>
      <c r="O90" s="12"/>
      <c r="P90" s="12"/>
      <c r="Q90" s="2"/>
      <c r="R90" s="2"/>
      <c r="S90" s="2"/>
      <c r="T90" s="2"/>
      <c r="U90" s="2"/>
      <c r="V90" s="2"/>
      <c r="W90" s="2"/>
      <c r="X90" s="2"/>
      <c r="Y90" s="2"/>
      <c r="Z90" s="2"/>
      <c r="AA90" s="12"/>
      <c r="AB90" s="12"/>
      <c r="AC90" s="12"/>
      <c r="AD90" s="12"/>
      <c r="AE90" s="2"/>
      <c r="AF90" s="2"/>
      <c r="AG90" s="2"/>
    </row>
    <row r="91" ht="15.75" hidden="1" customHeight="1">
      <c r="A91" s="43"/>
      <c r="B91" s="43"/>
      <c r="C91" s="43"/>
      <c r="D91" s="43"/>
      <c r="E91" s="43"/>
      <c r="F91" s="43"/>
      <c r="G91" s="43"/>
      <c r="L91" s="2"/>
      <c r="M91" s="12"/>
      <c r="N91" s="12"/>
      <c r="O91" s="12"/>
      <c r="P91" s="12"/>
      <c r="Q91" s="2"/>
      <c r="R91" s="2"/>
      <c r="S91" s="2"/>
      <c r="T91" s="2"/>
      <c r="U91" s="2"/>
      <c r="V91" s="2"/>
      <c r="W91" s="2"/>
      <c r="X91" s="2"/>
      <c r="Y91" s="2"/>
      <c r="Z91" s="2"/>
      <c r="AA91" s="12"/>
      <c r="AB91" s="12"/>
      <c r="AC91" s="12"/>
      <c r="AD91" s="12"/>
      <c r="AE91" s="2"/>
      <c r="AF91" s="2"/>
      <c r="AG91" s="2"/>
    </row>
    <row r="92" ht="15.75" hidden="1" customHeight="1">
      <c r="A92" s="43"/>
      <c r="B92" s="43"/>
      <c r="C92" s="43"/>
      <c r="D92" s="43"/>
      <c r="E92" s="43"/>
      <c r="F92" s="43"/>
      <c r="G92" s="43"/>
      <c r="L92" s="2"/>
      <c r="M92" s="12"/>
      <c r="N92" s="12"/>
      <c r="O92" s="1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2"/>
      <c r="AB92" s="12"/>
      <c r="AC92" s="12"/>
      <c r="AD92" s="2"/>
      <c r="AE92" s="2"/>
      <c r="AF92" s="2"/>
      <c r="AG92" s="2"/>
    </row>
    <row r="93" ht="15.75" hidden="1" customHeight="1">
      <c r="A93" s="43"/>
      <c r="B93" s="43"/>
      <c r="C93" s="43"/>
      <c r="D93" s="43"/>
      <c r="E93" s="43"/>
      <c r="F93" s="43"/>
      <c r="G93" s="43"/>
      <c r="L93" s="2"/>
      <c r="M93" s="1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2"/>
      <c r="AB93" s="2"/>
      <c r="AC93" s="2"/>
      <c r="AD93" s="2"/>
      <c r="AE93" s="2"/>
      <c r="AF93" s="2"/>
      <c r="AG93" s="2"/>
    </row>
    <row r="94" ht="15.75" hidden="1" customHeight="1">
      <c r="A94" s="43"/>
      <c r="B94" s="43"/>
      <c r="C94" s="43"/>
      <c r="D94" s="43"/>
      <c r="E94" s="43"/>
      <c r="F94" s="43"/>
      <c r="G94" s="43"/>
      <c r="L94" s="2"/>
      <c r="M94" s="1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2"/>
      <c r="AB94" s="2"/>
      <c r="AC94" s="2"/>
      <c r="AD94" s="2"/>
      <c r="AE94" s="2"/>
      <c r="AF94" s="2"/>
      <c r="AG94" s="2"/>
    </row>
    <row r="95" ht="15.75" hidden="1" customHeight="1">
      <c r="A95" s="43"/>
      <c r="B95" s="43"/>
      <c r="C95" s="43"/>
      <c r="D95" s="43"/>
      <c r="E95" s="43"/>
      <c r="F95" s="43"/>
      <c r="G95" s="43"/>
      <c r="L95" s="2"/>
      <c r="M95" s="1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2"/>
      <c r="AB95" s="2"/>
      <c r="AC95" s="2"/>
      <c r="AD95" s="2"/>
      <c r="AE95" s="2"/>
      <c r="AF95" s="2"/>
      <c r="AG95" s="2"/>
    </row>
    <row r="96" ht="15.75" hidden="1" customHeight="1">
      <c r="A96" s="43"/>
      <c r="B96" s="43"/>
      <c r="C96" s="43"/>
      <c r="D96" s="43"/>
      <c r="E96" s="43"/>
      <c r="F96" s="43"/>
      <c r="G96" s="43"/>
      <c r="L96" s="2"/>
      <c r="M96" s="1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2"/>
      <c r="AB96" s="2"/>
      <c r="AC96" s="2"/>
      <c r="AD96" s="2"/>
      <c r="AE96" s="2"/>
      <c r="AF96" s="2"/>
      <c r="AG96" s="2"/>
    </row>
    <row r="97" ht="15.75" hidden="1" customHeight="1">
      <c r="A97" s="43"/>
      <c r="B97" s="43"/>
      <c r="C97" s="43"/>
      <c r="D97" s="43"/>
      <c r="E97" s="43"/>
      <c r="F97" s="43"/>
      <c r="G97" s="43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3"/>
      <c r="B98" s="43"/>
      <c r="C98" s="43"/>
      <c r="D98" s="43"/>
      <c r="E98" s="43"/>
      <c r="F98" s="43"/>
      <c r="G98" s="43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3"/>
      <c r="B99" s="43"/>
      <c r="C99" s="43"/>
      <c r="D99" s="43"/>
      <c r="E99" s="43"/>
      <c r="F99" s="43"/>
      <c r="G99" s="43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3"/>
      <c r="B100" s="43"/>
      <c r="C100" s="43"/>
      <c r="D100" s="43"/>
      <c r="E100" s="43"/>
      <c r="F100" s="43"/>
      <c r="G100" s="43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3"/>
      <c r="B101" s="43"/>
      <c r="C101" s="43"/>
      <c r="D101" s="43"/>
      <c r="E101" s="43"/>
      <c r="F101" s="43"/>
      <c r="G101" s="43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3"/>
      <c r="B102" s="43"/>
      <c r="C102" s="43"/>
      <c r="D102" s="43"/>
      <c r="E102" s="43"/>
      <c r="F102" s="43"/>
      <c r="G102" s="43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3"/>
      <c r="B103" s="43"/>
      <c r="C103" s="43"/>
      <c r="D103" s="43"/>
      <c r="E103" s="43"/>
      <c r="F103" s="43"/>
      <c r="G103" s="43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3"/>
      <c r="B104" s="43"/>
      <c r="C104" s="43"/>
      <c r="D104" s="43"/>
      <c r="E104" s="43"/>
      <c r="F104" s="43"/>
      <c r="G104" s="43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3"/>
      <c r="B105" s="43"/>
      <c r="C105" s="43"/>
      <c r="D105" s="43"/>
      <c r="E105" s="43"/>
      <c r="F105" s="43"/>
      <c r="G105" s="43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3"/>
      <c r="B106" s="43"/>
      <c r="C106" s="43"/>
      <c r="D106" s="43"/>
      <c r="E106" s="43"/>
      <c r="F106" s="43"/>
      <c r="G106" s="43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3"/>
      <c r="B107" s="43"/>
      <c r="C107" s="43"/>
      <c r="D107" s="43"/>
      <c r="E107" s="43"/>
      <c r="F107" s="43"/>
      <c r="G107" s="43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3"/>
      <c r="B108" s="43"/>
      <c r="C108" s="43"/>
      <c r="D108" s="43"/>
      <c r="E108" s="43"/>
      <c r="F108" s="43"/>
      <c r="G108" s="43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3"/>
      <c r="B109" s="43"/>
      <c r="C109" s="43"/>
      <c r="D109" s="43"/>
      <c r="E109" s="43"/>
      <c r="F109" s="43"/>
      <c r="G109" s="43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3"/>
      <c r="B110" s="43"/>
      <c r="C110" s="43"/>
      <c r="D110" s="43"/>
      <c r="E110" s="43"/>
      <c r="F110" s="43"/>
      <c r="G110" s="43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3"/>
      <c r="B111" s="43"/>
      <c r="C111" s="43"/>
      <c r="D111" s="43"/>
      <c r="E111" s="43"/>
      <c r="F111" s="43"/>
      <c r="G111" s="43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3"/>
      <c r="B112" s="43"/>
      <c r="C112" s="43"/>
      <c r="D112" s="43"/>
      <c r="E112" s="43"/>
      <c r="F112" s="43"/>
      <c r="G112" s="43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3"/>
      <c r="B113" s="43"/>
      <c r="C113" s="43"/>
      <c r="D113" s="43"/>
      <c r="E113" s="43"/>
      <c r="F113" s="43"/>
      <c r="G113" s="43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3"/>
      <c r="B114" s="43"/>
      <c r="C114" s="43"/>
      <c r="D114" s="43"/>
      <c r="E114" s="43"/>
      <c r="F114" s="43"/>
      <c r="G114" s="43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3"/>
      <c r="B115" s="43"/>
      <c r="C115" s="43"/>
      <c r="D115" s="43"/>
      <c r="E115" s="43"/>
      <c r="F115" s="43"/>
      <c r="G115" s="43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3"/>
      <c r="B116" s="43"/>
      <c r="C116" s="43"/>
      <c r="D116" s="43"/>
      <c r="E116" s="43"/>
      <c r="F116" s="43"/>
      <c r="G116" s="43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3"/>
      <c r="B117" s="43"/>
      <c r="C117" s="43"/>
      <c r="D117" s="43"/>
      <c r="E117" s="43"/>
      <c r="F117" s="43"/>
      <c r="G117" s="43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3"/>
      <c r="B118" s="43"/>
      <c r="C118" s="43"/>
      <c r="D118" s="43"/>
      <c r="E118" s="43"/>
      <c r="F118" s="43"/>
      <c r="G118" s="43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3"/>
      <c r="B119" s="43"/>
      <c r="C119" s="43"/>
      <c r="D119" s="43"/>
      <c r="E119" s="43"/>
      <c r="F119" s="43"/>
      <c r="G119" s="43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3"/>
      <c r="B120" s="43"/>
      <c r="C120" s="43"/>
      <c r="D120" s="43"/>
      <c r="E120" s="43"/>
      <c r="F120" s="43"/>
      <c r="G120" s="43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3"/>
      <c r="B121" s="43"/>
      <c r="C121" s="43"/>
      <c r="D121" s="43"/>
      <c r="E121" s="43"/>
      <c r="F121" s="43"/>
      <c r="G121" s="43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3"/>
      <c r="B122" s="43"/>
      <c r="C122" s="43"/>
      <c r="D122" s="43"/>
      <c r="E122" s="43"/>
      <c r="F122" s="43"/>
      <c r="G122" s="43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3"/>
      <c r="B123" s="43"/>
      <c r="C123" s="43"/>
      <c r="D123" s="43"/>
      <c r="E123" s="43"/>
      <c r="F123" s="43"/>
      <c r="G123" s="43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3"/>
      <c r="B124" s="43"/>
      <c r="C124" s="43"/>
      <c r="D124" s="43"/>
      <c r="E124" s="43"/>
      <c r="F124" s="43"/>
      <c r="G124" s="43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3"/>
      <c r="B125" s="43"/>
      <c r="C125" s="43"/>
      <c r="D125" s="43"/>
      <c r="E125" s="43"/>
      <c r="F125" s="43"/>
      <c r="G125" s="43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3"/>
      <c r="B126" s="43"/>
      <c r="C126" s="43"/>
      <c r="D126" s="43"/>
      <c r="E126" s="43"/>
      <c r="F126" s="43"/>
      <c r="G126" s="43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3"/>
      <c r="B127" s="43"/>
      <c r="C127" s="43"/>
      <c r="D127" s="43"/>
      <c r="E127" s="43"/>
      <c r="F127" s="43"/>
      <c r="G127" s="43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3"/>
      <c r="B128" s="43"/>
      <c r="C128" s="43"/>
      <c r="D128" s="43"/>
      <c r="E128" s="43"/>
      <c r="F128" s="43"/>
      <c r="G128" s="43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3"/>
      <c r="B129" s="43"/>
      <c r="C129" s="43"/>
      <c r="D129" s="43"/>
      <c r="E129" s="43"/>
      <c r="F129" s="43"/>
      <c r="G129" s="43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3"/>
      <c r="B130" s="43"/>
      <c r="C130" s="43"/>
      <c r="D130" s="43"/>
      <c r="E130" s="43"/>
      <c r="F130" s="43"/>
      <c r="G130" s="43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3"/>
      <c r="B131" s="43"/>
      <c r="C131" s="43"/>
      <c r="D131" s="43"/>
      <c r="E131" s="43"/>
      <c r="F131" s="43"/>
      <c r="G131" s="43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3"/>
      <c r="B132" s="43"/>
      <c r="C132" s="43"/>
      <c r="D132" s="43"/>
      <c r="E132" s="43"/>
      <c r="F132" s="43"/>
      <c r="G132" s="43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3"/>
      <c r="B133" s="43"/>
      <c r="C133" s="43"/>
      <c r="D133" s="43"/>
      <c r="E133" s="43"/>
      <c r="F133" s="43"/>
      <c r="G133" s="43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3"/>
      <c r="B134" s="43"/>
      <c r="C134" s="43"/>
      <c r="D134" s="43"/>
      <c r="E134" s="43"/>
      <c r="F134" s="43"/>
      <c r="G134" s="43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3"/>
      <c r="B135" s="43"/>
      <c r="C135" s="43"/>
      <c r="D135" s="43"/>
      <c r="E135" s="43"/>
      <c r="F135" s="43"/>
      <c r="G135" s="43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3"/>
      <c r="B136" s="43"/>
      <c r="C136" s="43"/>
      <c r="D136" s="43"/>
      <c r="E136" s="43"/>
      <c r="F136" s="43"/>
      <c r="G136" s="43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3"/>
      <c r="B137" s="43"/>
      <c r="C137" s="43"/>
      <c r="D137" s="43"/>
      <c r="E137" s="43"/>
      <c r="F137" s="43"/>
      <c r="G137" s="43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3"/>
      <c r="B138" s="43"/>
      <c r="C138" s="43"/>
      <c r="D138" s="43"/>
      <c r="E138" s="43"/>
      <c r="F138" s="43"/>
      <c r="G138" s="43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3"/>
      <c r="B139" s="43"/>
      <c r="C139" s="43"/>
      <c r="D139" s="43"/>
      <c r="E139" s="43"/>
      <c r="F139" s="43"/>
      <c r="G139" s="43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3"/>
      <c r="B140" s="43"/>
      <c r="C140" s="43"/>
      <c r="D140" s="43"/>
      <c r="E140" s="43"/>
      <c r="F140" s="43"/>
      <c r="G140" s="43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3"/>
      <c r="B141" s="43"/>
      <c r="C141" s="43"/>
      <c r="D141" s="43"/>
      <c r="E141" s="43"/>
      <c r="F141" s="43"/>
      <c r="G141" s="43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3"/>
      <c r="B142" s="43"/>
      <c r="C142" s="43"/>
      <c r="D142" s="43"/>
      <c r="E142" s="43"/>
      <c r="F142" s="43"/>
      <c r="G142" s="43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3"/>
      <c r="B143" s="43"/>
      <c r="C143" s="43"/>
      <c r="D143" s="43"/>
      <c r="E143" s="43"/>
      <c r="F143" s="43"/>
      <c r="G143" s="43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3"/>
      <c r="B144" s="43"/>
      <c r="C144" s="43"/>
      <c r="D144" s="43"/>
      <c r="E144" s="43"/>
      <c r="F144" s="43"/>
      <c r="G144" s="43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3"/>
      <c r="B145" s="43"/>
      <c r="C145" s="43"/>
      <c r="D145" s="43"/>
      <c r="E145" s="43"/>
      <c r="F145" s="43"/>
      <c r="G145" s="43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3"/>
      <c r="B146" s="43"/>
      <c r="C146" s="43"/>
      <c r="D146" s="43"/>
      <c r="E146" s="43"/>
      <c r="F146" s="43"/>
      <c r="G146" s="43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3"/>
      <c r="B147" s="43"/>
      <c r="C147" s="43"/>
      <c r="D147" s="43"/>
      <c r="E147" s="43"/>
      <c r="F147" s="43"/>
      <c r="G147" s="43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3"/>
      <c r="B148" s="43"/>
      <c r="C148" s="43"/>
      <c r="D148" s="43"/>
      <c r="E148" s="43"/>
      <c r="F148" s="43"/>
      <c r="G148" s="43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3"/>
      <c r="B149" s="43"/>
      <c r="C149" s="43"/>
      <c r="D149" s="43"/>
      <c r="E149" s="43"/>
      <c r="F149" s="43"/>
      <c r="G149" s="43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3"/>
      <c r="B150" s="43"/>
      <c r="C150" s="43"/>
      <c r="D150" s="43"/>
      <c r="E150" s="43"/>
      <c r="F150" s="43"/>
      <c r="G150" s="43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3"/>
      <c r="B151" s="43"/>
      <c r="C151" s="43"/>
      <c r="D151" s="43"/>
      <c r="E151" s="43"/>
      <c r="F151" s="43"/>
      <c r="G151" s="43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3"/>
      <c r="B152" s="43"/>
      <c r="C152" s="43"/>
      <c r="D152" s="43"/>
      <c r="E152" s="43"/>
      <c r="F152" s="43"/>
      <c r="G152" s="43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3"/>
      <c r="B153" s="43"/>
      <c r="C153" s="43"/>
      <c r="D153" s="43"/>
      <c r="E153" s="43"/>
      <c r="F153" s="43"/>
      <c r="G153" s="43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3"/>
      <c r="B154" s="43"/>
      <c r="C154" s="43"/>
      <c r="D154" s="43"/>
      <c r="E154" s="43"/>
      <c r="F154" s="43"/>
      <c r="G154" s="43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3"/>
      <c r="B155" s="43"/>
      <c r="C155" s="43"/>
      <c r="D155" s="43"/>
      <c r="E155" s="43"/>
      <c r="F155" s="43"/>
      <c r="G155" s="43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3"/>
      <c r="B156" s="43"/>
      <c r="C156" s="43"/>
      <c r="D156" s="43"/>
      <c r="E156" s="43"/>
      <c r="F156" s="43"/>
      <c r="G156" s="43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3"/>
      <c r="B157" s="43"/>
      <c r="C157" s="43"/>
      <c r="D157" s="43"/>
      <c r="E157" s="43"/>
      <c r="F157" s="43"/>
      <c r="G157" s="43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3"/>
      <c r="B158" s="43"/>
      <c r="C158" s="43"/>
      <c r="D158" s="43"/>
      <c r="E158" s="43"/>
      <c r="F158" s="43"/>
      <c r="G158" s="43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3"/>
      <c r="B159" s="43"/>
      <c r="C159" s="43"/>
      <c r="D159" s="43"/>
      <c r="E159" s="43"/>
      <c r="F159" s="43"/>
      <c r="G159" s="43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3"/>
      <c r="B160" s="43"/>
      <c r="C160" s="43"/>
      <c r="D160" s="43"/>
      <c r="E160" s="43"/>
      <c r="F160" s="43"/>
      <c r="G160" s="43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3"/>
      <c r="B161" s="43"/>
      <c r="C161" s="43"/>
      <c r="D161" s="43"/>
      <c r="E161" s="43"/>
      <c r="F161" s="43"/>
      <c r="G161" s="43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3"/>
      <c r="B162" s="43"/>
      <c r="C162" s="43"/>
      <c r="D162" s="43"/>
      <c r="E162" s="43"/>
      <c r="F162" s="43"/>
      <c r="G162" s="43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3"/>
      <c r="B163" s="43"/>
      <c r="C163" s="43"/>
      <c r="D163" s="43"/>
      <c r="E163" s="43"/>
      <c r="F163" s="43"/>
      <c r="G163" s="43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3"/>
      <c r="B164" s="43"/>
      <c r="C164" s="43"/>
      <c r="D164" s="43"/>
      <c r="E164" s="43"/>
      <c r="F164" s="43"/>
      <c r="G164" s="43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3"/>
      <c r="B165" s="43"/>
      <c r="C165" s="43"/>
      <c r="D165" s="43"/>
      <c r="E165" s="43"/>
      <c r="F165" s="43"/>
      <c r="G165" s="43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3"/>
      <c r="B166" s="43"/>
      <c r="C166" s="43"/>
      <c r="D166" s="43"/>
      <c r="E166" s="43"/>
      <c r="F166" s="43"/>
      <c r="G166" s="43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3"/>
      <c r="B167" s="43"/>
      <c r="C167" s="43"/>
      <c r="D167" s="43"/>
      <c r="E167" s="43"/>
      <c r="F167" s="43"/>
      <c r="G167" s="43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3"/>
      <c r="B168" s="43"/>
      <c r="C168" s="43"/>
      <c r="D168" s="43"/>
      <c r="E168" s="43"/>
      <c r="F168" s="43"/>
      <c r="G168" s="43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3"/>
      <c r="B169" s="43"/>
      <c r="C169" s="43"/>
      <c r="D169" s="43"/>
      <c r="E169" s="43"/>
      <c r="F169" s="43"/>
      <c r="G169" s="43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3"/>
      <c r="B170" s="43"/>
      <c r="C170" s="43"/>
      <c r="D170" s="43"/>
      <c r="E170" s="43"/>
      <c r="F170" s="43"/>
      <c r="G170" s="43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3"/>
      <c r="B171" s="43"/>
      <c r="C171" s="43"/>
      <c r="D171" s="43"/>
      <c r="E171" s="43"/>
      <c r="F171" s="43"/>
      <c r="G171" s="43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3"/>
      <c r="B172" s="43"/>
      <c r="C172" s="43"/>
      <c r="D172" s="43"/>
      <c r="E172" s="43"/>
      <c r="F172" s="43"/>
      <c r="G172" s="43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3"/>
      <c r="B173" s="43"/>
      <c r="C173" s="43"/>
      <c r="D173" s="43"/>
      <c r="E173" s="43"/>
      <c r="F173" s="43"/>
      <c r="G173" s="43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3"/>
      <c r="B174" s="43"/>
      <c r="C174" s="43"/>
      <c r="D174" s="43"/>
      <c r="E174" s="43"/>
      <c r="F174" s="43"/>
      <c r="G174" s="43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3"/>
      <c r="B175" s="43"/>
      <c r="C175" s="43"/>
      <c r="D175" s="43"/>
      <c r="E175" s="43"/>
      <c r="F175" s="43"/>
      <c r="G175" s="43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3"/>
      <c r="B176" s="43"/>
      <c r="C176" s="43"/>
      <c r="D176" s="43"/>
      <c r="E176" s="43"/>
      <c r="F176" s="43"/>
      <c r="G176" s="43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3"/>
      <c r="B177" s="43"/>
      <c r="C177" s="43"/>
      <c r="D177" s="43"/>
      <c r="E177" s="43"/>
      <c r="F177" s="43"/>
      <c r="G177" s="43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3"/>
      <c r="B178" s="43"/>
      <c r="C178" s="43"/>
      <c r="D178" s="43"/>
      <c r="E178" s="43"/>
      <c r="F178" s="43"/>
      <c r="G178" s="43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3"/>
      <c r="B179" s="43"/>
      <c r="C179" s="43"/>
      <c r="D179" s="43"/>
      <c r="E179" s="43"/>
      <c r="F179" s="43"/>
      <c r="G179" s="43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3"/>
      <c r="B180" s="43"/>
      <c r="C180" s="43"/>
      <c r="D180" s="43"/>
      <c r="E180" s="43"/>
      <c r="F180" s="43"/>
      <c r="G180" s="43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3"/>
      <c r="B181" s="43"/>
      <c r="C181" s="43"/>
      <c r="D181" s="43"/>
      <c r="E181" s="43"/>
      <c r="F181" s="43"/>
      <c r="G181" s="43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3"/>
      <c r="B182" s="43"/>
      <c r="C182" s="43"/>
      <c r="D182" s="43"/>
      <c r="E182" s="43"/>
      <c r="F182" s="43"/>
      <c r="G182" s="43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3"/>
      <c r="B183" s="43"/>
      <c r="C183" s="43"/>
      <c r="D183" s="43"/>
      <c r="E183" s="43"/>
      <c r="F183" s="43"/>
      <c r="G183" s="43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3"/>
      <c r="B184" s="43"/>
      <c r="C184" s="43"/>
      <c r="D184" s="43"/>
      <c r="E184" s="43"/>
      <c r="F184" s="43"/>
      <c r="G184" s="43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3"/>
      <c r="B185" s="43"/>
      <c r="C185" s="43"/>
      <c r="D185" s="43"/>
      <c r="E185" s="43"/>
      <c r="F185" s="43"/>
      <c r="G185" s="43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3"/>
      <c r="B186" s="43"/>
      <c r="C186" s="43"/>
      <c r="D186" s="43"/>
      <c r="E186" s="43"/>
      <c r="F186" s="43"/>
      <c r="G186" s="43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3"/>
      <c r="B187" s="43"/>
      <c r="C187" s="43"/>
      <c r="D187" s="43"/>
      <c r="E187" s="43"/>
      <c r="F187" s="43"/>
      <c r="G187" s="43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3"/>
      <c r="B188" s="43"/>
      <c r="C188" s="43"/>
      <c r="D188" s="43"/>
      <c r="E188" s="43"/>
      <c r="F188" s="43"/>
      <c r="G188" s="43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3"/>
      <c r="B189" s="43"/>
      <c r="C189" s="43"/>
      <c r="D189" s="43"/>
      <c r="E189" s="43"/>
      <c r="F189" s="43"/>
      <c r="G189" s="43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3"/>
      <c r="B190" s="43"/>
      <c r="C190" s="43"/>
      <c r="D190" s="43"/>
      <c r="E190" s="43"/>
      <c r="F190" s="43"/>
      <c r="G190" s="43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3"/>
      <c r="B191" s="43"/>
      <c r="C191" s="43"/>
      <c r="D191" s="43"/>
      <c r="E191" s="43"/>
      <c r="F191" s="43"/>
      <c r="G191" s="43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3"/>
      <c r="B192" s="43"/>
      <c r="C192" s="43"/>
      <c r="D192" s="43"/>
      <c r="E192" s="43"/>
      <c r="F192" s="43"/>
      <c r="G192" s="43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3"/>
      <c r="B193" s="43"/>
      <c r="C193" s="43"/>
      <c r="D193" s="43"/>
      <c r="E193" s="43"/>
      <c r="F193" s="43"/>
      <c r="G193" s="43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3"/>
      <c r="B194" s="43"/>
      <c r="C194" s="43"/>
      <c r="D194" s="43"/>
      <c r="E194" s="43"/>
      <c r="F194" s="43"/>
      <c r="G194" s="43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3"/>
      <c r="B195" s="43"/>
      <c r="C195" s="43"/>
      <c r="D195" s="43"/>
      <c r="E195" s="43"/>
      <c r="F195" s="43"/>
      <c r="G195" s="43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3"/>
      <c r="B196" s="43"/>
      <c r="C196" s="43"/>
      <c r="D196" s="43"/>
      <c r="E196" s="43"/>
      <c r="F196" s="43"/>
      <c r="G196" s="43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3"/>
      <c r="B197" s="43"/>
      <c r="C197" s="43"/>
      <c r="D197" s="43"/>
      <c r="E197" s="43"/>
      <c r="F197" s="43"/>
      <c r="G197" s="43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3"/>
      <c r="B198" s="43"/>
      <c r="C198" s="43"/>
      <c r="D198" s="43"/>
      <c r="E198" s="43"/>
      <c r="F198" s="43"/>
      <c r="G198" s="43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3"/>
      <c r="B199" s="43"/>
      <c r="C199" s="43"/>
      <c r="D199" s="43"/>
      <c r="E199" s="43"/>
      <c r="F199" s="43"/>
      <c r="G199" s="43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3"/>
      <c r="B200" s="43"/>
      <c r="C200" s="43"/>
      <c r="D200" s="43"/>
      <c r="E200" s="43"/>
      <c r="F200" s="43"/>
      <c r="G200" s="43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3"/>
      <c r="B201" s="43"/>
      <c r="C201" s="43"/>
      <c r="D201" s="43"/>
      <c r="E201" s="43"/>
      <c r="F201" s="43"/>
      <c r="G201" s="43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3"/>
      <c r="B202" s="43"/>
      <c r="C202" s="43"/>
      <c r="D202" s="43"/>
      <c r="E202" s="43"/>
      <c r="F202" s="43"/>
      <c r="G202" s="43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3"/>
      <c r="B203" s="43"/>
      <c r="C203" s="43"/>
      <c r="D203" s="43"/>
      <c r="E203" s="43"/>
      <c r="F203" s="43"/>
      <c r="G203" s="43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3"/>
      <c r="B204" s="43"/>
      <c r="C204" s="43"/>
      <c r="D204" s="43"/>
      <c r="E204" s="43"/>
      <c r="F204" s="43"/>
      <c r="G204" s="43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3"/>
      <c r="B205" s="43"/>
      <c r="C205" s="43"/>
      <c r="D205" s="43"/>
      <c r="E205" s="43"/>
      <c r="F205" s="43"/>
      <c r="G205" s="43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3"/>
      <c r="B206" s="43"/>
      <c r="C206" s="43"/>
      <c r="D206" s="43"/>
      <c r="E206" s="43"/>
      <c r="F206" s="43"/>
      <c r="G206" s="43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3"/>
      <c r="B207" s="43"/>
      <c r="C207" s="43"/>
      <c r="D207" s="43"/>
      <c r="E207" s="43"/>
      <c r="F207" s="43"/>
      <c r="G207" s="43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3"/>
      <c r="B208" s="43"/>
      <c r="C208" s="43"/>
      <c r="D208" s="43"/>
      <c r="E208" s="43"/>
      <c r="F208" s="43"/>
      <c r="G208" s="43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3"/>
      <c r="B209" s="43"/>
      <c r="C209" s="43"/>
      <c r="D209" s="43"/>
      <c r="E209" s="43"/>
      <c r="F209" s="43"/>
      <c r="G209" s="43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3"/>
      <c r="B210" s="43"/>
      <c r="C210" s="43"/>
      <c r="D210" s="43"/>
      <c r="E210" s="43"/>
      <c r="F210" s="43"/>
      <c r="G210" s="43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3"/>
      <c r="B211" s="43"/>
      <c r="C211" s="43"/>
      <c r="D211" s="43"/>
      <c r="E211" s="43"/>
      <c r="F211" s="43"/>
      <c r="G211" s="43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3"/>
      <c r="B212" s="43"/>
      <c r="C212" s="43"/>
      <c r="D212" s="43"/>
      <c r="E212" s="43"/>
      <c r="F212" s="43"/>
      <c r="G212" s="43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3"/>
      <c r="B213" s="43"/>
      <c r="C213" s="43"/>
      <c r="D213" s="43"/>
      <c r="E213" s="43"/>
      <c r="F213" s="43"/>
      <c r="G213" s="43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3"/>
      <c r="B214" s="43"/>
      <c r="C214" s="43"/>
      <c r="D214" s="43"/>
      <c r="E214" s="43"/>
      <c r="F214" s="43"/>
      <c r="G214" s="43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3"/>
      <c r="B215" s="43"/>
      <c r="C215" s="43"/>
      <c r="D215" s="43"/>
      <c r="E215" s="43"/>
      <c r="F215" s="43"/>
      <c r="G215" s="43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3"/>
      <c r="B216" s="43"/>
      <c r="C216" s="43"/>
      <c r="D216" s="43"/>
      <c r="E216" s="43"/>
      <c r="F216" s="43"/>
      <c r="G216" s="43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3"/>
      <c r="B217" s="43"/>
      <c r="C217" s="43"/>
      <c r="D217" s="43"/>
      <c r="E217" s="43"/>
      <c r="F217" s="43"/>
      <c r="G217" s="43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3"/>
      <c r="B218" s="43"/>
      <c r="C218" s="43"/>
      <c r="D218" s="43"/>
      <c r="E218" s="43"/>
      <c r="F218" s="43"/>
      <c r="G218" s="43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3"/>
      <c r="B219" s="43"/>
      <c r="C219" s="43"/>
      <c r="D219" s="43"/>
      <c r="E219" s="43"/>
      <c r="F219" s="43"/>
      <c r="G219" s="43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3"/>
      <c r="B220" s="43"/>
      <c r="C220" s="43"/>
      <c r="D220" s="43"/>
      <c r="E220" s="43"/>
      <c r="F220" s="43"/>
      <c r="G220" s="43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3"/>
      <c r="B221" s="43"/>
      <c r="C221" s="43"/>
      <c r="D221" s="43"/>
      <c r="E221" s="43"/>
      <c r="F221" s="43"/>
      <c r="G221" s="43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3"/>
      <c r="B222" s="43"/>
      <c r="C222" s="43"/>
      <c r="D222" s="43"/>
      <c r="E222" s="43"/>
      <c r="F222" s="43"/>
      <c r="G222" s="43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3"/>
      <c r="B223" s="43"/>
      <c r="C223" s="43"/>
      <c r="D223" s="43"/>
      <c r="E223" s="43"/>
      <c r="F223" s="43"/>
      <c r="G223" s="43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3"/>
      <c r="B224" s="43"/>
      <c r="C224" s="43"/>
      <c r="D224" s="43"/>
      <c r="E224" s="43"/>
      <c r="F224" s="43"/>
      <c r="G224" s="43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3"/>
      <c r="B225" s="43"/>
      <c r="C225" s="43"/>
      <c r="D225" s="43"/>
      <c r="E225" s="43"/>
      <c r="F225" s="43"/>
      <c r="G225" s="43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C10:E10 C14:E14 C18:E18 C22:E22 C26:E26 C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8" t="s">
        <v>46</v>
      </c>
      <c r="B1" s="9" t="s">
        <v>89</v>
      </c>
      <c r="C1" s="10"/>
      <c r="D1" s="10"/>
      <c r="E1" s="10"/>
      <c r="F1" s="10"/>
      <c r="G1" s="10"/>
      <c r="H1" s="10"/>
      <c r="I1" s="10"/>
      <c r="J1" s="10"/>
      <c r="K1" s="11"/>
      <c r="L1" s="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2"/>
      <c r="AA1" s="12"/>
      <c r="AB1" s="12"/>
      <c r="AC1" s="12"/>
      <c r="AD1" s="12"/>
      <c r="AE1" s="12"/>
      <c r="AF1" s="12"/>
      <c r="AG1" s="12"/>
    </row>
    <row r="2">
      <c r="A2" s="14"/>
      <c r="B2" s="15"/>
      <c r="C2" s="16"/>
      <c r="D2" s="16"/>
      <c r="E2" s="16"/>
      <c r="F2" s="16"/>
      <c r="G2" s="16"/>
      <c r="H2" s="16"/>
      <c r="I2" s="16"/>
      <c r="J2" s="16"/>
      <c r="K2" s="17"/>
      <c r="L2" s="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2"/>
      <c r="AA2" s="12"/>
      <c r="AB2" s="12"/>
      <c r="AC2" s="12"/>
      <c r="AD2" s="12"/>
      <c r="AE2" s="12"/>
      <c r="AF2" s="12"/>
      <c r="AG2" s="12"/>
    </row>
    <row r="3">
      <c r="A3" s="19"/>
      <c r="B3" s="20" t="s">
        <v>49</v>
      </c>
      <c r="C3" s="20" t="s">
        <v>50</v>
      </c>
      <c r="D3" s="20" t="s">
        <v>51</v>
      </c>
      <c r="E3" s="20" t="s">
        <v>52</v>
      </c>
      <c r="F3" s="21" t="s">
        <v>53</v>
      </c>
      <c r="G3" s="21" t="s">
        <v>54</v>
      </c>
      <c r="H3" s="21" t="s">
        <v>55</v>
      </c>
      <c r="I3" s="21" t="s">
        <v>56</v>
      </c>
      <c r="J3" s="20" t="s">
        <v>57</v>
      </c>
      <c r="K3" s="20" t="s">
        <v>58</v>
      </c>
      <c r="L3" s="2"/>
      <c r="M3" s="18" t="s">
        <v>48</v>
      </c>
      <c r="N3" s="12"/>
      <c r="O3" s="12"/>
      <c r="P3" s="12"/>
      <c r="Q3" s="12"/>
      <c r="R3" s="12"/>
      <c r="S3" s="12"/>
      <c r="T3" s="12"/>
      <c r="U3" s="12"/>
      <c r="V3" s="12"/>
      <c r="W3" s="12"/>
      <c r="X3" s="2"/>
      <c r="Y3" s="12"/>
      <c r="Z3" s="12"/>
      <c r="AA3" s="12"/>
      <c r="AB3" s="12"/>
      <c r="AC3" s="12"/>
      <c r="AD3" s="12"/>
      <c r="AE3" s="12"/>
      <c r="AF3" s="12"/>
      <c r="AG3" s="12"/>
    </row>
    <row r="4">
      <c r="A4" s="23" t="str">
        <f>ALNS!A4</f>
        <v>Alex Ranyê Guilherme Cristino</v>
      </c>
      <c r="B4" s="24"/>
      <c r="C4" s="24"/>
      <c r="D4" s="24"/>
      <c r="E4" s="24"/>
      <c r="F4" s="25">
        <f t="shared" ref="F4:F47" si="1">IF(A4&lt;&gt;"",SUM(B4:E4),)</f>
        <v>0</v>
      </c>
      <c r="G4" s="26" t="str">
        <f t="shared" ref="G4:G47" si="2">IFERROR(IF(F4&gt;=0,AVERAGE(B4:E4),""),"")</f>
        <v/>
      </c>
      <c r="H4" s="25" t="str">
        <f t="shared" ref="H4:H47" si="3">IF(AND(F4&gt;=10,F4&lt;28,G4&lt;7),ROUND((50-G4*6)/4,1),"")</f>
        <v/>
      </c>
      <c r="I4" s="27"/>
      <c r="J4" s="28" t="str">
        <f t="shared" ref="J4:J47" si="4">IF(AND(B4&lt;&gt;"",C4&lt;&gt;"",D4&lt;&gt;"",E4&lt;&gt;""),IF(OR(F4&gt;=28,F4&lt;10),G4,IF(I4=H4,5,((G4*6)+(I4*4))/10)),)</f>
        <v/>
      </c>
      <c r="K4" s="29" t="str">
        <f t="shared" ref="K4:K47" si="5">IF(AND(B4&lt;&gt;"",C4&lt;&gt;"",D4&lt;&gt;"",E4&lt;&gt;""),IF(J4&gt;=5,"A","R"),)</f>
        <v/>
      </c>
      <c r="L4" s="2"/>
      <c r="M4" s="22" t="s">
        <v>59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</row>
    <row r="5">
      <c r="A5" s="30" t="str">
        <f>ALNS!A5</f>
        <v>Ana beatriz Araújo Salvino</v>
      </c>
      <c r="B5" s="31"/>
      <c r="C5" s="31"/>
      <c r="D5" s="31"/>
      <c r="E5" s="31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5" t="str">
        <f t="shared" si="4"/>
        <v/>
      </c>
      <c r="K5" s="36" t="str">
        <f t="shared" si="5"/>
        <v/>
      </c>
      <c r="L5" s="2"/>
      <c r="M5" s="18" t="s">
        <v>60</v>
      </c>
      <c r="N5" s="12"/>
      <c r="O5" s="12"/>
      <c r="P5" s="12"/>
      <c r="Q5" s="12"/>
      <c r="R5" s="12"/>
      <c r="S5" s="12"/>
      <c r="T5" s="12"/>
      <c r="U5" s="12"/>
      <c r="V5" s="12"/>
      <c r="W5" s="12"/>
      <c r="X5" s="2"/>
      <c r="Y5" s="12"/>
      <c r="Z5" s="2"/>
      <c r="AA5" s="12"/>
      <c r="AB5" s="12"/>
      <c r="AC5" s="12"/>
      <c r="AD5" s="12"/>
      <c r="AE5" s="12"/>
      <c r="AF5" s="12"/>
      <c r="AG5" s="12"/>
    </row>
    <row r="6">
      <c r="A6" s="23" t="str">
        <f>ALNS!A6</f>
        <v>Ana Beatriz Farias Brito</v>
      </c>
      <c r="B6" s="24"/>
      <c r="C6" s="24"/>
      <c r="D6" s="24"/>
      <c r="E6" s="24"/>
      <c r="F6" s="25">
        <f t="shared" si="1"/>
        <v>0</v>
      </c>
      <c r="G6" s="26" t="str">
        <f t="shared" si="2"/>
        <v/>
      </c>
      <c r="H6" s="25" t="str">
        <f t="shared" si="3"/>
        <v/>
      </c>
      <c r="I6" s="27"/>
      <c r="J6" s="28" t="str">
        <f t="shared" si="4"/>
        <v/>
      </c>
      <c r="K6" s="29" t="str">
        <f t="shared" si="5"/>
        <v/>
      </c>
      <c r="L6" s="2"/>
      <c r="M6" s="37" t="s">
        <v>61</v>
      </c>
      <c r="N6" s="12"/>
      <c r="O6" s="12"/>
      <c r="P6" s="12"/>
      <c r="Q6" s="12"/>
      <c r="R6" s="12"/>
      <c r="S6" s="12"/>
      <c r="T6" s="12"/>
      <c r="U6" s="12"/>
      <c r="V6" s="12"/>
      <c r="W6" s="12"/>
      <c r="X6" s="2"/>
      <c r="Y6" s="12"/>
      <c r="Z6" s="2"/>
      <c r="AA6" s="12"/>
      <c r="AB6" s="12"/>
      <c r="AC6" s="12"/>
      <c r="AD6" s="12"/>
      <c r="AE6" s="12"/>
      <c r="AF6" s="12"/>
      <c r="AG6" s="12"/>
    </row>
    <row r="7">
      <c r="A7" s="30" t="str">
        <f>ALNS!A7</f>
        <v>Ana Clara Oliveira das Chagas</v>
      </c>
      <c r="B7" s="31"/>
      <c r="C7" s="31"/>
      <c r="D7" s="31"/>
      <c r="E7" s="31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5" t="str">
        <f t="shared" si="4"/>
        <v/>
      </c>
      <c r="K7" s="36" t="str">
        <f t="shared" si="5"/>
        <v/>
      </c>
      <c r="L7" s="2"/>
      <c r="M7" s="22" t="s">
        <v>62</v>
      </c>
      <c r="N7" s="12"/>
      <c r="O7" s="12"/>
      <c r="P7" s="12"/>
      <c r="Q7" s="12"/>
      <c r="R7" s="12"/>
      <c r="S7" s="12"/>
      <c r="T7" s="12"/>
      <c r="U7" s="12"/>
      <c r="V7" s="12"/>
      <c r="W7" s="12"/>
      <c r="X7" s="2"/>
      <c r="Y7" s="12"/>
      <c r="Z7" s="2"/>
      <c r="AA7" s="12"/>
      <c r="AB7" s="12"/>
      <c r="AC7" s="12"/>
      <c r="AD7" s="12"/>
      <c r="AE7" s="12"/>
      <c r="AF7" s="12"/>
      <c r="AG7" s="12"/>
    </row>
    <row r="8">
      <c r="A8" s="23" t="str">
        <f>ALNS!A8</f>
        <v>Ana Flávia Ribeiro Gomes Nascimento</v>
      </c>
      <c r="B8" s="24"/>
      <c r="C8" s="24"/>
      <c r="D8" s="24"/>
      <c r="E8" s="24"/>
      <c r="F8" s="25">
        <f t="shared" si="1"/>
        <v>0</v>
      </c>
      <c r="G8" s="26" t="str">
        <f t="shared" si="2"/>
        <v/>
      </c>
      <c r="H8" s="25" t="str">
        <f t="shared" si="3"/>
        <v/>
      </c>
      <c r="I8" s="27"/>
      <c r="J8" s="28" t="str">
        <f t="shared" si="4"/>
        <v/>
      </c>
      <c r="K8" s="29" t="str">
        <f t="shared" si="5"/>
        <v/>
      </c>
      <c r="L8" s="2"/>
      <c r="M8" s="22" t="s">
        <v>63</v>
      </c>
      <c r="N8" s="12"/>
      <c r="O8" s="12"/>
      <c r="P8" s="12"/>
      <c r="Q8" s="12"/>
      <c r="R8" s="12"/>
      <c r="S8" s="12"/>
      <c r="T8" s="12"/>
      <c r="U8" s="12"/>
      <c r="V8" s="12"/>
      <c r="W8" s="12"/>
      <c r="X8" s="2"/>
      <c r="Y8" s="12"/>
      <c r="Z8" s="2"/>
      <c r="AA8" s="12"/>
      <c r="AB8" s="12"/>
      <c r="AC8" s="12"/>
      <c r="AD8" s="12"/>
      <c r="AE8" s="12"/>
      <c r="AF8" s="12"/>
      <c r="AG8" s="12"/>
    </row>
    <row r="9">
      <c r="A9" s="30" t="str">
        <f>ALNS!A9</f>
        <v>Ana Luiza Almeida Maia</v>
      </c>
      <c r="B9" s="31"/>
      <c r="C9" s="31"/>
      <c r="D9" s="31"/>
      <c r="E9" s="31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5" t="str">
        <f t="shared" si="4"/>
        <v/>
      </c>
      <c r="K9" s="36" t="str">
        <f t="shared" si="5"/>
        <v/>
      </c>
      <c r="L9" s="2"/>
      <c r="M9" s="22" t="s">
        <v>64</v>
      </c>
      <c r="N9" s="12"/>
      <c r="O9" s="12"/>
      <c r="P9" s="12"/>
      <c r="Q9" s="12"/>
      <c r="R9" s="12"/>
      <c r="S9" s="12"/>
      <c r="T9" s="12"/>
      <c r="U9" s="12"/>
      <c r="V9" s="12"/>
      <c r="W9" s="12"/>
      <c r="X9" s="2"/>
      <c r="Y9" s="12"/>
      <c r="Z9" s="2"/>
      <c r="AA9" s="12"/>
      <c r="AB9" s="12"/>
      <c r="AC9" s="12"/>
      <c r="AD9" s="12"/>
      <c r="AE9" s="12"/>
      <c r="AF9" s="12"/>
      <c r="AG9" s="12"/>
    </row>
    <row r="10">
      <c r="A10" s="23" t="str">
        <f>ALNS!A10</f>
        <v>Andrei Bernado Nascimento da Silva</v>
      </c>
      <c r="B10" s="24"/>
      <c r="C10" s="24"/>
      <c r="D10" s="24"/>
      <c r="E10" s="24"/>
      <c r="F10" s="25">
        <f t="shared" si="1"/>
        <v>0</v>
      </c>
      <c r="G10" s="26" t="str">
        <f t="shared" si="2"/>
        <v/>
      </c>
      <c r="H10" s="25" t="str">
        <f t="shared" si="3"/>
        <v/>
      </c>
      <c r="I10" s="27"/>
      <c r="J10" s="28" t="str">
        <f t="shared" si="4"/>
        <v/>
      </c>
      <c r="K10" s="29" t="str">
        <f t="shared" si="5"/>
        <v/>
      </c>
      <c r="L10" s="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2"/>
      <c r="Y10" s="12"/>
      <c r="Z10" s="2"/>
      <c r="AA10" s="12"/>
      <c r="AB10" s="12"/>
      <c r="AC10" s="12"/>
      <c r="AD10" s="12"/>
      <c r="AE10" s="12"/>
      <c r="AF10" s="12"/>
      <c r="AG10" s="12"/>
    </row>
    <row r="11">
      <c r="A11" s="30" t="str">
        <f>ALNS!A11</f>
        <v>Arthur Juan Costa Araújo</v>
      </c>
      <c r="B11" s="31"/>
      <c r="C11" s="31"/>
      <c r="D11" s="31"/>
      <c r="E11" s="31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5" t="str">
        <f t="shared" si="4"/>
        <v/>
      </c>
      <c r="K11" s="36" t="str">
        <f t="shared" si="5"/>
        <v/>
      </c>
      <c r="L11" s="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2"/>
      <c r="Y11" s="12"/>
      <c r="Z11" s="2"/>
      <c r="AA11" s="12"/>
      <c r="AB11" s="12"/>
      <c r="AC11" s="12"/>
      <c r="AD11" s="12"/>
      <c r="AE11" s="12"/>
      <c r="AF11" s="12"/>
      <c r="AG11" s="12"/>
    </row>
    <row r="12">
      <c r="A12" s="23" t="str">
        <f>ALNS!A12</f>
        <v>Brenda Angel Sousa de Medeiros</v>
      </c>
      <c r="B12" s="24"/>
      <c r="C12" s="24"/>
      <c r="D12" s="24"/>
      <c r="E12" s="24"/>
      <c r="F12" s="25">
        <f t="shared" si="1"/>
        <v>0</v>
      </c>
      <c r="G12" s="26" t="str">
        <f t="shared" si="2"/>
        <v/>
      </c>
      <c r="H12" s="25" t="str">
        <f t="shared" si="3"/>
        <v/>
      </c>
      <c r="I12" s="27"/>
      <c r="J12" s="28" t="str">
        <f t="shared" si="4"/>
        <v/>
      </c>
      <c r="K12" s="29" t="str">
        <f t="shared" si="5"/>
        <v/>
      </c>
      <c r="L12" s="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2"/>
      <c r="Y12" s="12"/>
      <c r="Z12" s="2"/>
      <c r="AA12" s="12"/>
      <c r="AB12" s="12"/>
      <c r="AC12" s="12"/>
      <c r="AD12" s="12"/>
      <c r="AE12" s="12"/>
      <c r="AF12" s="12"/>
      <c r="AG12" s="12"/>
    </row>
    <row r="13">
      <c r="A13" s="30" t="str">
        <f>ALNS!A13</f>
        <v>Bruna Ellen Andrade Abrantes</v>
      </c>
      <c r="B13" s="31"/>
      <c r="C13" s="31"/>
      <c r="D13" s="31"/>
      <c r="E13" s="31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5" t="str">
        <f t="shared" si="4"/>
        <v/>
      </c>
      <c r="K13" s="36" t="str">
        <f t="shared" si="5"/>
        <v/>
      </c>
      <c r="L13" s="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2"/>
      <c r="Y13" s="12"/>
      <c r="Z13" s="2"/>
      <c r="AA13" s="12"/>
      <c r="AB13" s="12"/>
      <c r="AC13" s="12"/>
      <c r="AD13" s="12"/>
      <c r="AE13" s="12"/>
      <c r="AF13" s="12"/>
      <c r="AG13" s="12"/>
    </row>
    <row r="14">
      <c r="A14" s="23" t="str">
        <f>ALNS!A14</f>
        <v>Daniel Dantas da Silva</v>
      </c>
      <c r="B14" s="24"/>
      <c r="C14" s="24"/>
      <c r="D14" s="24"/>
      <c r="E14" s="24"/>
      <c r="F14" s="25">
        <f t="shared" si="1"/>
        <v>0</v>
      </c>
      <c r="G14" s="26" t="str">
        <f t="shared" si="2"/>
        <v/>
      </c>
      <c r="H14" s="25" t="str">
        <f t="shared" si="3"/>
        <v/>
      </c>
      <c r="I14" s="27"/>
      <c r="J14" s="28" t="str">
        <f t="shared" si="4"/>
        <v/>
      </c>
      <c r="K14" s="29" t="str">
        <f t="shared" si="5"/>
        <v/>
      </c>
      <c r="L14" s="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2"/>
      <c r="Y14" s="12"/>
      <c r="Z14" s="2"/>
      <c r="AA14" s="12"/>
      <c r="AB14" s="12"/>
      <c r="AC14" s="12"/>
      <c r="AD14" s="12"/>
      <c r="AE14" s="12"/>
      <c r="AF14" s="12"/>
      <c r="AG14" s="12"/>
    </row>
    <row r="15">
      <c r="A15" s="30" t="str">
        <f>ALNS!A15</f>
        <v>Erick Gabriel Araújo Leandro</v>
      </c>
      <c r="B15" s="31"/>
      <c r="C15" s="31"/>
      <c r="D15" s="31"/>
      <c r="E15" s="31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5" t="str">
        <f t="shared" si="4"/>
        <v/>
      </c>
      <c r="K15" s="36" t="str">
        <f t="shared" si="5"/>
        <v/>
      </c>
      <c r="L15" s="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2"/>
      <c r="Y15" s="12"/>
      <c r="Z15" s="2"/>
      <c r="AA15" s="12"/>
      <c r="AB15" s="12"/>
      <c r="AC15" s="12"/>
      <c r="AD15" s="12"/>
      <c r="AE15" s="12"/>
      <c r="AF15" s="12"/>
      <c r="AG15" s="12"/>
    </row>
    <row r="16">
      <c r="A16" s="23" t="str">
        <f>ALNS!A16</f>
        <v>Eugênio Genuíno Mota</v>
      </c>
      <c r="B16" s="24"/>
      <c r="C16" s="24"/>
      <c r="D16" s="24"/>
      <c r="E16" s="24"/>
      <c r="F16" s="25">
        <f t="shared" si="1"/>
        <v>0</v>
      </c>
      <c r="G16" s="33" t="str">
        <f t="shared" si="2"/>
        <v/>
      </c>
      <c r="H16" s="25" t="str">
        <f t="shared" si="3"/>
        <v/>
      </c>
      <c r="I16" s="27"/>
      <c r="J16" s="28" t="str">
        <f t="shared" si="4"/>
        <v/>
      </c>
      <c r="K16" s="29" t="str">
        <f t="shared" si="5"/>
        <v/>
      </c>
      <c r="L16" s="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2"/>
      <c r="Y16" s="12"/>
      <c r="Z16" s="2"/>
      <c r="AA16" s="12"/>
      <c r="AB16" s="12"/>
      <c r="AC16" s="12"/>
      <c r="AD16" s="12"/>
      <c r="AE16" s="12"/>
      <c r="AF16" s="12"/>
      <c r="AG16" s="12"/>
    </row>
    <row r="17">
      <c r="A17" s="30" t="str">
        <f>ALNS!A17</f>
        <v>Evellyn Fernandes de Almeida</v>
      </c>
      <c r="B17" s="31"/>
      <c r="C17" s="31"/>
      <c r="D17" s="31"/>
      <c r="E17" s="31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5" t="str">
        <f t="shared" si="4"/>
        <v/>
      </c>
      <c r="K17" s="36" t="str">
        <f t="shared" si="5"/>
        <v/>
      </c>
      <c r="L17" s="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2"/>
      <c r="Y17" s="12"/>
      <c r="Z17" s="2"/>
      <c r="AA17" s="12"/>
      <c r="AB17" s="12"/>
      <c r="AC17" s="12"/>
      <c r="AD17" s="12"/>
      <c r="AE17" s="12"/>
      <c r="AF17" s="12"/>
      <c r="AG17" s="12"/>
    </row>
    <row r="18">
      <c r="A18" s="23" t="str">
        <f>ALNS!A18</f>
        <v>Gabriel de Sousa Gonzaga</v>
      </c>
      <c r="B18" s="24"/>
      <c r="C18" s="24"/>
      <c r="D18" s="24"/>
      <c r="E18" s="24"/>
      <c r="F18" s="25">
        <f t="shared" si="1"/>
        <v>0</v>
      </c>
      <c r="G18" s="26" t="str">
        <f t="shared" si="2"/>
        <v/>
      </c>
      <c r="H18" s="25" t="str">
        <f t="shared" si="3"/>
        <v/>
      </c>
      <c r="I18" s="27"/>
      <c r="J18" s="28" t="str">
        <f t="shared" si="4"/>
        <v/>
      </c>
      <c r="K18" s="29" t="str">
        <f t="shared" si="5"/>
        <v/>
      </c>
      <c r="L18" s="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2"/>
      <c r="Y18" s="12"/>
      <c r="Z18" s="2"/>
      <c r="AA18" s="12"/>
      <c r="AB18" s="12"/>
      <c r="AC18" s="12"/>
      <c r="AD18" s="12"/>
      <c r="AE18" s="12"/>
      <c r="AF18" s="12"/>
      <c r="AG18" s="12"/>
    </row>
    <row r="19">
      <c r="A19" s="30" t="str">
        <f>ALNS!A19</f>
        <v>Giullia Barros Pietoso Camara</v>
      </c>
      <c r="B19" s="31"/>
      <c r="C19" s="31"/>
      <c r="D19" s="31"/>
      <c r="E19" s="31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5" t="str">
        <f t="shared" si="4"/>
        <v/>
      </c>
      <c r="K19" s="36" t="str">
        <f t="shared" si="5"/>
        <v/>
      </c>
      <c r="L19" s="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2"/>
      <c r="Y19" s="12"/>
      <c r="Z19" s="2"/>
      <c r="AA19" s="12"/>
      <c r="AB19" s="12"/>
      <c r="AC19" s="12"/>
      <c r="AD19" s="12"/>
      <c r="AE19" s="12"/>
      <c r="AF19" s="12"/>
      <c r="AG19" s="12"/>
    </row>
    <row r="20" ht="15.75" customHeight="1">
      <c r="A20" s="38" t="str">
        <f>ALNS!A20</f>
        <v>Gleiciane Almeida de Lima</v>
      </c>
      <c r="B20" s="24"/>
      <c r="C20" s="24"/>
      <c r="D20" s="24"/>
      <c r="E20" s="24"/>
      <c r="F20" s="25">
        <f t="shared" si="1"/>
        <v>0</v>
      </c>
      <c r="G20" s="26" t="str">
        <f t="shared" si="2"/>
        <v/>
      </c>
      <c r="H20" s="25" t="str">
        <f t="shared" si="3"/>
        <v/>
      </c>
      <c r="I20" s="27"/>
      <c r="J20" s="28" t="str">
        <f t="shared" si="4"/>
        <v/>
      </c>
      <c r="K20" s="29" t="str">
        <f t="shared" si="5"/>
        <v/>
      </c>
      <c r="L20" s="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2"/>
      <c r="Y20" s="12"/>
      <c r="Z20" s="2"/>
      <c r="AA20" s="12"/>
      <c r="AB20" s="12"/>
      <c r="AC20" s="12"/>
      <c r="AD20" s="12"/>
      <c r="AE20" s="12"/>
      <c r="AF20" s="12"/>
      <c r="AG20" s="12"/>
    </row>
    <row r="21" ht="15.75" customHeight="1">
      <c r="A21" s="30" t="str">
        <f>ALNS!A21</f>
        <v>Gustavo Oliviera de Menezes</v>
      </c>
      <c r="B21" s="31"/>
      <c r="C21" s="31"/>
      <c r="D21" s="31"/>
      <c r="E21" s="31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5" t="str">
        <f t="shared" si="4"/>
        <v/>
      </c>
      <c r="K21" s="36" t="str">
        <f t="shared" si="5"/>
        <v/>
      </c>
      <c r="L21" s="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2"/>
      <c r="Y21" s="12"/>
      <c r="Z21" s="2"/>
      <c r="AA21" s="12"/>
      <c r="AB21" s="12"/>
      <c r="AC21" s="12"/>
      <c r="AD21" s="12"/>
      <c r="AE21" s="12"/>
      <c r="AF21" s="12"/>
      <c r="AG21" s="12"/>
    </row>
    <row r="22" ht="15.75" customHeight="1">
      <c r="A22" s="23" t="str">
        <f>ALNS!A22</f>
        <v>Heitor Gênuíno Mota</v>
      </c>
      <c r="B22" s="24"/>
      <c r="C22" s="24"/>
      <c r="D22" s="24"/>
      <c r="E22" s="24"/>
      <c r="F22" s="25">
        <f t="shared" si="1"/>
        <v>0</v>
      </c>
      <c r="G22" s="26" t="str">
        <f t="shared" si="2"/>
        <v/>
      </c>
      <c r="H22" s="25" t="str">
        <f t="shared" si="3"/>
        <v/>
      </c>
      <c r="I22" s="27"/>
      <c r="J22" s="28" t="str">
        <f t="shared" si="4"/>
        <v/>
      </c>
      <c r="K22" s="29" t="str">
        <f t="shared" si="5"/>
        <v/>
      </c>
      <c r="L22" s="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2"/>
      <c r="Y22" s="12"/>
      <c r="Z22" s="2"/>
      <c r="AA22" s="12"/>
      <c r="AB22" s="12"/>
      <c r="AC22" s="12"/>
      <c r="AD22" s="12"/>
      <c r="AE22" s="12"/>
      <c r="AF22" s="12"/>
      <c r="AG22" s="12"/>
    </row>
    <row r="23" ht="15.75" customHeight="1">
      <c r="A23" s="30" t="str">
        <f>ALNS!A23</f>
        <v>Heloisa dos Reis Nascimento</v>
      </c>
      <c r="B23" s="31"/>
      <c r="C23" s="31"/>
      <c r="D23" s="31"/>
      <c r="E23" s="31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5" t="str">
        <f t="shared" si="4"/>
        <v/>
      </c>
      <c r="K23" s="36" t="str">
        <f t="shared" si="5"/>
        <v/>
      </c>
      <c r="L23" s="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2"/>
      <c r="Y23" s="12"/>
      <c r="Z23" s="2"/>
      <c r="AA23" s="12"/>
      <c r="AB23" s="12"/>
      <c r="AC23" s="12"/>
      <c r="AD23" s="12"/>
      <c r="AE23" s="12"/>
      <c r="AF23" s="12"/>
      <c r="AG23" s="12"/>
    </row>
    <row r="24" ht="15.75" customHeight="1">
      <c r="A24" s="23" t="str">
        <f>ALNS!A24</f>
        <v>José Júlio César de Lima Silva Soares</v>
      </c>
      <c r="B24" s="24"/>
      <c r="C24" s="24"/>
      <c r="D24" s="24"/>
      <c r="E24" s="24"/>
      <c r="F24" s="25">
        <f t="shared" si="1"/>
        <v>0</v>
      </c>
      <c r="G24" s="26" t="str">
        <f t="shared" si="2"/>
        <v/>
      </c>
      <c r="H24" s="25" t="str">
        <f t="shared" si="3"/>
        <v/>
      </c>
      <c r="I24" s="27"/>
      <c r="J24" s="28" t="str">
        <f t="shared" si="4"/>
        <v/>
      </c>
      <c r="K24" s="29" t="str">
        <f t="shared" si="5"/>
        <v/>
      </c>
      <c r="L24" s="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2"/>
      <c r="Y24" s="12"/>
      <c r="Z24" s="2"/>
      <c r="AA24" s="12"/>
      <c r="AB24" s="12"/>
      <c r="AC24" s="12"/>
      <c r="AD24" s="12"/>
      <c r="AE24" s="12"/>
      <c r="AF24" s="12"/>
      <c r="AG24" s="12"/>
    </row>
    <row r="25" ht="15.75" customHeight="1">
      <c r="A25" s="30" t="str">
        <f>ALNS!A25</f>
        <v>Júlia da Costa Silva Cruz</v>
      </c>
      <c r="B25" s="31"/>
      <c r="C25" s="31"/>
      <c r="D25" s="31"/>
      <c r="E25" s="31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5" t="str">
        <f t="shared" si="4"/>
        <v/>
      </c>
      <c r="K25" s="36" t="str">
        <f t="shared" si="5"/>
        <v/>
      </c>
      <c r="L25" s="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2"/>
      <c r="Y25" s="12"/>
      <c r="Z25" s="2"/>
      <c r="AA25" s="12"/>
      <c r="AB25" s="12"/>
      <c r="AC25" s="12"/>
      <c r="AD25" s="12"/>
      <c r="AE25" s="12"/>
      <c r="AF25" s="12"/>
      <c r="AG25" s="12"/>
    </row>
    <row r="26" ht="15.75" customHeight="1">
      <c r="A26" s="39" t="str">
        <f>ALNS!A26</f>
        <v>Kelven Fernando Basilio de Farias</v>
      </c>
      <c r="B26" s="24"/>
      <c r="C26" s="24"/>
      <c r="D26" s="24"/>
      <c r="E26" s="24"/>
      <c r="F26" s="25">
        <f t="shared" si="1"/>
        <v>0</v>
      </c>
      <c r="G26" s="26" t="str">
        <f t="shared" si="2"/>
        <v/>
      </c>
      <c r="H26" s="25" t="str">
        <f t="shared" si="3"/>
        <v/>
      </c>
      <c r="I26" s="38"/>
      <c r="J26" s="28" t="str">
        <f t="shared" si="4"/>
        <v/>
      </c>
      <c r="K26" s="29" t="str">
        <f t="shared" si="5"/>
        <v/>
      </c>
      <c r="L26" s="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2"/>
      <c r="Y26" s="12"/>
      <c r="Z26" s="2"/>
      <c r="AA26" s="12"/>
      <c r="AB26" s="12"/>
      <c r="AC26" s="12"/>
      <c r="AD26" s="12"/>
      <c r="AE26" s="12"/>
      <c r="AF26" s="12"/>
      <c r="AG26" s="12"/>
    </row>
    <row r="27" ht="15.75" customHeight="1">
      <c r="A27" s="40" t="str">
        <f>ALNS!A27</f>
        <v>Laura Lima Pires</v>
      </c>
      <c r="B27" s="31"/>
      <c r="C27" s="31"/>
      <c r="D27" s="31"/>
      <c r="E27" s="31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41"/>
      <c r="J27" s="35" t="str">
        <f t="shared" si="4"/>
        <v/>
      </c>
      <c r="K27" s="36" t="str">
        <f t="shared" si="5"/>
        <v/>
      </c>
      <c r="L27" s="2"/>
      <c r="M27" s="12"/>
      <c r="N27" s="2"/>
      <c r="O27" s="2"/>
      <c r="P27" s="12"/>
      <c r="Q27" s="2"/>
      <c r="R27" s="2"/>
      <c r="S27" s="2"/>
      <c r="T27" s="2"/>
      <c r="U27" s="2"/>
      <c r="V27" s="2"/>
      <c r="W27" s="2"/>
      <c r="X27" s="2"/>
      <c r="Y27" s="12"/>
      <c r="Z27" s="2"/>
      <c r="AA27" s="12"/>
      <c r="AB27" s="12"/>
      <c r="AC27" s="12"/>
      <c r="AD27" s="12"/>
      <c r="AE27" s="12"/>
      <c r="AF27" s="12"/>
      <c r="AG27" s="12"/>
    </row>
    <row r="28" ht="15.75" customHeight="1">
      <c r="A28" s="42" t="str">
        <f>ALNS!A28</f>
        <v>Lucas Abrante Rêgo</v>
      </c>
      <c r="B28" s="24"/>
      <c r="C28" s="24"/>
      <c r="D28" s="24"/>
      <c r="E28" s="24"/>
      <c r="F28" s="25">
        <f t="shared" si="1"/>
        <v>0</v>
      </c>
      <c r="G28" s="26" t="str">
        <f t="shared" si="2"/>
        <v/>
      </c>
      <c r="H28" s="25" t="str">
        <f t="shared" si="3"/>
        <v/>
      </c>
      <c r="I28" s="38"/>
      <c r="J28" s="28" t="str">
        <f t="shared" si="4"/>
        <v/>
      </c>
      <c r="K28" s="29" t="str">
        <f t="shared" si="5"/>
        <v/>
      </c>
      <c r="L28" s="2"/>
      <c r="M28" s="12"/>
      <c r="N28" s="2"/>
      <c r="O28" s="12"/>
      <c r="P28" s="12"/>
      <c r="Q28" s="12"/>
      <c r="R28" s="12"/>
      <c r="S28" s="12"/>
      <c r="T28" s="2"/>
      <c r="U28" s="2"/>
      <c r="V28" s="2"/>
      <c r="W28" s="2"/>
      <c r="X28" s="2"/>
      <c r="Y28" s="12"/>
      <c r="Z28" s="2"/>
      <c r="AA28" s="12"/>
      <c r="AB28" s="12"/>
      <c r="AC28" s="12"/>
      <c r="AD28" s="12"/>
      <c r="AE28" s="12"/>
      <c r="AF28" s="12"/>
      <c r="AG28" s="12"/>
    </row>
    <row r="29" ht="15.75" customHeight="1">
      <c r="A29" s="41" t="str">
        <f>ALNS!A29</f>
        <v>Luiz Alberto Medeiros Soares</v>
      </c>
      <c r="B29" s="31"/>
      <c r="C29" s="31"/>
      <c r="D29" s="31"/>
      <c r="E29" s="31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41"/>
      <c r="J29" s="35" t="str">
        <f t="shared" si="4"/>
        <v/>
      </c>
      <c r="K29" s="36" t="str">
        <f t="shared" si="5"/>
        <v/>
      </c>
      <c r="L29" s="2"/>
      <c r="M29" s="12"/>
      <c r="N29" s="12"/>
      <c r="O29" s="12"/>
      <c r="P29" s="12"/>
      <c r="Q29" s="12"/>
      <c r="R29" s="12"/>
      <c r="S29" s="12"/>
      <c r="T29" s="2"/>
      <c r="U29" s="2"/>
      <c r="V29" s="2"/>
      <c r="W29" s="2"/>
      <c r="X29" s="2"/>
      <c r="Y29" s="2"/>
      <c r="Z29" s="2"/>
      <c r="AA29" s="12"/>
      <c r="AB29" s="12"/>
      <c r="AC29" s="12"/>
      <c r="AD29" s="12"/>
      <c r="AE29" s="12"/>
      <c r="AF29" s="12"/>
      <c r="AG29" s="12"/>
    </row>
    <row r="30" ht="15.75" customHeight="1">
      <c r="A30" s="38" t="str">
        <f>ALNS!A30</f>
        <v>Maria Alice Borba Agra</v>
      </c>
      <c r="B30" s="24"/>
      <c r="C30" s="24"/>
      <c r="D30" s="24"/>
      <c r="E30" s="24"/>
      <c r="F30" s="25">
        <f t="shared" si="1"/>
        <v>0</v>
      </c>
      <c r="G30" s="26" t="str">
        <f t="shared" si="2"/>
        <v/>
      </c>
      <c r="H30" s="25" t="str">
        <f t="shared" si="3"/>
        <v/>
      </c>
      <c r="I30" s="38"/>
      <c r="J30" s="28" t="str">
        <f t="shared" si="4"/>
        <v/>
      </c>
      <c r="K30" s="29" t="str">
        <f t="shared" si="5"/>
        <v/>
      </c>
      <c r="L30" s="2"/>
      <c r="M30" s="12"/>
      <c r="N30" s="2"/>
      <c r="O30" s="12"/>
      <c r="P30" s="12"/>
      <c r="Q30" s="12"/>
      <c r="R30" s="12"/>
      <c r="S30" s="12"/>
      <c r="T30" s="2"/>
      <c r="U30" s="2"/>
      <c r="V30" s="2"/>
      <c r="W30" s="2"/>
      <c r="X30" s="2"/>
      <c r="Y30" s="2"/>
      <c r="Z30" s="2"/>
      <c r="AA30" s="12"/>
      <c r="AB30" s="12"/>
      <c r="AC30" s="12"/>
      <c r="AD30" s="12"/>
      <c r="AE30" s="12"/>
      <c r="AF30" s="12"/>
      <c r="AG30" s="12"/>
    </row>
    <row r="31" ht="15.75" customHeight="1">
      <c r="A31" s="41" t="str">
        <f>ALNS!A31</f>
        <v>Maria Clara Alves de Lima</v>
      </c>
      <c r="B31" s="31"/>
      <c r="C31" s="31"/>
      <c r="D31" s="31"/>
      <c r="E31" s="31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41"/>
      <c r="J31" s="35" t="str">
        <f t="shared" si="4"/>
        <v/>
      </c>
      <c r="K31" s="36" t="str">
        <f t="shared" si="5"/>
        <v/>
      </c>
      <c r="L31" s="2"/>
      <c r="M31" s="12"/>
      <c r="N31" s="2"/>
      <c r="O31" s="12"/>
      <c r="P31" s="12"/>
      <c r="Q31" s="2"/>
      <c r="R31" s="12"/>
      <c r="S31" s="12"/>
      <c r="T31" s="2"/>
      <c r="U31" s="2"/>
      <c r="V31" s="2"/>
      <c r="W31" s="2"/>
      <c r="X31" s="2"/>
      <c r="Y31" s="2"/>
      <c r="Z31" s="2"/>
      <c r="AA31" s="12"/>
      <c r="AB31" s="2"/>
      <c r="AC31" s="12"/>
      <c r="AD31" s="12"/>
      <c r="AE31" s="12"/>
      <c r="AF31" s="12"/>
      <c r="AG31" s="12"/>
    </row>
    <row r="32" ht="15.75" customHeight="1">
      <c r="A32" s="38" t="str">
        <f>ALNS!A32</f>
        <v>Maria Clara dos  Reis Silva</v>
      </c>
      <c r="B32" s="24"/>
      <c r="C32" s="24"/>
      <c r="D32" s="24"/>
      <c r="E32" s="24"/>
      <c r="F32" s="25">
        <f t="shared" si="1"/>
        <v>0</v>
      </c>
      <c r="G32" s="26" t="str">
        <f t="shared" si="2"/>
        <v/>
      </c>
      <c r="H32" s="25" t="str">
        <f t="shared" si="3"/>
        <v/>
      </c>
      <c r="I32" s="38"/>
      <c r="J32" s="28" t="str">
        <f t="shared" si="4"/>
        <v/>
      </c>
      <c r="K32" s="29" t="str">
        <f t="shared" si="5"/>
        <v/>
      </c>
      <c r="L32" s="2"/>
      <c r="M32" s="12"/>
      <c r="N32" s="2"/>
      <c r="O32" s="12"/>
      <c r="P32" s="12"/>
      <c r="Q32" s="12"/>
      <c r="R32" s="12"/>
      <c r="S32" s="12"/>
      <c r="T32" s="2"/>
      <c r="U32" s="2"/>
      <c r="V32" s="2"/>
      <c r="W32" s="2"/>
      <c r="X32" s="2"/>
      <c r="Y32" s="2"/>
      <c r="Z32" s="2"/>
      <c r="AA32" s="12"/>
      <c r="AB32" s="12"/>
      <c r="AC32" s="12"/>
      <c r="AD32" s="12"/>
      <c r="AE32" s="12"/>
      <c r="AF32" s="12"/>
      <c r="AG32" s="12"/>
    </row>
    <row r="33" ht="15.75" customHeight="1">
      <c r="A33" s="41" t="str">
        <f>ALNS!A33</f>
        <v>Maria Evelyn da Silva Almeida</v>
      </c>
      <c r="B33" s="31"/>
      <c r="C33" s="31"/>
      <c r="D33" s="31"/>
      <c r="E33" s="31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41"/>
      <c r="J33" s="35" t="str">
        <f t="shared" si="4"/>
        <v/>
      </c>
      <c r="K33" s="36" t="str">
        <f t="shared" si="5"/>
        <v/>
      </c>
      <c r="L33" s="2"/>
      <c r="M33" s="12"/>
      <c r="N33" s="12"/>
      <c r="O33" s="12"/>
      <c r="P33" s="12"/>
      <c r="Q33" s="12"/>
      <c r="R33" s="12"/>
      <c r="S33" s="12"/>
      <c r="T33" s="2"/>
      <c r="U33" s="2"/>
      <c r="V33" s="2"/>
      <c r="W33" s="2"/>
      <c r="X33" s="2"/>
      <c r="Y33" s="2"/>
      <c r="Z33" s="2"/>
      <c r="AA33" s="12"/>
      <c r="AB33" s="12"/>
      <c r="AC33" s="12"/>
      <c r="AD33" s="12"/>
      <c r="AE33" s="12"/>
      <c r="AF33" s="12"/>
      <c r="AG33" s="12"/>
    </row>
    <row r="34" ht="15.75" customHeight="1">
      <c r="A34" s="38" t="str">
        <f>ALNS!A34</f>
        <v>Marina Venâncio Oliveira</v>
      </c>
      <c r="B34" s="24"/>
      <c r="C34" s="24"/>
      <c r="D34" s="24"/>
      <c r="E34" s="24"/>
      <c r="F34" s="25">
        <f t="shared" si="1"/>
        <v>0</v>
      </c>
      <c r="G34" s="26" t="str">
        <f t="shared" si="2"/>
        <v/>
      </c>
      <c r="H34" s="25" t="str">
        <f t="shared" si="3"/>
        <v/>
      </c>
      <c r="I34" s="38"/>
      <c r="J34" s="28" t="str">
        <f t="shared" si="4"/>
        <v/>
      </c>
      <c r="K34" s="29" t="str">
        <f t="shared" si="5"/>
        <v/>
      </c>
      <c r="L34" s="2"/>
      <c r="M34" s="1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2"/>
      <c r="AB34" s="12"/>
      <c r="AC34" s="12"/>
      <c r="AD34" s="12"/>
      <c r="AE34" s="12"/>
      <c r="AF34" s="12"/>
      <c r="AG34" s="12"/>
    </row>
    <row r="35" ht="15.75" customHeight="1">
      <c r="A35" s="41" t="str">
        <f>ALNS!A35</f>
        <v>Mário Samuel Oliveira Conceição</v>
      </c>
      <c r="B35" s="31"/>
      <c r="C35" s="31"/>
      <c r="D35" s="31"/>
      <c r="E35" s="31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41"/>
      <c r="J35" s="35" t="str">
        <f t="shared" si="4"/>
        <v/>
      </c>
      <c r="K35" s="36" t="str">
        <f t="shared" si="5"/>
        <v/>
      </c>
      <c r="L35" s="2"/>
      <c r="M35" s="1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2"/>
      <c r="AB35" s="12"/>
      <c r="AC35" s="12"/>
      <c r="AD35" s="12"/>
      <c r="AE35" s="12"/>
      <c r="AF35" s="12"/>
      <c r="AG35" s="12"/>
    </row>
    <row r="36" ht="15.75" customHeight="1">
      <c r="A36" s="42" t="str">
        <f>ALNS!A36</f>
        <v>Pedro Elias barbosa de Sousa</v>
      </c>
      <c r="B36" s="24"/>
      <c r="C36" s="24"/>
      <c r="D36" s="24"/>
      <c r="E36" s="24"/>
      <c r="F36" s="25">
        <f t="shared" si="1"/>
        <v>0</v>
      </c>
      <c r="G36" s="26" t="str">
        <f t="shared" si="2"/>
        <v/>
      </c>
      <c r="H36" s="25" t="str">
        <f t="shared" si="3"/>
        <v/>
      </c>
      <c r="I36" s="38"/>
      <c r="J36" s="28" t="str">
        <f t="shared" si="4"/>
        <v/>
      </c>
      <c r="K36" s="29" t="str">
        <f t="shared" si="5"/>
        <v/>
      </c>
      <c r="L36" s="2"/>
      <c r="M36" s="1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2"/>
      <c r="AB36" s="12"/>
      <c r="AC36" s="12"/>
      <c r="AD36" s="12"/>
      <c r="AE36" s="12"/>
      <c r="AF36" s="12"/>
      <c r="AG36" s="12"/>
    </row>
    <row r="37" ht="15.75" customHeight="1">
      <c r="A37" s="40" t="str">
        <f>ALNS!A37</f>
        <v>Pedro Henrique dos Santos Sousa</v>
      </c>
      <c r="B37" s="31"/>
      <c r="C37" s="31"/>
      <c r="D37" s="31"/>
      <c r="E37" s="31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41"/>
      <c r="J37" s="35" t="str">
        <f t="shared" si="4"/>
        <v/>
      </c>
      <c r="K37" s="36" t="str">
        <f t="shared" si="5"/>
        <v/>
      </c>
      <c r="L37" s="2"/>
      <c r="M37" s="1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2"/>
      <c r="AB37" s="12"/>
      <c r="AC37" s="12"/>
      <c r="AD37" s="12"/>
      <c r="AE37" s="2"/>
      <c r="AF37" s="2"/>
      <c r="AG37" s="2"/>
    </row>
    <row r="38" ht="15.75" customHeight="1">
      <c r="A38" s="42" t="str">
        <f>ALNS!A38</f>
        <v>Pedro Víctor de Farias Almeida</v>
      </c>
      <c r="B38" s="24"/>
      <c r="C38" s="24"/>
      <c r="D38" s="24"/>
      <c r="E38" s="24"/>
      <c r="F38" s="25">
        <f t="shared" si="1"/>
        <v>0</v>
      </c>
      <c r="G38" s="26" t="str">
        <f t="shared" si="2"/>
        <v/>
      </c>
      <c r="H38" s="25" t="str">
        <f t="shared" si="3"/>
        <v/>
      </c>
      <c r="I38" s="38"/>
      <c r="J38" s="28" t="str">
        <f t="shared" si="4"/>
        <v/>
      </c>
      <c r="K38" s="29" t="str">
        <f t="shared" si="5"/>
        <v/>
      </c>
      <c r="L38" s="2"/>
      <c r="M38" s="1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2"/>
      <c r="AB38" s="12"/>
      <c r="AC38" s="12"/>
      <c r="AD38" s="12"/>
      <c r="AE38" s="2"/>
      <c r="AF38" s="2"/>
      <c r="AG38" s="2"/>
    </row>
    <row r="39" ht="15.75" customHeight="1">
      <c r="A39" s="40" t="str">
        <f>ALNS!A39</f>
        <v>Pedro Welisson de Lima Araújo</v>
      </c>
      <c r="B39" s="31"/>
      <c r="C39" s="31"/>
      <c r="D39" s="31"/>
      <c r="E39" s="31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41"/>
      <c r="J39" s="35" t="str">
        <f t="shared" si="4"/>
        <v/>
      </c>
      <c r="K39" s="36" t="str">
        <f t="shared" si="5"/>
        <v/>
      </c>
      <c r="L39" s="2"/>
      <c r="M39" s="1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2"/>
      <c r="AB39" s="12"/>
      <c r="AC39" s="12"/>
      <c r="AD39" s="12"/>
      <c r="AE39" s="2"/>
      <c r="AF39" s="2"/>
      <c r="AG39" s="2"/>
    </row>
    <row r="40" ht="15.75" customHeight="1">
      <c r="A40" s="42" t="str">
        <f>ALNS!A40</f>
        <v>Rebeca Kemylly Vasquez Mendes</v>
      </c>
      <c r="B40" s="24"/>
      <c r="C40" s="24"/>
      <c r="D40" s="24"/>
      <c r="E40" s="24"/>
      <c r="F40" s="25">
        <f t="shared" si="1"/>
        <v>0</v>
      </c>
      <c r="G40" s="26" t="str">
        <f t="shared" si="2"/>
        <v/>
      </c>
      <c r="H40" s="25" t="str">
        <f t="shared" si="3"/>
        <v/>
      </c>
      <c r="I40" s="38"/>
      <c r="J40" s="28" t="str">
        <f t="shared" si="4"/>
        <v/>
      </c>
      <c r="K40" s="29" t="str">
        <f t="shared" si="5"/>
        <v/>
      </c>
      <c r="L40" s="2"/>
      <c r="M40" s="1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2"/>
      <c r="AB40" s="12"/>
      <c r="AC40" s="12"/>
      <c r="AD40" s="2"/>
      <c r="AE40" s="2"/>
      <c r="AF40" s="2"/>
      <c r="AG40" s="2"/>
    </row>
    <row r="41" ht="15.75" customHeight="1">
      <c r="A41" s="40" t="str">
        <f>ALNS!A41</f>
        <v>Renan Victor Rocha Pessoa</v>
      </c>
      <c r="B41" s="31"/>
      <c r="C41" s="31"/>
      <c r="D41" s="31"/>
      <c r="E41" s="31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41"/>
      <c r="J41" s="35" t="str">
        <f t="shared" si="4"/>
        <v/>
      </c>
      <c r="K41" s="36" t="str">
        <f t="shared" si="5"/>
        <v/>
      </c>
      <c r="L41" s="2"/>
      <c r="M41" s="1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2"/>
      <c r="AB41" s="2"/>
      <c r="AC41" s="2"/>
      <c r="AD41" s="2"/>
      <c r="AE41" s="2"/>
      <c r="AF41" s="2"/>
      <c r="AG41" s="2"/>
    </row>
    <row r="42" ht="15.75" customHeight="1">
      <c r="A42" s="42" t="str">
        <f>ALNS!A42</f>
        <v>Reuel Rodrigues Ferreira</v>
      </c>
      <c r="B42" s="24"/>
      <c r="C42" s="24"/>
      <c r="D42" s="24"/>
      <c r="E42" s="24"/>
      <c r="F42" s="25">
        <f t="shared" si="1"/>
        <v>0</v>
      </c>
      <c r="G42" s="26" t="str">
        <f t="shared" si="2"/>
        <v/>
      </c>
      <c r="H42" s="25" t="str">
        <f t="shared" si="3"/>
        <v/>
      </c>
      <c r="I42" s="38"/>
      <c r="J42" s="28" t="str">
        <f t="shared" si="4"/>
        <v/>
      </c>
      <c r="K42" s="29" t="str">
        <f t="shared" si="5"/>
        <v/>
      </c>
      <c r="L42" s="2"/>
      <c r="M42" s="1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2"/>
      <c r="AB42" s="2"/>
      <c r="AC42" s="2"/>
      <c r="AD42" s="2"/>
      <c r="AE42" s="2"/>
      <c r="AF42" s="2"/>
      <c r="AG42" s="2"/>
    </row>
    <row r="43" ht="15.75" customHeight="1">
      <c r="A43" s="40" t="str">
        <f>ALNS!A43</f>
        <v>Samara Rafaelly Brandão Rocha</v>
      </c>
      <c r="B43" s="31"/>
      <c r="C43" s="31"/>
      <c r="D43" s="31"/>
      <c r="E43" s="31"/>
      <c r="F43" s="32">
        <f t="shared" si="1"/>
        <v>0</v>
      </c>
      <c r="G43" s="33" t="str">
        <f t="shared" si="2"/>
        <v/>
      </c>
      <c r="H43" s="32" t="str">
        <f t="shared" si="3"/>
        <v/>
      </c>
      <c r="I43" s="41"/>
      <c r="J43" s="35" t="str">
        <f t="shared" si="4"/>
        <v/>
      </c>
      <c r="K43" s="36" t="str">
        <f t="shared" si="5"/>
        <v/>
      </c>
      <c r="L43" s="2"/>
      <c r="M43" s="1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2"/>
      <c r="AB43" s="2"/>
      <c r="AC43" s="2"/>
      <c r="AD43" s="2"/>
      <c r="AE43" s="2"/>
      <c r="AF43" s="2"/>
      <c r="AG43" s="2"/>
    </row>
    <row r="44" ht="15.75" customHeight="1">
      <c r="A44" s="42" t="str">
        <f>ALNS!A44</f>
        <v>Samuel Fontes Lima</v>
      </c>
      <c r="B44" s="24"/>
      <c r="C44" s="24"/>
      <c r="D44" s="24"/>
      <c r="E44" s="24"/>
      <c r="F44" s="25">
        <f t="shared" si="1"/>
        <v>0</v>
      </c>
      <c r="G44" s="26" t="str">
        <f t="shared" si="2"/>
        <v/>
      </c>
      <c r="H44" s="25" t="str">
        <f t="shared" si="3"/>
        <v/>
      </c>
      <c r="I44" s="38"/>
      <c r="J44" s="28" t="str">
        <f t="shared" si="4"/>
        <v/>
      </c>
      <c r="K44" s="29" t="str">
        <f t="shared" si="5"/>
        <v/>
      </c>
      <c r="L44" s="12"/>
      <c r="M44" s="1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2"/>
      <c r="AB44" s="2"/>
      <c r="AC44" s="2"/>
      <c r="AD44" s="2"/>
      <c r="AE44" s="2"/>
      <c r="AF44" s="2"/>
      <c r="AG44" s="2"/>
    </row>
    <row r="45" ht="15.75" customHeight="1">
      <c r="A45" s="40" t="str">
        <f>ALNS!A45</f>
        <v>Thifany Tayane Pereira Galdino</v>
      </c>
      <c r="B45" s="31"/>
      <c r="C45" s="31"/>
      <c r="D45" s="31"/>
      <c r="E45" s="31"/>
      <c r="F45" s="32">
        <f t="shared" si="1"/>
        <v>0</v>
      </c>
      <c r="G45" s="33" t="str">
        <f t="shared" si="2"/>
        <v/>
      </c>
      <c r="H45" s="32" t="str">
        <f t="shared" si="3"/>
        <v/>
      </c>
      <c r="I45" s="41"/>
      <c r="J45" s="35" t="str">
        <f t="shared" si="4"/>
        <v/>
      </c>
      <c r="K45" s="36" t="str">
        <f t="shared" si="5"/>
        <v/>
      </c>
      <c r="L45" s="12"/>
      <c r="M45" s="12"/>
      <c r="N45" s="1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2" t="str">
        <f>ALNS!A46</f>
        <v>Victor Gabriel Clementino Lima</v>
      </c>
      <c r="B46" s="24"/>
      <c r="C46" s="24"/>
      <c r="D46" s="24"/>
      <c r="E46" s="24"/>
      <c r="F46" s="25">
        <f t="shared" si="1"/>
        <v>0</v>
      </c>
      <c r="G46" s="26" t="str">
        <f t="shared" si="2"/>
        <v/>
      </c>
      <c r="H46" s="25" t="str">
        <f t="shared" si="3"/>
        <v/>
      </c>
      <c r="I46" s="38"/>
      <c r="J46" s="28" t="str">
        <f t="shared" si="4"/>
        <v/>
      </c>
      <c r="K46" s="29" t="str">
        <f t="shared" si="5"/>
        <v/>
      </c>
      <c r="L46" s="12"/>
      <c r="M46" s="12"/>
      <c r="N46" s="1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0" t="str">
        <f>ALNS!A47</f>
        <v>Vitória Cristina Rodrigues Amancio Vieira</v>
      </c>
      <c r="B47" s="31"/>
      <c r="C47" s="31"/>
      <c r="D47" s="31"/>
      <c r="E47" s="31"/>
      <c r="F47" s="32">
        <f t="shared" si="1"/>
        <v>0</v>
      </c>
      <c r="G47" s="33" t="str">
        <f t="shared" si="2"/>
        <v/>
      </c>
      <c r="H47" s="32" t="str">
        <f t="shared" si="3"/>
        <v/>
      </c>
      <c r="I47" s="41"/>
      <c r="J47" s="35" t="str">
        <f t="shared" si="4"/>
        <v/>
      </c>
      <c r="K47" s="36" t="str">
        <f t="shared" si="5"/>
        <v/>
      </c>
      <c r="L47" s="12"/>
      <c r="M47" s="12"/>
      <c r="N47" s="1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2"/>
      <c r="M48" s="12"/>
      <c r="N48" s="1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2"/>
      <c r="M49" s="12"/>
      <c r="N49" s="1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B50" s="43"/>
      <c r="C50" s="43"/>
      <c r="D50" s="43"/>
      <c r="E50" s="43"/>
      <c r="F50" s="43"/>
      <c r="G50" s="43"/>
      <c r="L50" s="2"/>
      <c r="M50" s="12"/>
      <c r="N50" s="1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B51" s="43"/>
      <c r="C51" s="43"/>
      <c r="D51" s="43"/>
      <c r="E51" s="43"/>
      <c r="F51" s="43"/>
      <c r="G51" s="43"/>
      <c r="L51" s="2"/>
      <c r="M51" s="12"/>
      <c r="N51" s="1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3"/>
      <c r="B52" s="43"/>
      <c r="C52" s="43"/>
      <c r="D52" s="43"/>
      <c r="E52" s="43"/>
      <c r="F52" s="43"/>
      <c r="G52" s="43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3"/>
      <c r="B53" s="43"/>
      <c r="C53" s="43"/>
      <c r="D53" s="43"/>
      <c r="E53" s="43"/>
      <c r="F53" s="43"/>
      <c r="G53" s="43"/>
      <c r="L53" s="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2"/>
      <c r="AA53" s="12"/>
      <c r="AB53" s="12"/>
      <c r="AC53" s="12"/>
      <c r="AD53" s="12"/>
      <c r="AE53" s="12"/>
      <c r="AF53" s="12"/>
      <c r="AG53" s="12"/>
    </row>
    <row r="54" ht="15.75" hidden="1" customHeight="1">
      <c r="A54" s="43"/>
      <c r="B54" s="43"/>
      <c r="C54" s="43"/>
      <c r="D54" s="43"/>
      <c r="E54" s="43"/>
      <c r="F54" s="43"/>
      <c r="G54" s="43"/>
      <c r="L54" s="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2"/>
      <c r="AA54" s="12"/>
      <c r="AB54" s="12"/>
      <c r="AC54" s="12"/>
      <c r="AD54" s="12"/>
      <c r="AE54" s="12"/>
      <c r="AF54" s="12"/>
      <c r="AG54" s="12"/>
    </row>
    <row r="55" ht="15.75" hidden="1" customHeight="1">
      <c r="A55" s="43"/>
      <c r="B55" s="43"/>
      <c r="C55" s="43"/>
      <c r="D55" s="43"/>
      <c r="E55" s="43"/>
      <c r="F55" s="43"/>
      <c r="G55" s="43"/>
      <c r="L55" s="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2"/>
      <c r="Y55" s="12"/>
      <c r="Z55" s="2"/>
      <c r="AA55" s="12"/>
      <c r="AB55" s="12"/>
      <c r="AC55" s="12"/>
      <c r="AD55" s="12"/>
      <c r="AE55" s="12"/>
      <c r="AF55" s="12"/>
      <c r="AG55" s="12"/>
    </row>
    <row r="56" ht="15.75" hidden="1" customHeight="1">
      <c r="A56" s="43"/>
      <c r="B56" s="43"/>
      <c r="C56" s="43"/>
      <c r="D56" s="43"/>
      <c r="E56" s="43"/>
      <c r="F56" s="43"/>
      <c r="G56" s="43"/>
      <c r="L56" s="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2"/>
      <c r="AA56" s="12"/>
      <c r="AB56" s="12"/>
      <c r="AC56" s="12"/>
      <c r="AD56" s="12"/>
      <c r="AE56" s="12"/>
      <c r="AF56" s="12"/>
      <c r="AG56" s="12"/>
    </row>
    <row r="57" ht="15.75" hidden="1" customHeight="1">
      <c r="A57" s="43"/>
      <c r="B57" s="43"/>
      <c r="C57" s="43"/>
      <c r="D57" s="43"/>
      <c r="E57" s="43"/>
      <c r="F57" s="43"/>
      <c r="G57" s="43"/>
      <c r="L57" s="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2"/>
      <c r="Y57" s="12"/>
      <c r="Z57" s="2"/>
      <c r="AA57" s="12"/>
      <c r="AB57" s="12"/>
      <c r="AC57" s="12"/>
      <c r="AD57" s="12"/>
      <c r="AE57" s="12"/>
      <c r="AF57" s="12"/>
      <c r="AG57" s="12"/>
    </row>
    <row r="58" ht="15.75" hidden="1" customHeight="1">
      <c r="A58" s="43"/>
      <c r="B58" s="43"/>
      <c r="C58" s="43"/>
      <c r="D58" s="43"/>
      <c r="E58" s="43"/>
      <c r="F58" s="43"/>
      <c r="G58" s="43"/>
      <c r="L58" s="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2"/>
      <c r="Y58" s="12"/>
      <c r="Z58" s="2"/>
      <c r="AA58" s="12"/>
      <c r="AB58" s="12"/>
      <c r="AC58" s="12"/>
      <c r="AD58" s="12"/>
      <c r="AE58" s="12"/>
      <c r="AF58" s="12"/>
      <c r="AG58" s="12"/>
    </row>
    <row r="59" ht="15.75" hidden="1" customHeight="1">
      <c r="A59" s="43"/>
      <c r="B59" s="43"/>
      <c r="C59" s="43"/>
      <c r="D59" s="43"/>
      <c r="E59" s="43"/>
      <c r="F59" s="43"/>
      <c r="G59" s="43"/>
      <c r="L59" s="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2"/>
      <c r="Y59" s="12"/>
      <c r="Z59" s="2"/>
      <c r="AA59" s="12"/>
      <c r="AB59" s="12"/>
      <c r="AC59" s="12"/>
      <c r="AD59" s="12"/>
      <c r="AE59" s="12"/>
      <c r="AF59" s="12"/>
      <c r="AG59" s="12"/>
    </row>
    <row r="60" ht="15.75" hidden="1" customHeight="1">
      <c r="A60" s="43"/>
      <c r="B60" s="43"/>
      <c r="C60" s="43"/>
      <c r="D60" s="43"/>
      <c r="E60" s="43"/>
      <c r="F60" s="43"/>
      <c r="G60" s="43"/>
      <c r="L60" s="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2"/>
      <c r="Y60" s="12"/>
      <c r="Z60" s="2"/>
      <c r="AA60" s="12"/>
      <c r="AB60" s="12"/>
      <c r="AC60" s="12"/>
      <c r="AD60" s="12"/>
      <c r="AE60" s="12"/>
      <c r="AF60" s="12"/>
      <c r="AG60" s="12"/>
    </row>
    <row r="61" ht="15.75" hidden="1" customHeight="1">
      <c r="A61" s="43"/>
      <c r="B61" s="43"/>
      <c r="C61" s="43"/>
      <c r="D61" s="43"/>
      <c r="E61" s="43"/>
      <c r="F61" s="43"/>
      <c r="G61" s="43"/>
      <c r="L61" s="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2"/>
      <c r="Y61" s="12"/>
      <c r="Z61" s="2"/>
      <c r="AA61" s="12"/>
      <c r="AB61" s="12"/>
      <c r="AC61" s="12"/>
      <c r="AD61" s="12"/>
      <c r="AE61" s="12"/>
      <c r="AF61" s="12"/>
      <c r="AG61" s="12"/>
    </row>
    <row r="62" ht="15.75" hidden="1" customHeight="1">
      <c r="A62" s="43"/>
      <c r="B62" s="43"/>
      <c r="C62" s="43"/>
      <c r="D62" s="43"/>
      <c r="E62" s="43"/>
      <c r="F62" s="43"/>
      <c r="G62" s="43"/>
      <c r="L62" s="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2"/>
      <c r="Y62" s="12"/>
      <c r="Z62" s="2"/>
      <c r="AA62" s="12"/>
      <c r="AB62" s="12"/>
      <c r="AC62" s="12"/>
      <c r="AD62" s="12"/>
      <c r="AE62" s="12"/>
      <c r="AF62" s="12"/>
      <c r="AG62" s="12"/>
    </row>
    <row r="63" ht="15.75" hidden="1" customHeight="1">
      <c r="A63" s="43"/>
      <c r="B63" s="43"/>
      <c r="C63" s="43"/>
      <c r="D63" s="43"/>
      <c r="E63" s="43"/>
      <c r="F63" s="43"/>
      <c r="G63" s="43"/>
      <c r="L63" s="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2"/>
      <c r="Y63" s="12"/>
      <c r="Z63" s="2"/>
      <c r="AA63" s="12"/>
      <c r="AB63" s="12"/>
      <c r="AC63" s="12"/>
      <c r="AD63" s="12"/>
      <c r="AE63" s="12"/>
      <c r="AF63" s="12"/>
      <c r="AG63" s="12"/>
    </row>
    <row r="64" ht="15.75" hidden="1" customHeight="1">
      <c r="A64" s="43"/>
      <c r="B64" s="43"/>
      <c r="C64" s="43"/>
      <c r="D64" s="43"/>
      <c r="E64" s="43"/>
      <c r="F64" s="43"/>
      <c r="G64" s="43"/>
      <c r="L64" s="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2"/>
      <c r="Y64" s="12"/>
      <c r="Z64" s="2"/>
      <c r="AA64" s="12"/>
      <c r="AB64" s="12"/>
      <c r="AC64" s="12"/>
      <c r="AD64" s="12"/>
      <c r="AE64" s="12"/>
      <c r="AF64" s="12"/>
      <c r="AG64" s="12"/>
    </row>
    <row r="65" ht="15.75" hidden="1" customHeight="1">
      <c r="A65" s="43"/>
      <c r="B65" s="43"/>
      <c r="C65" s="43"/>
      <c r="D65" s="43"/>
      <c r="E65" s="43"/>
      <c r="F65" s="43"/>
      <c r="G65" s="43"/>
      <c r="L65" s="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2"/>
      <c r="Y65" s="12"/>
      <c r="Z65" s="2"/>
      <c r="AA65" s="12"/>
      <c r="AB65" s="12"/>
      <c r="AC65" s="12"/>
      <c r="AD65" s="12"/>
      <c r="AE65" s="12"/>
      <c r="AF65" s="12"/>
      <c r="AG65" s="12"/>
    </row>
    <row r="66" ht="15.75" hidden="1" customHeight="1">
      <c r="A66" s="43"/>
      <c r="B66" s="43"/>
      <c r="C66" s="43"/>
      <c r="D66" s="43"/>
      <c r="E66" s="43"/>
      <c r="F66" s="43"/>
      <c r="G66" s="43"/>
      <c r="L66" s="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2"/>
      <c r="Y66" s="12"/>
      <c r="Z66" s="2"/>
      <c r="AA66" s="12"/>
      <c r="AB66" s="12"/>
      <c r="AC66" s="12"/>
      <c r="AD66" s="12"/>
      <c r="AE66" s="12"/>
      <c r="AF66" s="12"/>
      <c r="AG66" s="12"/>
    </row>
    <row r="67" ht="15.75" hidden="1" customHeight="1">
      <c r="A67" s="43"/>
      <c r="B67" s="43"/>
      <c r="C67" s="43"/>
      <c r="D67" s="43"/>
      <c r="E67" s="43"/>
      <c r="F67" s="43"/>
      <c r="G67" s="43"/>
      <c r="L67" s="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2"/>
      <c r="Y67" s="12"/>
      <c r="Z67" s="2"/>
      <c r="AA67" s="12"/>
      <c r="AB67" s="12"/>
      <c r="AC67" s="12"/>
      <c r="AD67" s="12"/>
      <c r="AE67" s="12"/>
      <c r="AF67" s="12"/>
      <c r="AG67" s="12"/>
    </row>
    <row r="68" ht="15.75" hidden="1" customHeight="1">
      <c r="A68" s="43"/>
      <c r="B68" s="43"/>
      <c r="C68" s="43"/>
      <c r="D68" s="43"/>
      <c r="E68" s="43"/>
      <c r="F68" s="43"/>
      <c r="G68" s="43"/>
      <c r="L68" s="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2"/>
      <c r="Y68" s="12"/>
      <c r="Z68" s="2"/>
      <c r="AA68" s="12"/>
      <c r="AB68" s="12"/>
      <c r="AC68" s="12"/>
      <c r="AD68" s="12"/>
      <c r="AE68" s="12"/>
      <c r="AF68" s="12"/>
      <c r="AG68" s="12"/>
    </row>
    <row r="69" ht="15.75" hidden="1" customHeight="1">
      <c r="A69" s="43"/>
      <c r="B69" s="43"/>
      <c r="C69" s="43"/>
      <c r="D69" s="43"/>
      <c r="E69" s="43"/>
      <c r="F69" s="43"/>
      <c r="G69" s="43"/>
      <c r="L69" s="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2"/>
      <c r="Y69" s="12"/>
      <c r="Z69" s="2"/>
      <c r="AA69" s="12"/>
      <c r="AB69" s="12"/>
      <c r="AC69" s="12"/>
      <c r="AD69" s="12"/>
      <c r="AE69" s="12"/>
      <c r="AF69" s="12"/>
      <c r="AG69" s="12"/>
    </row>
    <row r="70" ht="15.75" hidden="1" customHeight="1">
      <c r="A70" s="43"/>
      <c r="B70" s="43"/>
      <c r="C70" s="43"/>
      <c r="D70" s="43"/>
      <c r="E70" s="43"/>
      <c r="F70" s="43"/>
      <c r="G70" s="43"/>
      <c r="L70" s="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2"/>
      <c r="Y70" s="12"/>
      <c r="Z70" s="2"/>
      <c r="AA70" s="12"/>
      <c r="AB70" s="12"/>
      <c r="AC70" s="12"/>
      <c r="AD70" s="12"/>
      <c r="AE70" s="12"/>
      <c r="AF70" s="12"/>
      <c r="AG70" s="12"/>
    </row>
    <row r="71" ht="15.75" hidden="1" customHeight="1">
      <c r="A71" s="43"/>
      <c r="B71" s="43"/>
      <c r="C71" s="43"/>
      <c r="D71" s="43"/>
      <c r="E71" s="43"/>
      <c r="F71" s="43"/>
      <c r="G71" s="43"/>
      <c r="L71" s="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2"/>
      <c r="Y71" s="12"/>
      <c r="Z71" s="2"/>
      <c r="AA71" s="12"/>
      <c r="AB71" s="12"/>
      <c r="AC71" s="12"/>
      <c r="AD71" s="12"/>
      <c r="AE71" s="12"/>
      <c r="AF71" s="12"/>
      <c r="AG71" s="12"/>
    </row>
    <row r="72" ht="15.75" hidden="1" customHeight="1">
      <c r="A72" s="43"/>
      <c r="B72" s="43"/>
      <c r="C72" s="43"/>
      <c r="D72" s="43"/>
      <c r="E72" s="43"/>
      <c r="F72" s="43"/>
      <c r="G72" s="43"/>
      <c r="L72" s="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2"/>
      <c r="Y72" s="12"/>
      <c r="Z72" s="2"/>
      <c r="AA72" s="12"/>
      <c r="AB72" s="12"/>
      <c r="AC72" s="12"/>
      <c r="AD72" s="12"/>
      <c r="AE72" s="12"/>
      <c r="AF72" s="12"/>
      <c r="AG72" s="12"/>
    </row>
    <row r="73" ht="15.75" hidden="1" customHeight="1">
      <c r="A73" s="43"/>
      <c r="B73" s="43"/>
      <c r="C73" s="43"/>
      <c r="D73" s="43"/>
      <c r="E73" s="43"/>
      <c r="F73" s="43"/>
      <c r="G73" s="43"/>
      <c r="L73" s="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2"/>
      <c r="Y73" s="12"/>
      <c r="Z73" s="2"/>
      <c r="AA73" s="12"/>
      <c r="AB73" s="12"/>
      <c r="AC73" s="12"/>
      <c r="AD73" s="12"/>
      <c r="AE73" s="12"/>
      <c r="AF73" s="12"/>
      <c r="AG73" s="12"/>
    </row>
    <row r="74" ht="15.75" hidden="1" customHeight="1">
      <c r="A74" s="43"/>
      <c r="B74" s="43"/>
      <c r="C74" s="43"/>
      <c r="D74" s="43"/>
      <c r="E74" s="43"/>
      <c r="F74" s="43"/>
      <c r="G74" s="43"/>
      <c r="L74" s="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2"/>
      <c r="Y74" s="12"/>
      <c r="Z74" s="2"/>
      <c r="AA74" s="12"/>
      <c r="AB74" s="12"/>
      <c r="AC74" s="12"/>
      <c r="AD74" s="12"/>
      <c r="AE74" s="12"/>
      <c r="AF74" s="12"/>
      <c r="AG74" s="12"/>
    </row>
    <row r="75" ht="15.75" hidden="1" customHeight="1">
      <c r="A75" s="43"/>
      <c r="B75" s="43"/>
      <c r="C75" s="43"/>
      <c r="D75" s="43"/>
      <c r="E75" s="43"/>
      <c r="F75" s="43"/>
      <c r="G75" s="43"/>
      <c r="L75" s="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2"/>
      <c r="Y75" s="12"/>
      <c r="Z75" s="2"/>
      <c r="AA75" s="12"/>
      <c r="AB75" s="12"/>
      <c r="AC75" s="12"/>
      <c r="AD75" s="12"/>
      <c r="AE75" s="12"/>
      <c r="AF75" s="12"/>
      <c r="AG75" s="12"/>
    </row>
    <row r="76" ht="15.75" hidden="1" customHeight="1">
      <c r="A76" s="43"/>
      <c r="B76" s="43"/>
      <c r="C76" s="43"/>
      <c r="D76" s="43"/>
      <c r="E76" s="43"/>
      <c r="F76" s="43"/>
      <c r="G76" s="43"/>
      <c r="L76" s="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2"/>
      <c r="Y76" s="12"/>
      <c r="Z76" s="2"/>
      <c r="AA76" s="12"/>
      <c r="AB76" s="12"/>
      <c r="AC76" s="12"/>
      <c r="AD76" s="12"/>
      <c r="AE76" s="12"/>
      <c r="AF76" s="12"/>
      <c r="AG76" s="12"/>
    </row>
    <row r="77" ht="15.75" hidden="1" customHeight="1">
      <c r="A77" s="43"/>
      <c r="B77" s="43"/>
      <c r="C77" s="43"/>
      <c r="D77" s="43"/>
      <c r="E77" s="43"/>
      <c r="F77" s="43"/>
      <c r="G77" s="43"/>
      <c r="L77" s="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2"/>
      <c r="Y77" s="12"/>
      <c r="Z77" s="2"/>
      <c r="AA77" s="12"/>
      <c r="AB77" s="12"/>
      <c r="AC77" s="12"/>
      <c r="AD77" s="12"/>
      <c r="AE77" s="12"/>
      <c r="AF77" s="12"/>
      <c r="AG77" s="12"/>
    </row>
    <row r="78" ht="15.75" hidden="1" customHeight="1">
      <c r="A78" s="43"/>
      <c r="B78" s="43"/>
      <c r="C78" s="43"/>
      <c r="D78" s="43"/>
      <c r="E78" s="43"/>
      <c r="F78" s="43"/>
      <c r="G78" s="43"/>
      <c r="L78" s="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2"/>
      <c r="Y78" s="12"/>
      <c r="Z78" s="2"/>
      <c r="AA78" s="12"/>
      <c r="AB78" s="12"/>
      <c r="AC78" s="12"/>
      <c r="AD78" s="12"/>
      <c r="AE78" s="12"/>
      <c r="AF78" s="12"/>
      <c r="AG78" s="12"/>
    </row>
    <row r="79" ht="15.75" hidden="1" customHeight="1">
      <c r="A79" s="43"/>
      <c r="B79" s="43"/>
      <c r="C79" s="43"/>
      <c r="D79" s="43"/>
      <c r="E79" s="43"/>
      <c r="F79" s="43"/>
      <c r="G79" s="43"/>
      <c r="L79" s="2"/>
      <c r="M79" s="12"/>
      <c r="N79" s="12"/>
      <c r="O79" s="12"/>
      <c r="P79" s="12"/>
      <c r="Q79" s="12"/>
      <c r="R79" s="12"/>
      <c r="S79" s="12"/>
      <c r="T79" s="12"/>
      <c r="U79" s="12"/>
      <c r="V79" s="2"/>
      <c r="W79" s="2"/>
      <c r="X79" s="2"/>
      <c r="Y79" s="12"/>
      <c r="Z79" s="2"/>
      <c r="AA79" s="12"/>
      <c r="AB79" s="12"/>
      <c r="AC79" s="12"/>
      <c r="AD79" s="12"/>
      <c r="AE79" s="12"/>
      <c r="AF79" s="12"/>
      <c r="AG79" s="12"/>
    </row>
    <row r="80" ht="15.75" hidden="1" customHeight="1">
      <c r="A80" s="43"/>
      <c r="B80" s="43"/>
      <c r="C80" s="43"/>
      <c r="D80" s="43"/>
      <c r="E80" s="43"/>
      <c r="F80" s="43"/>
      <c r="G80" s="43"/>
      <c r="L80" s="2"/>
      <c r="M80" s="12"/>
      <c r="N80" s="12"/>
      <c r="O80" s="12"/>
      <c r="P80" s="12"/>
      <c r="Q80" s="12"/>
      <c r="R80" s="12"/>
      <c r="S80" s="12"/>
      <c r="T80" s="12"/>
      <c r="U80" s="12"/>
      <c r="V80" s="2"/>
      <c r="W80" s="2"/>
      <c r="X80" s="2"/>
      <c r="Y80" s="12"/>
      <c r="Z80" s="2"/>
      <c r="AA80" s="12"/>
      <c r="AB80" s="12"/>
      <c r="AC80" s="12"/>
      <c r="AD80" s="12"/>
      <c r="AE80" s="12"/>
      <c r="AF80" s="12"/>
      <c r="AG80" s="12"/>
    </row>
    <row r="81" ht="15.75" hidden="1" customHeight="1">
      <c r="A81" s="43"/>
      <c r="B81" s="43"/>
      <c r="C81" s="43"/>
      <c r="D81" s="43"/>
      <c r="E81" s="43"/>
      <c r="F81" s="43"/>
      <c r="G81" s="43"/>
      <c r="L81" s="2"/>
      <c r="M81" s="12"/>
      <c r="N81" s="12"/>
      <c r="O81" s="12"/>
      <c r="P81" s="12"/>
      <c r="Q81" s="12"/>
      <c r="R81" s="12"/>
      <c r="S81" s="12"/>
      <c r="T81" s="12"/>
      <c r="U81" s="12"/>
      <c r="V81" s="2"/>
      <c r="W81" s="2"/>
      <c r="X81" s="2"/>
      <c r="Y81" s="2"/>
      <c r="Z81" s="2"/>
      <c r="AA81" s="12"/>
      <c r="AB81" s="12"/>
      <c r="AC81" s="12"/>
      <c r="AD81" s="12"/>
      <c r="AE81" s="12"/>
      <c r="AF81" s="12"/>
      <c r="AG81" s="12"/>
    </row>
    <row r="82" ht="15.75" hidden="1" customHeight="1">
      <c r="A82" s="43"/>
      <c r="B82" s="43"/>
      <c r="C82" s="43"/>
      <c r="D82" s="43"/>
      <c r="E82" s="43"/>
      <c r="F82" s="43"/>
      <c r="G82" s="43"/>
      <c r="L82" s="2"/>
      <c r="M82" s="12"/>
      <c r="N82" s="12"/>
      <c r="O82" s="12"/>
      <c r="P82" s="12"/>
      <c r="Q82" s="12"/>
      <c r="R82" s="12"/>
      <c r="S82" s="12"/>
      <c r="T82" s="12"/>
      <c r="U82" s="12"/>
      <c r="V82" s="2"/>
      <c r="W82" s="2"/>
      <c r="X82" s="2"/>
      <c r="Y82" s="2"/>
      <c r="Z82" s="2"/>
      <c r="AA82" s="12"/>
      <c r="AB82" s="12"/>
      <c r="AC82" s="12"/>
      <c r="AD82" s="12"/>
      <c r="AE82" s="12"/>
      <c r="AF82" s="12"/>
      <c r="AG82" s="12"/>
    </row>
    <row r="83" ht="15.75" hidden="1" customHeight="1">
      <c r="A83" s="43"/>
      <c r="B83" s="43"/>
      <c r="C83" s="43"/>
      <c r="D83" s="43"/>
      <c r="E83" s="43"/>
      <c r="F83" s="43"/>
      <c r="G83" s="43"/>
      <c r="L83" s="2"/>
      <c r="M83" s="12"/>
      <c r="N83" s="12"/>
      <c r="O83" s="12"/>
      <c r="P83" s="12"/>
      <c r="Q83" s="12"/>
      <c r="R83" s="12"/>
      <c r="S83" s="12"/>
      <c r="T83" s="12"/>
      <c r="U83" s="12"/>
      <c r="V83" s="2"/>
      <c r="W83" s="2"/>
      <c r="X83" s="2"/>
      <c r="Y83" s="2"/>
      <c r="Z83" s="2"/>
      <c r="AA83" s="12"/>
      <c r="AB83" s="12"/>
      <c r="AC83" s="12"/>
      <c r="AD83" s="12"/>
      <c r="AE83" s="12"/>
      <c r="AF83" s="12"/>
      <c r="AG83" s="12"/>
    </row>
    <row r="84" ht="15.75" hidden="1" customHeight="1">
      <c r="A84" s="43"/>
      <c r="B84" s="43"/>
      <c r="C84" s="43"/>
      <c r="D84" s="43"/>
      <c r="E84" s="43"/>
      <c r="F84" s="43"/>
      <c r="G84" s="43"/>
      <c r="L84" s="2"/>
      <c r="M84" s="12"/>
      <c r="N84" s="12"/>
      <c r="O84" s="12"/>
      <c r="P84" s="12"/>
      <c r="Q84" s="12"/>
      <c r="R84" s="12"/>
      <c r="S84" s="12"/>
      <c r="T84" s="12"/>
      <c r="U84" s="12"/>
      <c r="V84" s="2"/>
      <c r="W84" s="2"/>
      <c r="X84" s="2"/>
      <c r="Y84" s="2"/>
      <c r="Z84" s="2"/>
      <c r="AA84" s="12"/>
      <c r="AB84" s="12"/>
      <c r="AC84" s="12"/>
      <c r="AD84" s="12"/>
      <c r="AE84" s="12"/>
      <c r="AF84" s="12"/>
      <c r="AG84" s="12"/>
    </row>
    <row r="85" ht="15.75" hidden="1" customHeight="1">
      <c r="A85" s="43"/>
      <c r="B85" s="43"/>
      <c r="C85" s="43"/>
      <c r="D85" s="43"/>
      <c r="E85" s="43"/>
      <c r="F85" s="43"/>
      <c r="G85" s="43"/>
      <c r="L85" s="2"/>
      <c r="M85" s="12"/>
      <c r="N85" s="12"/>
      <c r="O85" s="12"/>
      <c r="P85" s="12"/>
      <c r="Q85" s="12"/>
      <c r="R85" s="12"/>
      <c r="S85" s="12"/>
      <c r="T85" s="12"/>
      <c r="U85" s="12"/>
      <c r="V85" s="2"/>
      <c r="W85" s="2"/>
      <c r="X85" s="2"/>
      <c r="Y85" s="2"/>
      <c r="Z85" s="2"/>
      <c r="AA85" s="12"/>
      <c r="AB85" s="12"/>
      <c r="AC85" s="12"/>
      <c r="AD85" s="12"/>
      <c r="AE85" s="12"/>
      <c r="AF85" s="12"/>
      <c r="AG85" s="12"/>
    </row>
    <row r="86" ht="15.75" hidden="1" customHeight="1">
      <c r="A86" s="43"/>
      <c r="B86" s="43"/>
      <c r="C86" s="43"/>
      <c r="D86" s="43"/>
      <c r="E86" s="43"/>
      <c r="F86" s="43"/>
      <c r="G86" s="43"/>
      <c r="L86" s="2"/>
      <c r="M86" s="12"/>
      <c r="N86" s="12"/>
      <c r="O86" s="12"/>
      <c r="P86" s="12"/>
      <c r="Q86" s="2"/>
      <c r="R86" s="2"/>
      <c r="S86" s="12"/>
      <c r="T86" s="12"/>
      <c r="U86" s="2"/>
      <c r="V86" s="2"/>
      <c r="W86" s="2"/>
      <c r="X86" s="2"/>
      <c r="Y86" s="2"/>
      <c r="Z86" s="2"/>
      <c r="AA86" s="12"/>
      <c r="AB86" s="12"/>
      <c r="AC86" s="12"/>
      <c r="AD86" s="12"/>
      <c r="AE86" s="12"/>
      <c r="AF86" s="12"/>
      <c r="AG86" s="12"/>
    </row>
    <row r="87" ht="15.75" hidden="1" customHeight="1">
      <c r="A87" s="43"/>
      <c r="B87" s="43"/>
      <c r="C87" s="43"/>
      <c r="D87" s="43"/>
      <c r="E87" s="43"/>
      <c r="F87" s="43"/>
      <c r="G87" s="43"/>
      <c r="L87" s="2"/>
      <c r="M87" s="12"/>
      <c r="N87" s="12"/>
      <c r="O87" s="12"/>
      <c r="P87" s="12"/>
      <c r="Q87" s="2"/>
      <c r="R87" s="2"/>
      <c r="S87" s="2"/>
      <c r="T87" s="2"/>
      <c r="U87" s="2"/>
      <c r="V87" s="2"/>
      <c r="W87" s="2"/>
      <c r="X87" s="2"/>
      <c r="Y87" s="2"/>
      <c r="Z87" s="2"/>
      <c r="AA87" s="12"/>
      <c r="AB87" s="12"/>
      <c r="AC87" s="12"/>
      <c r="AD87" s="12"/>
      <c r="AE87" s="12"/>
      <c r="AF87" s="12"/>
      <c r="AG87" s="12"/>
    </row>
    <row r="88" ht="15.75" hidden="1" customHeight="1">
      <c r="A88" s="43"/>
      <c r="B88" s="43"/>
      <c r="C88" s="43"/>
      <c r="D88" s="43"/>
      <c r="E88" s="43"/>
      <c r="F88" s="43"/>
      <c r="G88" s="43"/>
      <c r="L88" s="2"/>
      <c r="M88" s="12"/>
      <c r="N88" s="12"/>
      <c r="O88" s="12"/>
      <c r="P88" s="12"/>
      <c r="Q88" s="2"/>
      <c r="R88" s="2"/>
      <c r="S88" s="2"/>
      <c r="T88" s="2"/>
      <c r="U88" s="2"/>
      <c r="V88" s="2"/>
      <c r="W88" s="2"/>
      <c r="X88" s="2"/>
      <c r="Y88" s="2"/>
      <c r="Z88" s="2"/>
      <c r="AA88" s="12"/>
      <c r="AB88" s="12"/>
      <c r="AC88" s="12"/>
      <c r="AD88" s="12"/>
      <c r="AE88" s="12"/>
      <c r="AF88" s="12"/>
      <c r="AG88" s="12"/>
    </row>
    <row r="89" ht="15.75" hidden="1" customHeight="1">
      <c r="A89" s="43"/>
      <c r="B89" s="43"/>
      <c r="C89" s="43"/>
      <c r="D89" s="43"/>
      <c r="E89" s="43"/>
      <c r="F89" s="43"/>
      <c r="G89" s="43"/>
      <c r="L89" s="2"/>
      <c r="M89" s="12"/>
      <c r="N89" s="12"/>
      <c r="O89" s="12"/>
      <c r="P89" s="12"/>
      <c r="Q89" s="2"/>
      <c r="R89" s="2"/>
      <c r="S89" s="2"/>
      <c r="T89" s="2"/>
      <c r="U89" s="2"/>
      <c r="V89" s="2"/>
      <c r="W89" s="2"/>
      <c r="X89" s="2"/>
      <c r="Y89" s="2"/>
      <c r="Z89" s="2"/>
      <c r="AA89" s="12"/>
      <c r="AB89" s="12"/>
      <c r="AC89" s="12"/>
      <c r="AD89" s="12"/>
      <c r="AE89" s="12"/>
      <c r="AF89" s="12"/>
      <c r="AG89" s="12"/>
    </row>
    <row r="90" ht="15.75" hidden="1" customHeight="1">
      <c r="A90" s="43"/>
      <c r="B90" s="43"/>
      <c r="C90" s="43"/>
      <c r="D90" s="43"/>
      <c r="E90" s="43"/>
      <c r="F90" s="43"/>
      <c r="G90" s="43"/>
      <c r="L90" s="2"/>
      <c r="M90" s="12"/>
      <c r="N90" s="12"/>
      <c r="O90" s="12"/>
      <c r="P90" s="12"/>
      <c r="Q90" s="2"/>
      <c r="R90" s="2"/>
      <c r="S90" s="2"/>
      <c r="T90" s="2"/>
      <c r="U90" s="2"/>
      <c r="V90" s="2"/>
      <c r="W90" s="2"/>
      <c r="X90" s="2"/>
      <c r="Y90" s="2"/>
      <c r="Z90" s="2"/>
      <c r="AA90" s="12"/>
      <c r="AB90" s="12"/>
      <c r="AC90" s="12"/>
      <c r="AD90" s="12"/>
      <c r="AE90" s="2"/>
      <c r="AF90" s="2"/>
      <c r="AG90" s="2"/>
    </row>
    <row r="91" ht="15.75" hidden="1" customHeight="1">
      <c r="A91" s="43"/>
      <c r="B91" s="43"/>
      <c r="C91" s="43"/>
      <c r="D91" s="43"/>
      <c r="E91" s="43"/>
      <c r="F91" s="43"/>
      <c r="G91" s="43"/>
      <c r="L91" s="2"/>
      <c r="M91" s="12"/>
      <c r="N91" s="12"/>
      <c r="O91" s="12"/>
      <c r="P91" s="12"/>
      <c r="Q91" s="2"/>
      <c r="R91" s="2"/>
      <c r="S91" s="2"/>
      <c r="T91" s="2"/>
      <c r="U91" s="2"/>
      <c r="V91" s="2"/>
      <c r="W91" s="2"/>
      <c r="X91" s="2"/>
      <c r="Y91" s="2"/>
      <c r="Z91" s="2"/>
      <c r="AA91" s="12"/>
      <c r="AB91" s="12"/>
      <c r="AC91" s="12"/>
      <c r="AD91" s="12"/>
      <c r="AE91" s="2"/>
      <c r="AF91" s="2"/>
      <c r="AG91" s="2"/>
    </row>
    <row r="92" ht="15.75" hidden="1" customHeight="1">
      <c r="A92" s="43"/>
      <c r="B92" s="43"/>
      <c r="C92" s="43"/>
      <c r="D92" s="43"/>
      <c r="E92" s="43"/>
      <c r="F92" s="43"/>
      <c r="G92" s="43"/>
      <c r="L92" s="2"/>
      <c r="M92" s="12"/>
      <c r="N92" s="12"/>
      <c r="O92" s="1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2"/>
      <c r="AB92" s="12"/>
      <c r="AC92" s="12"/>
      <c r="AD92" s="2"/>
      <c r="AE92" s="2"/>
      <c r="AF92" s="2"/>
      <c r="AG92" s="2"/>
    </row>
    <row r="93" ht="15.75" hidden="1" customHeight="1">
      <c r="A93" s="43"/>
      <c r="B93" s="43"/>
      <c r="C93" s="43"/>
      <c r="D93" s="43"/>
      <c r="E93" s="43"/>
      <c r="F93" s="43"/>
      <c r="G93" s="43"/>
      <c r="L93" s="2"/>
      <c r="M93" s="1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2"/>
      <c r="AB93" s="2"/>
      <c r="AC93" s="2"/>
      <c r="AD93" s="2"/>
      <c r="AE93" s="2"/>
      <c r="AF93" s="2"/>
      <c r="AG93" s="2"/>
    </row>
    <row r="94" ht="15.75" hidden="1" customHeight="1">
      <c r="A94" s="43"/>
      <c r="B94" s="43"/>
      <c r="C94" s="43"/>
      <c r="D94" s="43"/>
      <c r="E94" s="43"/>
      <c r="F94" s="43"/>
      <c r="G94" s="43"/>
      <c r="L94" s="2"/>
      <c r="M94" s="1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2"/>
      <c r="AB94" s="2"/>
      <c r="AC94" s="2"/>
      <c r="AD94" s="2"/>
      <c r="AE94" s="2"/>
      <c r="AF94" s="2"/>
      <c r="AG94" s="2"/>
    </row>
    <row r="95" ht="15.75" hidden="1" customHeight="1">
      <c r="A95" s="43"/>
      <c r="B95" s="43"/>
      <c r="C95" s="43"/>
      <c r="D95" s="43"/>
      <c r="E95" s="43"/>
      <c r="F95" s="43"/>
      <c r="G95" s="43"/>
      <c r="L95" s="2"/>
      <c r="M95" s="1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2"/>
      <c r="AB95" s="2"/>
      <c r="AC95" s="2"/>
      <c r="AD95" s="2"/>
      <c r="AE95" s="2"/>
      <c r="AF95" s="2"/>
      <c r="AG95" s="2"/>
    </row>
    <row r="96" ht="15.75" hidden="1" customHeight="1">
      <c r="A96" s="43"/>
      <c r="B96" s="43"/>
      <c r="C96" s="43"/>
      <c r="D96" s="43"/>
      <c r="E96" s="43"/>
      <c r="F96" s="43"/>
      <c r="G96" s="43"/>
      <c r="L96" s="2"/>
      <c r="M96" s="1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2"/>
      <c r="AB96" s="2"/>
      <c r="AC96" s="2"/>
      <c r="AD96" s="2"/>
      <c r="AE96" s="2"/>
      <c r="AF96" s="2"/>
      <c r="AG96" s="2"/>
    </row>
    <row r="97" ht="15.75" hidden="1" customHeight="1">
      <c r="A97" s="43"/>
      <c r="B97" s="43"/>
      <c r="C97" s="43"/>
      <c r="D97" s="43"/>
      <c r="E97" s="43"/>
      <c r="F97" s="43"/>
      <c r="G97" s="43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3"/>
      <c r="B98" s="43"/>
      <c r="C98" s="43"/>
      <c r="D98" s="43"/>
      <c r="E98" s="43"/>
      <c r="F98" s="43"/>
      <c r="G98" s="43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3"/>
      <c r="B99" s="43"/>
      <c r="C99" s="43"/>
      <c r="D99" s="43"/>
      <c r="E99" s="43"/>
      <c r="F99" s="43"/>
      <c r="G99" s="43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3"/>
      <c r="B100" s="43"/>
      <c r="C100" s="43"/>
      <c r="D100" s="43"/>
      <c r="E100" s="43"/>
      <c r="F100" s="43"/>
      <c r="G100" s="43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3"/>
      <c r="B101" s="43"/>
      <c r="C101" s="43"/>
      <c r="D101" s="43"/>
      <c r="E101" s="43"/>
      <c r="F101" s="43"/>
      <c r="G101" s="43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3"/>
      <c r="B102" s="43"/>
      <c r="C102" s="43"/>
      <c r="D102" s="43"/>
      <c r="E102" s="43"/>
      <c r="F102" s="43"/>
      <c r="G102" s="43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3"/>
      <c r="B103" s="43"/>
      <c r="C103" s="43"/>
      <c r="D103" s="43"/>
      <c r="E103" s="43"/>
      <c r="F103" s="43"/>
      <c r="G103" s="43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3"/>
      <c r="B104" s="43"/>
      <c r="C104" s="43"/>
      <c r="D104" s="43"/>
      <c r="E104" s="43"/>
      <c r="F104" s="43"/>
      <c r="G104" s="43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3"/>
      <c r="B105" s="43"/>
      <c r="C105" s="43"/>
      <c r="D105" s="43"/>
      <c r="E105" s="43"/>
      <c r="F105" s="43"/>
      <c r="G105" s="43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3"/>
      <c r="B106" s="43"/>
      <c r="C106" s="43"/>
      <c r="D106" s="43"/>
      <c r="E106" s="43"/>
      <c r="F106" s="43"/>
      <c r="G106" s="43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3"/>
      <c r="B107" s="43"/>
      <c r="C107" s="43"/>
      <c r="D107" s="43"/>
      <c r="E107" s="43"/>
      <c r="F107" s="43"/>
      <c r="G107" s="43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3"/>
      <c r="B108" s="43"/>
      <c r="C108" s="43"/>
      <c r="D108" s="43"/>
      <c r="E108" s="43"/>
      <c r="F108" s="43"/>
      <c r="G108" s="43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3"/>
      <c r="B109" s="43"/>
      <c r="C109" s="43"/>
      <c r="D109" s="43"/>
      <c r="E109" s="43"/>
      <c r="F109" s="43"/>
      <c r="G109" s="43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3"/>
      <c r="B110" s="43"/>
      <c r="C110" s="43"/>
      <c r="D110" s="43"/>
      <c r="E110" s="43"/>
      <c r="F110" s="43"/>
      <c r="G110" s="43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3"/>
      <c r="B111" s="43"/>
      <c r="C111" s="43"/>
      <c r="D111" s="43"/>
      <c r="E111" s="43"/>
      <c r="F111" s="43"/>
      <c r="G111" s="43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3"/>
      <c r="B112" s="43"/>
      <c r="C112" s="43"/>
      <c r="D112" s="43"/>
      <c r="E112" s="43"/>
      <c r="F112" s="43"/>
      <c r="G112" s="43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3"/>
      <c r="B113" s="43"/>
      <c r="C113" s="43"/>
      <c r="D113" s="43"/>
      <c r="E113" s="43"/>
      <c r="F113" s="43"/>
      <c r="G113" s="43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3"/>
      <c r="B114" s="43"/>
      <c r="C114" s="43"/>
      <c r="D114" s="43"/>
      <c r="E114" s="43"/>
      <c r="F114" s="43"/>
      <c r="G114" s="43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3"/>
      <c r="B115" s="43"/>
      <c r="C115" s="43"/>
      <c r="D115" s="43"/>
      <c r="E115" s="43"/>
      <c r="F115" s="43"/>
      <c r="G115" s="43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3"/>
      <c r="B116" s="43"/>
      <c r="C116" s="43"/>
      <c r="D116" s="43"/>
      <c r="E116" s="43"/>
      <c r="F116" s="43"/>
      <c r="G116" s="43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3"/>
      <c r="B117" s="43"/>
      <c r="C117" s="43"/>
      <c r="D117" s="43"/>
      <c r="E117" s="43"/>
      <c r="F117" s="43"/>
      <c r="G117" s="43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3"/>
      <c r="B118" s="43"/>
      <c r="C118" s="43"/>
      <c r="D118" s="43"/>
      <c r="E118" s="43"/>
      <c r="F118" s="43"/>
      <c r="G118" s="43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3"/>
      <c r="B119" s="43"/>
      <c r="C119" s="43"/>
      <c r="D119" s="43"/>
      <c r="E119" s="43"/>
      <c r="F119" s="43"/>
      <c r="G119" s="43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3"/>
      <c r="B120" s="43"/>
      <c r="C120" s="43"/>
      <c r="D120" s="43"/>
      <c r="E120" s="43"/>
      <c r="F120" s="43"/>
      <c r="G120" s="43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3"/>
      <c r="B121" s="43"/>
      <c r="C121" s="43"/>
      <c r="D121" s="43"/>
      <c r="E121" s="43"/>
      <c r="F121" s="43"/>
      <c r="G121" s="43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3"/>
      <c r="B122" s="43"/>
      <c r="C122" s="43"/>
      <c r="D122" s="43"/>
      <c r="E122" s="43"/>
      <c r="F122" s="43"/>
      <c r="G122" s="43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3"/>
      <c r="B123" s="43"/>
      <c r="C123" s="43"/>
      <c r="D123" s="43"/>
      <c r="E123" s="43"/>
      <c r="F123" s="43"/>
      <c r="G123" s="43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3"/>
      <c r="B124" s="43"/>
      <c r="C124" s="43"/>
      <c r="D124" s="43"/>
      <c r="E124" s="43"/>
      <c r="F124" s="43"/>
      <c r="G124" s="43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3"/>
      <c r="B125" s="43"/>
      <c r="C125" s="43"/>
      <c r="D125" s="43"/>
      <c r="E125" s="43"/>
      <c r="F125" s="43"/>
      <c r="G125" s="43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3"/>
      <c r="B126" s="43"/>
      <c r="C126" s="43"/>
      <c r="D126" s="43"/>
      <c r="E126" s="43"/>
      <c r="F126" s="43"/>
      <c r="G126" s="43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3"/>
      <c r="B127" s="43"/>
      <c r="C127" s="43"/>
      <c r="D127" s="43"/>
      <c r="E127" s="43"/>
      <c r="F127" s="43"/>
      <c r="G127" s="43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3"/>
      <c r="B128" s="43"/>
      <c r="C128" s="43"/>
      <c r="D128" s="43"/>
      <c r="E128" s="43"/>
      <c r="F128" s="43"/>
      <c r="G128" s="43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3"/>
      <c r="B129" s="43"/>
      <c r="C129" s="43"/>
      <c r="D129" s="43"/>
      <c r="E129" s="43"/>
      <c r="F129" s="43"/>
      <c r="G129" s="43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3"/>
      <c r="B130" s="43"/>
      <c r="C130" s="43"/>
      <c r="D130" s="43"/>
      <c r="E130" s="43"/>
      <c r="F130" s="43"/>
      <c r="G130" s="43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3"/>
      <c r="B131" s="43"/>
      <c r="C131" s="43"/>
      <c r="D131" s="43"/>
      <c r="E131" s="43"/>
      <c r="F131" s="43"/>
      <c r="G131" s="43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3"/>
      <c r="B132" s="43"/>
      <c r="C132" s="43"/>
      <c r="D132" s="43"/>
      <c r="E132" s="43"/>
      <c r="F132" s="43"/>
      <c r="G132" s="43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3"/>
      <c r="B133" s="43"/>
      <c r="C133" s="43"/>
      <c r="D133" s="43"/>
      <c r="E133" s="43"/>
      <c r="F133" s="43"/>
      <c r="G133" s="43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3"/>
      <c r="B134" s="43"/>
      <c r="C134" s="43"/>
      <c r="D134" s="43"/>
      <c r="E134" s="43"/>
      <c r="F134" s="43"/>
      <c r="G134" s="43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3"/>
      <c r="B135" s="43"/>
      <c r="C135" s="43"/>
      <c r="D135" s="43"/>
      <c r="E135" s="43"/>
      <c r="F135" s="43"/>
      <c r="G135" s="43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3"/>
      <c r="B136" s="43"/>
      <c r="C136" s="43"/>
      <c r="D136" s="43"/>
      <c r="E136" s="43"/>
      <c r="F136" s="43"/>
      <c r="G136" s="43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3"/>
      <c r="B137" s="43"/>
      <c r="C137" s="43"/>
      <c r="D137" s="43"/>
      <c r="E137" s="43"/>
      <c r="F137" s="43"/>
      <c r="G137" s="43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3"/>
      <c r="B138" s="43"/>
      <c r="C138" s="43"/>
      <c r="D138" s="43"/>
      <c r="E138" s="43"/>
      <c r="F138" s="43"/>
      <c r="G138" s="43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3"/>
      <c r="B139" s="43"/>
      <c r="C139" s="43"/>
      <c r="D139" s="43"/>
      <c r="E139" s="43"/>
      <c r="F139" s="43"/>
      <c r="G139" s="43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3"/>
      <c r="B140" s="43"/>
      <c r="C140" s="43"/>
      <c r="D140" s="43"/>
      <c r="E140" s="43"/>
      <c r="F140" s="43"/>
      <c r="G140" s="43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3"/>
      <c r="B141" s="43"/>
      <c r="C141" s="43"/>
      <c r="D141" s="43"/>
      <c r="E141" s="43"/>
      <c r="F141" s="43"/>
      <c r="G141" s="43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3"/>
      <c r="B142" s="43"/>
      <c r="C142" s="43"/>
      <c r="D142" s="43"/>
      <c r="E142" s="43"/>
      <c r="F142" s="43"/>
      <c r="G142" s="43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3"/>
      <c r="B143" s="43"/>
      <c r="C143" s="43"/>
      <c r="D143" s="43"/>
      <c r="E143" s="43"/>
      <c r="F143" s="43"/>
      <c r="G143" s="43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3"/>
      <c r="B144" s="43"/>
      <c r="C144" s="43"/>
      <c r="D144" s="43"/>
      <c r="E144" s="43"/>
      <c r="F144" s="43"/>
      <c r="G144" s="43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3"/>
      <c r="B145" s="43"/>
      <c r="C145" s="43"/>
      <c r="D145" s="43"/>
      <c r="E145" s="43"/>
      <c r="F145" s="43"/>
      <c r="G145" s="43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3"/>
      <c r="B146" s="43"/>
      <c r="C146" s="43"/>
      <c r="D146" s="43"/>
      <c r="E146" s="43"/>
      <c r="F146" s="43"/>
      <c r="G146" s="43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3"/>
      <c r="B147" s="43"/>
      <c r="C147" s="43"/>
      <c r="D147" s="43"/>
      <c r="E147" s="43"/>
      <c r="F147" s="43"/>
      <c r="G147" s="43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3"/>
      <c r="B148" s="43"/>
      <c r="C148" s="43"/>
      <c r="D148" s="43"/>
      <c r="E148" s="43"/>
      <c r="F148" s="43"/>
      <c r="G148" s="43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3"/>
      <c r="B149" s="43"/>
      <c r="C149" s="43"/>
      <c r="D149" s="43"/>
      <c r="E149" s="43"/>
      <c r="F149" s="43"/>
      <c r="G149" s="43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3"/>
      <c r="B150" s="43"/>
      <c r="C150" s="43"/>
      <c r="D150" s="43"/>
      <c r="E150" s="43"/>
      <c r="F150" s="43"/>
      <c r="G150" s="43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3"/>
      <c r="B151" s="43"/>
      <c r="C151" s="43"/>
      <c r="D151" s="43"/>
      <c r="E151" s="43"/>
      <c r="F151" s="43"/>
      <c r="G151" s="43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3"/>
      <c r="B152" s="43"/>
      <c r="C152" s="43"/>
      <c r="D152" s="43"/>
      <c r="E152" s="43"/>
      <c r="F152" s="43"/>
      <c r="G152" s="43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3"/>
      <c r="B153" s="43"/>
      <c r="C153" s="43"/>
      <c r="D153" s="43"/>
      <c r="E153" s="43"/>
      <c r="F153" s="43"/>
      <c r="G153" s="43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3"/>
      <c r="B154" s="43"/>
      <c r="C154" s="43"/>
      <c r="D154" s="43"/>
      <c r="E154" s="43"/>
      <c r="F154" s="43"/>
      <c r="G154" s="43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3"/>
      <c r="B155" s="43"/>
      <c r="C155" s="43"/>
      <c r="D155" s="43"/>
      <c r="E155" s="43"/>
      <c r="F155" s="43"/>
      <c r="G155" s="43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3"/>
      <c r="B156" s="43"/>
      <c r="C156" s="43"/>
      <c r="D156" s="43"/>
      <c r="E156" s="43"/>
      <c r="F156" s="43"/>
      <c r="G156" s="43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3"/>
      <c r="B157" s="43"/>
      <c r="C157" s="43"/>
      <c r="D157" s="43"/>
      <c r="E157" s="43"/>
      <c r="F157" s="43"/>
      <c r="G157" s="43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3"/>
      <c r="B158" s="43"/>
      <c r="C158" s="43"/>
      <c r="D158" s="43"/>
      <c r="E158" s="43"/>
      <c r="F158" s="43"/>
      <c r="G158" s="43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3"/>
      <c r="B159" s="43"/>
      <c r="C159" s="43"/>
      <c r="D159" s="43"/>
      <c r="E159" s="43"/>
      <c r="F159" s="43"/>
      <c r="G159" s="43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3"/>
      <c r="B160" s="43"/>
      <c r="C160" s="43"/>
      <c r="D160" s="43"/>
      <c r="E160" s="43"/>
      <c r="F160" s="43"/>
      <c r="G160" s="43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3"/>
      <c r="B161" s="43"/>
      <c r="C161" s="43"/>
      <c r="D161" s="43"/>
      <c r="E161" s="43"/>
      <c r="F161" s="43"/>
      <c r="G161" s="43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3"/>
      <c r="B162" s="43"/>
      <c r="C162" s="43"/>
      <c r="D162" s="43"/>
      <c r="E162" s="43"/>
      <c r="F162" s="43"/>
      <c r="G162" s="43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3"/>
      <c r="B163" s="43"/>
      <c r="C163" s="43"/>
      <c r="D163" s="43"/>
      <c r="E163" s="43"/>
      <c r="F163" s="43"/>
      <c r="G163" s="43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3"/>
      <c r="B164" s="43"/>
      <c r="C164" s="43"/>
      <c r="D164" s="43"/>
      <c r="E164" s="43"/>
      <c r="F164" s="43"/>
      <c r="G164" s="43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3"/>
      <c r="B165" s="43"/>
      <c r="C165" s="43"/>
      <c r="D165" s="43"/>
      <c r="E165" s="43"/>
      <c r="F165" s="43"/>
      <c r="G165" s="43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3"/>
      <c r="B166" s="43"/>
      <c r="C166" s="43"/>
      <c r="D166" s="43"/>
      <c r="E166" s="43"/>
      <c r="F166" s="43"/>
      <c r="G166" s="43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3"/>
      <c r="B167" s="43"/>
      <c r="C167" s="43"/>
      <c r="D167" s="43"/>
      <c r="E167" s="43"/>
      <c r="F167" s="43"/>
      <c r="G167" s="43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3"/>
      <c r="B168" s="43"/>
      <c r="C168" s="43"/>
      <c r="D168" s="43"/>
      <c r="E168" s="43"/>
      <c r="F168" s="43"/>
      <c r="G168" s="43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3"/>
      <c r="B169" s="43"/>
      <c r="C169" s="43"/>
      <c r="D169" s="43"/>
      <c r="E169" s="43"/>
      <c r="F169" s="43"/>
      <c r="G169" s="43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3"/>
      <c r="B170" s="43"/>
      <c r="C170" s="43"/>
      <c r="D170" s="43"/>
      <c r="E170" s="43"/>
      <c r="F170" s="43"/>
      <c r="G170" s="43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3"/>
      <c r="B171" s="43"/>
      <c r="C171" s="43"/>
      <c r="D171" s="43"/>
      <c r="E171" s="43"/>
      <c r="F171" s="43"/>
      <c r="G171" s="43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3"/>
      <c r="B172" s="43"/>
      <c r="C172" s="43"/>
      <c r="D172" s="43"/>
      <c r="E172" s="43"/>
      <c r="F172" s="43"/>
      <c r="G172" s="43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3"/>
      <c r="B173" s="43"/>
      <c r="C173" s="43"/>
      <c r="D173" s="43"/>
      <c r="E173" s="43"/>
      <c r="F173" s="43"/>
      <c r="G173" s="43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3"/>
      <c r="B174" s="43"/>
      <c r="C174" s="43"/>
      <c r="D174" s="43"/>
      <c r="E174" s="43"/>
      <c r="F174" s="43"/>
      <c r="G174" s="43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3"/>
      <c r="B175" s="43"/>
      <c r="C175" s="43"/>
      <c r="D175" s="43"/>
      <c r="E175" s="43"/>
      <c r="F175" s="43"/>
      <c r="G175" s="43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3"/>
      <c r="B176" s="43"/>
      <c r="C176" s="43"/>
      <c r="D176" s="43"/>
      <c r="E176" s="43"/>
      <c r="F176" s="43"/>
      <c r="G176" s="43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3"/>
      <c r="B177" s="43"/>
      <c r="C177" s="43"/>
      <c r="D177" s="43"/>
      <c r="E177" s="43"/>
      <c r="F177" s="43"/>
      <c r="G177" s="43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3"/>
      <c r="B178" s="43"/>
      <c r="C178" s="43"/>
      <c r="D178" s="43"/>
      <c r="E178" s="43"/>
      <c r="F178" s="43"/>
      <c r="G178" s="43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3"/>
      <c r="B179" s="43"/>
      <c r="C179" s="43"/>
      <c r="D179" s="43"/>
      <c r="E179" s="43"/>
      <c r="F179" s="43"/>
      <c r="G179" s="43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3"/>
      <c r="B180" s="43"/>
      <c r="C180" s="43"/>
      <c r="D180" s="43"/>
      <c r="E180" s="43"/>
      <c r="F180" s="43"/>
      <c r="G180" s="43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3"/>
      <c r="B181" s="43"/>
      <c r="C181" s="43"/>
      <c r="D181" s="43"/>
      <c r="E181" s="43"/>
      <c r="F181" s="43"/>
      <c r="G181" s="43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3"/>
      <c r="B182" s="43"/>
      <c r="C182" s="43"/>
      <c r="D182" s="43"/>
      <c r="E182" s="43"/>
      <c r="F182" s="43"/>
      <c r="G182" s="43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3"/>
      <c r="B183" s="43"/>
      <c r="C183" s="43"/>
      <c r="D183" s="43"/>
      <c r="E183" s="43"/>
      <c r="F183" s="43"/>
      <c r="G183" s="43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3"/>
      <c r="B184" s="43"/>
      <c r="C184" s="43"/>
      <c r="D184" s="43"/>
      <c r="E184" s="43"/>
      <c r="F184" s="43"/>
      <c r="G184" s="43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3"/>
      <c r="B185" s="43"/>
      <c r="C185" s="43"/>
      <c r="D185" s="43"/>
      <c r="E185" s="43"/>
      <c r="F185" s="43"/>
      <c r="G185" s="43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3"/>
      <c r="B186" s="43"/>
      <c r="C186" s="43"/>
      <c r="D186" s="43"/>
      <c r="E186" s="43"/>
      <c r="F186" s="43"/>
      <c r="G186" s="43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3"/>
      <c r="B187" s="43"/>
      <c r="C187" s="43"/>
      <c r="D187" s="43"/>
      <c r="E187" s="43"/>
      <c r="F187" s="43"/>
      <c r="G187" s="43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3"/>
      <c r="B188" s="43"/>
      <c r="C188" s="43"/>
      <c r="D188" s="43"/>
      <c r="E188" s="43"/>
      <c r="F188" s="43"/>
      <c r="G188" s="43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3"/>
      <c r="B189" s="43"/>
      <c r="C189" s="43"/>
      <c r="D189" s="43"/>
      <c r="E189" s="43"/>
      <c r="F189" s="43"/>
      <c r="G189" s="43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3"/>
      <c r="B190" s="43"/>
      <c r="C190" s="43"/>
      <c r="D190" s="43"/>
      <c r="E190" s="43"/>
      <c r="F190" s="43"/>
      <c r="G190" s="43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3"/>
      <c r="B191" s="43"/>
      <c r="C191" s="43"/>
      <c r="D191" s="43"/>
      <c r="E191" s="43"/>
      <c r="F191" s="43"/>
      <c r="G191" s="43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3"/>
      <c r="B192" s="43"/>
      <c r="C192" s="43"/>
      <c r="D192" s="43"/>
      <c r="E192" s="43"/>
      <c r="F192" s="43"/>
      <c r="G192" s="43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3"/>
      <c r="B193" s="43"/>
      <c r="C193" s="43"/>
      <c r="D193" s="43"/>
      <c r="E193" s="43"/>
      <c r="F193" s="43"/>
      <c r="G193" s="43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3"/>
      <c r="B194" s="43"/>
      <c r="C194" s="43"/>
      <c r="D194" s="43"/>
      <c r="E194" s="43"/>
      <c r="F194" s="43"/>
      <c r="G194" s="43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3"/>
      <c r="B195" s="43"/>
      <c r="C195" s="43"/>
      <c r="D195" s="43"/>
      <c r="E195" s="43"/>
      <c r="F195" s="43"/>
      <c r="G195" s="43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3"/>
      <c r="B196" s="43"/>
      <c r="C196" s="43"/>
      <c r="D196" s="43"/>
      <c r="E196" s="43"/>
      <c r="F196" s="43"/>
      <c r="G196" s="43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3"/>
      <c r="B197" s="43"/>
      <c r="C197" s="43"/>
      <c r="D197" s="43"/>
      <c r="E197" s="43"/>
      <c r="F197" s="43"/>
      <c r="G197" s="43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3"/>
      <c r="B198" s="43"/>
      <c r="C198" s="43"/>
      <c r="D198" s="43"/>
      <c r="E198" s="43"/>
      <c r="F198" s="43"/>
      <c r="G198" s="43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3"/>
      <c r="B199" s="43"/>
      <c r="C199" s="43"/>
      <c r="D199" s="43"/>
      <c r="E199" s="43"/>
      <c r="F199" s="43"/>
      <c r="G199" s="43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3"/>
      <c r="B200" s="43"/>
      <c r="C200" s="43"/>
      <c r="D200" s="43"/>
      <c r="E200" s="43"/>
      <c r="F200" s="43"/>
      <c r="G200" s="43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3"/>
      <c r="B201" s="43"/>
      <c r="C201" s="43"/>
      <c r="D201" s="43"/>
      <c r="E201" s="43"/>
      <c r="F201" s="43"/>
      <c r="G201" s="43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3"/>
      <c r="B202" s="43"/>
      <c r="C202" s="43"/>
      <c r="D202" s="43"/>
      <c r="E202" s="43"/>
      <c r="F202" s="43"/>
      <c r="G202" s="43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3"/>
      <c r="B203" s="43"/>
      <c r="C203" s="43"/>
      <c r="D203" s="43"/>
      <c r="E203" s="43"/>
      <c r="F203" s="43"/>
      <c r="G203" s="43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3"/>
      <c r="B204" s="43"/>
      <c r="C204" s="43"/>
      <c r="D204" s="43"/>
      <c r="E204" s="43"/>
      <c r="F204" s="43"/>
      <c r="G204" s="43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3"/>
      <c r="B205" s="43"/>
      <c r="C205" s="43"/>
      <c r="D205" s="43"/>
      <c r="E205" s="43"/>
      <c r="F205" s="43"/>
      <c r="G205" s="43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3"/>
      <c r="B206" s="43"/>
      <c r="C206" s="43"/>
      <c r="D206" s="43"/>
      <c r="E206" s="43"/>
      <c r="F206" s="43"/>
      <c r="G206" s="43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3"/>
      <c r="B207" s="43"/>
      <c r="C207" s="43"/>
      <c r="D207" s="43"/>
      <c r="E207" s="43"/>
      <c r="F207" s="43"/>
      <c r="G207" s="43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3"/>
      <c r="B208" s="43"/>
      <c r="C208" s="43"/>
      <c r="D208" s="43"/>
      <c r="E208" s="43"/>
      <c r="F208" s="43"/>
      <c r="G208" s="43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3"/>
      <c r="B209" s="43"/>
      <c r="C209" s="43"/>
      <c r="D209" s="43"/>
      <c r="E209" s="43"/>
      <c r="F209" s="43"/>
      <c r="G209" s="43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3"/>
      <c r="B210" s="43"/>
      <c r="C210" s="43"/>
      <c r="D210" s="43"/>
      <c r="E210" s="43"/>
      <c r="F210" s="43"/>
      <c r="G210" s="43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3"/>
      <c r="B211" s="43"/>
      <c r="C211" s="43"/>
      <c r="D211" s="43"/>
      <c r="E211" s="43"/>
      <c r="F211" s="43"/>
      <c r="G211" s="43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3"/>
      <c r="B212" s="43"/>
      <c r="C212" s="43"/>
      <c r="D212" s="43"/>
      <c r="E212" s="43"/>
      <c r="F212" s="43"/>
      <c r="G212" s="43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3"/>
      <c r="B213" s="43"/>
      <c r="C213" s="43"/>
      <c r="D213" s="43"/>
      <c r="E213" s="43"/>
      <c r="F213" s="43"/>
      <c r="G213" s="43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3"/>
      <c r="B214" s="43"/>
      <c r="C214" s="43"/>
      <c r="D214" s="43"/>
      <c r="E214" s="43"/>
      <c r="F214" s="43"/>
      <c r="G214" s="43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3"/>
      <c r="B215" s="43"/>
      <c r="C215" s="43"/>
      <c r="D215" s="43"/>
      <c r="E215" s="43"/>
      <c r="F215" s="43"/>
      <c r="G215" s="43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3"/>
      <c r="B216" s="43"/>
      <c r="C216" s="43"/>
      <c r="D216" s="43"/>
      <c r="E216" s="43"/>
      <c r="F216" s="43"/>
      <c r="G216" s="43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3"/>
      <c r="B217" s="43"/>
      <c r="C217" s="43"/>
      <c r="D217" s="43"/>
      <c r="E217" s="43"/>
      <c r="F217" s="43"/>
      <c r="G217" s="43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3"/>
      <c r="B218" s="43"/>
      <c r="C218" s="43"/>
      <c r="D218" s="43"/>
      <c r="E218" s="43"/>
      <c r="F218" s="43"/>
      <c r="G218" s="43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3"/>
      <c r="B219" s="43"/>
      <c r="C219" s="43"/>
      <c r="D219" s="43"/>
      <c r="E219" s="43"/>
      <c r="F219" s="43"/>
      <c r="G219" s="43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3"/>
      <c r="B220" s="43"/>
      <c r="C220" s="43"/>
      <c r="D220" s="43"/>
      <c r="E220" s="43"/>
      <c r="F220" s="43"/>
      <c r="G220" s="43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3"/>
      <c r="B221" s="43"/>
      <c r="C221" s="43"/>
      <c r="D221" s="43"/>
      <c r="E221" s="43"/>
      <c r="F221" s="43"/>
      <c r="G221" s="43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3"/>
      <c r="B222" s="43"/>
      <c r="C222" s="43"/>
      <c r="D222" s="43"/>
      <c r="E222" s="43"/>
      <c r="F222" s="43"/>
      <c r="G222" s="43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3"/>
      <c r="B223" s="43"/>
      <c r="C223" s="43"/>
      <c r="D223" s="43"/>
      <c r="E223" s="43"/>
      <c r="F223" s="43"/>
      <c r="G223" s="43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3"/>
      <c r="B224" s="43"/>
      <c r="C224" s="43"/>
      <c r="D224" s="43"/>
      <c r="E224" s="43"/>
      <c r="F224" s="43"/>
      <c r="G224" s="43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3"/>
      <c r="B225" s="43"/>
      <c r="C225" s="43"/>
      <c r="D225" s="43"/>
      <c r="E225" s="43"/>
      <c r="F225" s="43"/>
      <c r="G225" s="43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8" t="s">
        <v>46</v>
      </c>
      <c r="B1" s="9" t="s">
        <v>90</v>
      </c>
      <c r="C1" s="10"/>
      <c r="D1" s="10"/>
      <c r="E1" s="10"/>
      <c r="F1" s="10"/>
      <c r="G1" s="10"/>
      <c r="H1" s="10"/>
      <c r="I1" s="10"/>
      <c r="J1" s="10"/>
      <c r="K1" s="11"/>
      <c r="L1" s="2"/>
      <c r="M1" s="12"/>
      <c r="N1" s="12"/>
      <c r="O1" s="12"/>
      <c r="P1" s="12"/>
      <c r="Q1" s="13"/>
      <c r="R1" s="13"/>
      <c r="S1" s="13"/>
      <c r="T1" s="13"/>
      <c r="U1" s="13"/>
      <c r="V1" s="13"/>
      <c r="W1" s="13"/>
      <c r="X1" s="13"/>
      <c r="Y1" s="13"/>
      <c r="AA1" s="13"/>
      <c r="AB1" s="13"/>
      <c r="AC1" s="13"/>
      <c r="AD1" s="13"/>
      <c r="AE1" s="13"/>
      <c r="AF1" s="13"/>
      <c r="AG1" s="13"/>
    </row>
    <row r="2">
      <c r="A2" s="14"/>
      <c r="B2" s="15"/>
      <c r="C2" s="16"/>
      <c r="D2" s="16"/>
      <c r="E2" s="16"/>
      <c r="F2" s="16"/>
      <c r="G2" s="16"/>
      <c r="H2" s="16"/>
      <c r="I2" s="16"/>
      <c r="J2" s="16"/>
      <c r="K2" s="17"/>
      <c r="L2" s="2"/>
      <c r="M2" s="12"/>
      <c r="N2" s="12"/>
      <c r="O2" s="12"/>
      <c r="P2" s="12"/>
      <c r="Q2" s="13"/>
      <c r="R2" s="13"/>
      <c r="S2" s="13"/>
      <c r="T2" s="13"/>
      <c r="U2" s="13"/>
      <c r="V2" s="13"/>
      <c r="W2" s="13"/>
      <c r="X2" s="13"/>
      <c r="Y2" s="13"/>
      <c r="AA2" s="13"/>
      <c r="AB2" s="13"/>
      <c r="AC2" s="13"/>
      <c r="AD2" s="13"/>
      <c r="AE2" s="13"/>
      <c r="AF2" s="13"/>
      <c r="AG2" s="13"/>
    </row>
    <row r="3">
      <c r="A3" s="19"/>
      <c r="B3" s="20" t="s">
        <v>49</v>
      </c>
      <c r="C3" s="20" t="s">
        <v>50</v>
      </c>
      <c r="D3" s="20" t="s">
        <v>51</v>
      </c>
      <c r="E3" s="20" t="s">
        <v>52</v>
      </c>
      <c r="F3" s="21" t="s">
        <v>53</v>
      </c>
      <c r="G3" s="21" t="s">
        <v>54</v>
      </c>
      <c r="H3" s="21" t="s">
        <v>55</v>
      </c>
      <c r="I3" s="21" t="s">
        <v>56</v>
      </c>
      <c r="J3" s="20" t="s">
        <v>57</v>
      </c>
      <c r="K3" s="20" t="s">
        <v>58</v>
      </c>
      <c r="L3" s="2"/>
      <c r="M3" s="18" t="s">
        <v>48</v>
      </c>
      <c r="N3" s="12"/>
      <c r="O3" s="12"/>
      <c r="P3" s="12"/>
      <c r="Q3" s="13"/>
      <c r="R3" s="13"/>
      <c r="S3" s="13"/>
      <c r="T3" s="13"/>
      <c r="U3" s="13"/>
      <c r="V3" s="13"/>
      <c r="W3" s="13"/>
      <c r="Y3" s="13"/>
      <c r="Z3" s="13"/>
      <c r="AA3" s="13"/>
      <c r="AB3" s="13"/>
      <c r="AC3" s="13"/>
      <c r="AD3" s="13"/>
      <c r="AE3" s="13"/>
      <c r="AF3" s="13"/>
      <c r="AG3" s="13"/>
    </row>
    <row r="4">
      <c r="A4" s="23" t="str">
        <f>ALNS!A4</f>
        <v>Alex Ranyê Guilherme Cristino</v>
      </c>
      <c r="B4" s="24"/>
      <c r="C4" s="24"/>
      <c r="D4" s="24"/>
      <c r="E4" s="24"/>
      <c r="F4" s="25">
        <f t="shared" ref="F4:F47" si="1">IF(A4&lt;&gt;"",SUM(B4:E4),)</f>
        <v>0</v>
      </c>
      <c r="G4" s="26" t="str">
        <f t="shared" ref="G4:G47" si="2">IFERROR(IF(F4&gt;=0,AVERAGE(B4:E4),""),"")</f>
        <v/>
      </c>
      <c r="H4" s="25" t="str">
        <f t="shared" ref="H4:H47" si="3">IF(AND(F4&gt;=10,F4&lt;28,G4&lt;7),ROUND((50-G4*6)/4,1),"")</f>
        <v/>
      </c>
      <c r="I4" s="27"/>
      <c r="J4" s="28" t="str">
        <f t="shared" ref="J4:J47" si="4">IF(AND(B4&lt;&gt;"",C4&lt;&gt;"",D4&lt;&gt;"",E4&lt;&gt;""),IF(OR(F4&gt;=28,F4&lt;10),G4,IF(I4=H4,5,((G4*6)+(I4*4))/10)),)</f>
        <v/>
      </c>
      <c r="K4" s="29" t="str">
        <f t="shared" ref="K4:K47" si="5">IF(AND(B4&lt;&gt;"",C4&lt;&gt;"",D4&lt;&gt;"",E4&lt;&gt;""),IF(J4&gt;=5,"A","R"),)</f>
        <v/>
      </c>
      <c r="L4" s="2"/>
      <c r="M4" s="22" t="s">
        <v>59</v>
      </c>
      <c r="N4" s="12"/>
      <c r="O4" s="12"/>
      <c r="P4" s="12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</row>
    <row r="5">
      <c r="A5" s="30" t="str">
        <f>ALNS!A5</f>
        <v>Ana beatriz Araújo Salvino</v>
      </c>
      <c r="B5" s="31"/>
      <c r="C5" s="31"/>
      <c r="D5" s="31"/>
      <c r="E5" s="31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5" t="str">
        <f t="shared" si="4"/>
        <v/>
      </c>
      <c r="K5" s="36" t="str">
        <f t="shared" si="5"/>
        <v/>
      </c>
      <c r="L5" s="2"/>
      <c r="M5" s="18" t="s">
        <v>60</v>
      </c>
      <c r="N5" s="12"/>
      <c r="O5" s="12"/>
      <c r="P5" s="12"/>
      <c r="Q5" s="13"/>
      <c r="R5" s="13"/>
      <c r="S5" s="13"/>
      <c r="T5" s="13"/>
      <c r="U5" s="13"/>
      <c r="V5" s="13"/>
      <c r="W5" s="13"/>
      <c r="Y5" s="13"/>
      <c r="AA5" s="13"/>
      <c r="AB5" s="13"/>
      <c r="AC5" s="13"/>
      <c r="AD5" s="13"/>
      <c r="AE5" s="13"/>
      <c r="AF5" s="13"/>
      <c r="AG5" s="13"/>
    </row>
    <row r="6">
      <c r="A6" s="23" t="str">
        <f>ALNS!A6</f>
        <v>Ana Beatriz Farias Brito</v>
      </c>
      <c r="B6" s="24"/>
      <c r="C6" s="24"/>
      <c r="D6" s="24"/>
      <c r="E6" s="24"/>
      <c r="F6" s="25">
        <f t="shared" si="1"/>
        <v>0</v>
      </c>
      <c r="G6" s="26" t="str">
        <f t="shared" si="2"/>
        <v/>
      </c>
      <c r="H6" s="25" t="str">
        <f t="shared" si="3"/>
        <v/>
      </c>
      <c r="I6" s="27"/>
      <c r="J6" s="28" t="str">
        <f t="shared" si="4"/>
        <v/>
      </c>
      <c r="K6" s="29" t="str">
        <f t="shared" si="5"/>
        <v/>
      </c>
      <c r="L6" s="2"/>
      <c r="M6" s="37" t="s">
        <v>61</v>
      </c>
      <c r="N6" s="12"/>
      <c r="O6" s="12"/>
      <c r="P6" s="12"/>
      <c r="Q6" s="13"/>
      <c r="R6" s="13"/>
      <c r="S6" s="13"/>
      <c r="T6" s="13"/>
      <c r="U6" s="13"/>
      <c r="V6" s="13"/>
      <c r="W6" s="13"/>
      <c r="Y6" s="13"/>
      <c r="AA6" s="13"/>
      <c r="AB6" s="13"/>
      <c r="AC6" s="13"/>
      <c r="AD6" s="13"/>
      <c r="AE6" s="13"/>
      <c r="AF6" s="13"/>
      <c r="AG6" s="13"/>
    </row>
    <row r="7">
      <c r="A7" s="30" t="str">
        <f>ALNS!A7</f>
        <v>Ana Clara Oliveira das Chagas</v>
      </c>
      <c r="B7" s="31"/>
      <c r="C7" s="31"/>
      <c r="D7" s="31"/>
      <c r="E7" s="31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5" t="str">
        <f t="shared" si="4"/>
        <v/>
      </c>
      <c r="K7" s="36" t="str">
        <f t="shared" si="5"/>
        <v/>
      </c>
      <c r="L7" s="2"/>
      <c r="M7" s="22" t="s">
        <v>62</v>
      </c>
      <c r="N7" s="12"/>
      <c r="O7" s="12"/>
      <c r="P7" s="12"/>
      <c r="Q7" s="13"/>
      <c r="R7" s="13"/>
      <c r="S7" s="13"/>
      <c r="T7" s="13"/>
      <c r="U7" s="13"/>
      <c r="V7" s="13"/>
      <c r="W7" s="13"/>
      <c r="Y7" s="13"/>
      <c r="AA7" s="13"/>
      <c r="AB7" s="13"/>
      <c r="AC7" s="13"/>
      <c r="AD7" s="13"/>
      <c r="AE7" s="13"/>
      <c r="AF7" s="13"/>
      <c r="AG7" s="13"/>
    </row>
    <row r="8">
      <c r="A8" s="23" t="str">
        <f>ALNS!A8</f>
        <v>Ana Flávia Ribeiro Gomes Nascimento</v>
      </c>
      <c r="B8" s="24"/>
      <c r="C8" s="24"/>
      <c r="D8" s="24"/>
      <c r="E8" s="24"/>
      <c r="F8" s="25">
        <f t="shared" si="1"/>
        <v>0</v>
      </c>
      <c r="G8" s="26" t="str">
        <f t="shared" si="2"/>
        <v/>
      </c>
      <c r="H8" s="25" t="str">
        <f t="shared" si="3"/>
        <v/>
      </c>
      <c r="I8" s="27"/>
      <c r="J8" s="28" t="str">
        <f t="shared" si="4"/>
        <v/>
      </c>
      <c r="K8" s="29" t="str">
        <f t="shared" si="5"/>
        <v/>
      </c>
      <c r="L8" s="2"/>
      <c r="M8" s="22" t="s">
        <v>63</v>
      </c>
      <c r="N8" s="12"/>
      <c r="O8" s="12"/>
      <c r="P8" s="12"/>
      <c r="Q8" s="13"/>
      <c r="R8" s="13"/>
      <c r="S8" s="13"/>
      <c r="T8" s="13"/>
      <c r="U8" s="13"/>
      <c r="V8" s="13"/>
      <c r="W8" s="13"/>
      <c r="Y8" s="13"/>
      <c r="AA8" s="13"/>
      <c r="AB8" s="13"/>
      <c r="AC8" s="13"/>
      <c r="AD8" s="13"/>
      <c r="AE8" s="13"/>
      <c r="AF8" s="13"/>
      <c r="AG8" s="13"/>
    </row>
    <row r="9">
      <c r="A9" s="30" t="str">
        <f>ALNS!A9</f>
        <v>Ana Luiza Almeida Maia</v>
      </c>
      <c r="B9" s="31"/>
      <c r="C9" s="31"/>
      <c r="D9" s="31"/>
      <c r="E9" s="31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5" t="str">
        <f t="shared" si="4"/>
        <v/>
      </c>
      <c r="K9" s="36" t="str">
        <f t="shared" si="5"/>
        <v/>
      </c>
      <c r="L9" s="2"/>
      <c r="M9" s="22" t="s">
        <v>64</v>
      </c>
      <c r="N9" s="12"/>
      <c r="O9" s="12"/>
      <c r="P9" s="12"/>
      <c r="Q9" s="13"/>
      <c r="R9" s="13"/>
      <c r="S9" s="13"/>
      <c r="T9" s="13"/>
      <c r="U9" s="13"/>
      <c r="V9" s="13"/>
      <c r="W9" s="13"/>
      <c r="Y9" s="13"/>
      <c r="AA9" s="13"/>
      <c r="AB9" s="13"/>
      <c r="AC9" s="13"/>
      <c r="AD9" s="13"/>
      <c r="AE9" s="13"/>
      <c r="AF9" s="13"/>
      <c r="AG9" s="13"/>
    </row>
    <row r="10">
      <c r="A10" s="23" t="str">
        <f>ALNS!A10</f>
        <v>Andrei Bernado Nascimento da Silva</v>
      </c>
      <c r="B10" s="24"/>
      <c r="C10" s="24"/>
      <c r="D10" s="24"/>
      <c r="E10" s="24"/>
      <c r="F10" s="25">
        <f t="shared" si="1"/>
        <v>0</v>
      </c>
      <c r="G10" s="26" t="str">
        <f t="shared" si="2"/>
        <v/>
      </c>
      <c r="H10" s="25" t="str">
        <f t="shared" si="3"/>
        <v/>
      </c>
      <c r="I10" s="27"/>
      <c r="J10" s="28" t="str">
        <f t="shared" si="4"/>
        <v/>
      </c>
      <c r="K10" s="29" t="str">
        <f t="shared" si="5"/>
        <v/>
      </c>
      <c r="L10" s="2"/>
      <c r="M10" s="12"/>
      <c r="N10" s="12"/>
      <c r="O10" s="12"/>
      <c r="P10" s="12"/>
      <c r="Q10" s="13"/>
      <c r="R10" s="13"/>
      <c r="S10" s="13"/>
      <c r="T10" s="13"/>
      <c r="U10" s="13"/>
      <c r="V10" s="13"/>
      <c r="W10" s="13"/>
      <c r="Y10" s="13"/>
      <c r="AA10" s="13"/>
      <c r="AB10" s="13"/>
      <c r="AC10" s="13"/>
      <c r="AD10" s="13"/>
      <c r="AE10" s="13"/>
      <c r="AF10" s="13"/>
      <c r="AG10" s="13"/>
    </row>
    <row r="11">
      <c r="A11" s="30" t="str">
        <f>ALNS!A11</f>
        <v>Arthur Juan Costa Araújo</v>
      </c>
      <c r="B11" s="31"/>
      <c r="C11" s="31"/>
      <c r="D11" s="31"/>
      <c r="E11" s="31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5" t="str">
        <f t="shared" si="4"/>
        <v/>
      </c>
      <c r="K11" s="36" t="str">
        <f t="shared" si="5"/>
        <v/>
      </c>
      <c r="L11" s="2"/>
      <c r="M11" s="12"/>
      <c r="N11" s="12"/>
      <c r="O11" s="12"/>
      <c r="P11" s="12"/>
      <c r="Q11" s="13"/>
      <c r="R11" s="13"/>
      <c r="S11" s="13"/>
      <c r="T11" s="13"/>
      <c r="U11" s="13"/>
      <c r="V11" s="13"/>
      <c r="W11" s="13"/>
      <c r="Y11" s="13"/>
      <c r="AA11" s="13"/>
      <c r="AB11" s="13"/>
      <c r="AC11" s="13"/>
      <c r="AD11" s="13"/>
      <c r="AE11" s="13"/>
      <c r="AF11" s="13"/>
      <c r="AG11" s="13"/>
    </row>
    <row r="12">
      <c r="A12" s="23" t="str">
        <f>ALNS!A12</f>
        <v>Brenda Angel Sousa de Medeiros</v>
      </c>
      <c r="B12" s="24"/>
      <c r="C12" s="24"/>
      <c r="D12" s="24"/>
      <c r="E12" s="24"/>
      <c r="F12" s="25">
        <f t="shared" si="1"/>
        <v>0</v>
      </c>
      <c r="G12" s="26" t="str">
        <f t="shared" si="2"/>
        <v/>
      </c>
      <c r="H12" s="25" t="str">
        <f t="shared" si="3"/>
        <v/>
      </c>
      <c r="I12" s="27"/>
      <c r="J12" s="28" t="str">
        <f t="shared" si="4"/>
        <v/>
      </c>
      <c r="K12" s="29" t="str">
        <f t="shared" si="5"/>
        <v/>
      </c>
      <c r="L12" s="2"/>
      <c r="M12" s="12"/>
      <c r="N12" s="12"/>
      <c r="O12" s="12"/>
      <c r="P12" s="12"/>
      <c r="Q12" s="13"/>
      <c r="R12" s="13"/>
      <c r="S12" s="13"/>
      <c r="T12" s="13"/>
      <c r="U12" s="13"/>
      <c r="V12" s="13"/>
      <c r="W12" s="13"/>
      <c r="Y12" s="13"/>
      <c r="AA12" s="13"/>
      <c r="AB12" s="13"/>
      <c r="AC12" s="13"/>
      <c r="AD12" s="13"/>
      <c r="AE12" s="13"/>
      <c r="AF12" s="13"/>
      <c r="AG12" s="13"/>
    </row>
    <row r="13">
      <c r="A13" s="30" t="str">
        <f>ALNS!A13</f>
        <v>Bruna Ellen Andrade Abrantes</v>
      </c>
      <c r="B13" s="31"/>
      <c r="C13" s="31"/>
      <c r="D13" s="31"/>
      <c r="E13" s="31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5" t="str">
        <f t="shared" si="4"/>
        <v/>
      </c>
      <c r="K13" s="36" t="str">
        <f t="shared" si="5"/>
        <v/>
      </c>
      <c r="L13" s="2"/>
      <c r="M13" s="12"/>
      <c r="N13" s="12"/>
      <c r="O13" s="12"/>
      <c r="P13" s="12"/>
      <c r="Q13" s="13"/>
      <c r="R13" s="13"/>
      <c r="S13" s="13"/>
      <c r="T13" s="13"/>
      <c r="U13" s="13"/>
      <c r="V13" s="13"/>
      <c r="W13" s="13"/>
      <c r="Y13" s="13"/>
      <c r="AA13" s="13"/>
      <c r="AB13" s="13"/>
      <c r="AC13" s="13"/>
      <c r="AD13" s="13"/>
      <c r="AE13" s="13"/>
      <c r="AF13" s="13"/>
      <c r="AG13" s="13"/>
    </row>
    <row r="14">
      <c r="A14" s="23" t="str">
        <f>ALNS!A14</f>
        <v>Daniel Dantas da Silva</v>
      </c>
      <c r="B14" s="24"/>
      <c r="C14" s="24"/>
      <c r="D14" s="24"/>
      <c r="E14" s="24"/>
      <c r="F14" s="25">
        <f t="shared" si="1"/>
        <v>0</v>
      </c>
      <c r="G14" s="26" t="str">
        <f t="shared" si="2"/>
        <v/>
      </c>
      <c r="H14" s="25" t="str">
        <f t="shared" si="3"/>
        <v/>
      </c>
      <c r="I14" s="27"/>
      <c r="J14" s="28" t="str">
        <f t="shared" si="4"/>
        <v/>
      </c>
      <c r="K14" s="29" t="str">
        <f t="shared" si="5"/>
        <v/>
      </c>
      <c r="L14" s="2"/>
      <c r="M14" s="12"/>
      <c r="N14" s="12"/>
      <c r="O14" s="12"/>
      <c r="P14" s="12"/>
      <c r="Q14" s="13"/>
      <c r="R14" s="13"/>
      <c r="S14" s="13"/>
      <c r="T14" s="13"/>
      <c r="U14" s="13"/>
      <c r="V14" s="13"/>
      <c r="W14" s="13"/>
      <c r="Y14" s="13"/>
      <c r="AA14" s="13"/>
      <c r="AB14" s="13"/>
      <c r="AC14" s="13"/>
      <c r="AD14" s="13"/>
      <c r="AE14" s="13"/>
      <c r="AF14" s="13"/>
      <c r="AG14" s="13"/>
    </row>
    <row r="15">
      <c r="A15" s="30" t="str">
        <f>ALNS!A15</f>
        <v>Erick Gabriel Araújo Leandro</v>
      </c>
      <c r="B15" s="31"/>
      <c r="C15" s="31"/>
      <c r="D15" s="31"/>
      <c r="E15" s="31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5" t="str">
        <f t="shared" si="4"/>
        <v/>
      </c>
      <c r="K15" s="36" t="str">
        <f t="shared" si="5"/>
        <v/>
      </c>
      <c r="L15" s="2"/>
      <c r="M15" s="12"/>
      <c r="N15" s="12"/>
      <c r="O15" s="12"/>
      <c r="P15" s="12"/>
      <c r="Q15" s="13"/>
      <c r="R15" s="13"/>
      <c r="S15" s="13"/>
      <c r="T15" s="13"/>
      <c r="U15" s="13"/>
      <c r="V15" s="13"/>
      <c r="W15" s="13"/>
      <c r="Y15" s="13"/>
      <c r="AA15" s="13"/>
      <c r="AB15" s="13"/>
      <c r="AC15" s="13"/>
      <c r="AD15" s="13"/>
      <c r="AE15" s="13"/>
      <c r="AF15" s="13"/>
      <c r="AG15" s="13"/>
    </row>
    <row r="16">
      <c r="A16" s="23" t="str">
        <f>ALNS!A16</f>
        <v>Eugênio Genuíno Mota</v>
      </c>
      <c r="B16" s="24"/>
      <c r="C16" s="24"/>
      <c r="D16" s="24"/>
      <c r="E16" s="24"/>
      <c r="F16" s="25">
        <f t="shared" si="1"/>
        <v>0</v>
      </c>
      <c r="G16" s="33" t="str">
        <f t="shared" si="2"/>
        <v/>
      </c>
      <c r="H16" s="25" t="str">
        <f t="shared" si="3"/>
        <v/>
      </c>
      <c r="I16" s="27"/>
      <c r="J16" s="28" t="str">
        <f t="shared" si="4"/>
        <v/>
      </c>
      <c r="K16" s="29" t="str">
        <f t="shared" si="5"/>
        <v/>
      </c>
      <c r="L16" s="2"/>
      <c r="M16" s="12"/>
      <c r="N16" s="12"/>
      <c r="O16" s="12"/>
      <c r="P16" s="12"/>
      <c r="Q16" s="13"/>
      <c r="R16" s="13"/>
      <c r="S16" s="13"/>
      <c r="T16" s="13"/>
      <c r="U16" s="13"/>
      <c r="V16" s="13"/>
      <c r="W16" s="13"/>
      <c r="Y16" s="13"/>
      <c r="AA16" s="13"/>
      <c r="AB16" s="13"/>
      <c r="AC16" s="13"/>
      <c r="AD16" s="13"/>
      <c r="AE16" s="13"/>
      <c r="AF16" s="13"/>
      <c r="AG16" s="13"/>
    </row>
    <row r="17">
      <c r="A17" s="30" t="str">
        <f>ALNS!A17</f>
        <v>Evellyn Fernandes de Almeida</v>
      </c>
      <c r="B17" s="31"/>
      <c r="C17" s="31"/>
      <c r="D17" s="31"/>
      <c r="E17" s="31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5" t="str">
        <f t="shared" si="4"/>
        <v/>
      </c>
      <c r="K17" s="36" t="str">
        <f t="shared" si="5"/>
        <v/>
      </c>
      <c r="L17" s="2"/>
      <c r="M17" s="12"/>
      <c r="N17" s="12"/>
      <c r="O17" s="12"/>
      <c r="P17" s="12"/>
      <c r="Q17" s="13"/>
      <c r="R17" s="13"/>
      <c r="S17" s="13"/>
      <c r="T17" s="13"/>
      <c r="U17" s="13"/>
      <c r="V17" s="13"/>
      <c r="W17" s="13"/>
      <c r="Y17" s="13"/>
      <c r="AA17" s="13"/>
      <c r="AB17" s="13"/>
      <c r="AC17" s="13"/>
      <c r="AD17" s="13"/>
      <c r="AE17" s="13"/>
      <c r="AF17" s="13"/>
      <c r="AG17" s="13"/>
    </row>
    <row r="18">
      <c r="A18" s="23" t="str">
        <f>ALNS!A18</f>
        <v>Gabriel de Sousa Gonzaga</v>
      </c>
      <c r="B18" s="24"/>
      <c r="C18" s="24"/>
      <c r="D18" s="24"/>
      <c r="E18" s="24"/>
      <c r="F18" s="25">
        <f t="shared" si="1"/>
        <v>0</v>
      </c>
      <c r="G18" s="26" t="str">
        <f t="shared" si="2"/>
        <v/>
      </c>
      <c r="H18" s="25" t="str">
        <f t="shared" si="3"/>
        <v/>
      </c>
      <c r="I18" s="27"/>
      <c r="J18" s="28" t="str">
        <f t="shared" si="4"/>
        <v/>
      </c>
      <c r="K18" s="29" t="str">
        <f t="shared" si="5"/>
        <v/>
      </c>
      <c r="L18" s="2"/>
      <c r="M18" s="12"/>
      <c r="N18" s="12"/>
      <c r="O18" s="12"/>
      <c r="P18" s="12"/>
      <c r="Q18" s="13"/>
      <c r="R18" s="13"/>
      <c r="S18" s="13"/>
      <c r="T18" s="13"/>
      <c r="U18" s="13"/>
      <c r="V18" s="13"/>
      <c r="W18" s="13"/>
      <c r="Y18" s="13"/>
      <c r="AA18" s="13"/>
      <c r="AB18" s="13"/>
      <c r="AC18" s="13"/>
      <c r="AD18" s="13"/>
      <c r="AE18" s="13"/>
      <c r="AF18" s="13"/>
      <c r="AG18" s="13"/>
    </row>
    <row r="19">
      <c r="A19" s="30" t="str">
        <f>ALNS!A19</f>
        <v>Giullia Barros Pietoso Camara</v>
      </c>
      <c r="B19" s="31"/>
      <c r="C19" s="31"/>
      <c r="D19" s="31"/>
      <c r="E19" s="31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5" t="str">
        <f t="shared" si="4"/>
        <v/>
      </c>
      <c r="K19" s="36" t="str">
        <f t="shared" si="5"/>
        <v/>
      </c>
      <c r="L19" s="2"/>
      <c r="M19" s="12"/>
      <c r="N19" s="12"/>
      <c r="O19" s="12"/>
      <c r="P19" s="12"/>
      <c r="Q19" s="13"/>
      <c r="R19" s="13"/>
      <c r="S19" s="13"/>
      <c r="T19" s="13"/>
      <c r="U19" s="13"/>
      <c r="V19" s="13"/>
      <c r="W19" s="13"/>
      <c r="Y19" s="13"/>
      <c r="AA19" s="13"/>
      <c r="AB19" s="13"/>
      <c r="AC19" s="13"/>
      <c r="AD19" s="13"/>
      <c r="AE19" s="13"/>
      <c r="AF19" s="13"/>
      <c r="AG19" s="13"/>
    </row>
    <row r="20" ht="15.75" customHeight="1">
      <c r="A20" s="38" t="str">
        <f>ALNS!A20</f>
        <v>Gleiciane Almeida de Lima</v>
      </c>
      <c r="B20" s="24"/>
      <c r="C20" s="24"/>
      <c r="D20" s="24"/>
      <c r="E20" s="24"/>
      <c r="F20" s="25">
        <f t="shared" si="1"/>
        <v>0</v>
      </c>
      <c r="G20" s="26" t="str">
        <f t="shared" si="2"/>
        <v/>
      </c>
      <c r="H20" s="25" t="str">
        <f t="shared" si="3"/>
        <v/>
      </c>
      <c r="I20" s="27"/>
      <c r="J20" s="28" t="str">
        <f t="shared" si="4"/>
        <v/>
      </c>
      <c r="K20" s="29" t="str">
        <f t="shared" si="5"/>
        <v/>
      </c>
      <c r="L20" s="2"/>
      <c r="M20" s="12"/>
      <c r="N20" s="12"/>
      <c r="O20" s="12"/>
      <c r="P20" s="12"/>
      <c r="Q20" s="13"/>
      <c r="R20" s="13"/>
      <c r="S20" s="13"/>
      <c r="T20" s="13"/>
      <c r="U20" s="13"/>
      <c r="V20" s="13"/>
      <c r="W20" s="13"/>
      <c r="Y20" s="13"/>
      <c r="AA20" s="13"/>
      <c r="AB20" s="13"/>
      <c r="AC20" s="13"/>
      <c r="AD20" s="13"/>
      <c r="AE20" s="13"/>
      <c r="AF20" s="13"/>
      <c r="AG20" s="13"/>
    </row>
    <row r="21" ht="15.75" customHeight="1">
      <c r="A21" s="30" t="str">
        <f>ALNS!A21</f>
        <v>Gustavo Oliviera de Menezes</v>
      </c>
      <c r="B21" s="31"/>
      <c r="C21" s="31"/>
      <c r="D21" s="31"/>
      <c r="E21" s="31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5" t="str">
        <f t="shared" si="4"/>
        <v/>
      </c>
      <c r="K21" s="36" t="str">
        <f t="shared" si="5"/>
        <v/>
      </c>
      <c r="L21" s="2"/>
      <c r="M21" s="12"/>
      <c r="N21" s="12"/>
      <c r="O21" s="12"/>
      <c r="P21" s="12"/>
      <c r="Q21" s="13"/>
      <c r="R21" s="13"/>
      <c r="S21" s="13"/>
      <c r="T21" s="13"/>
      <c r="U21" s="13"/>
      <c r="V21" s="13"/>
      <c r="W21" s="13"/>
      <c r="Y21" s="13"/>
      <c r="AA21" s="13"/>
      <c r="AB21" s="13"/>
      <c r="AC21" s="13"/>
      <c r="AD21" s="13"/>
      <c r="AE21" s="13"/>
      <c r="AF21" s="13"/>
      <c r="AG21" s="13"/>
    </row>
    <row r="22" ht="15.75" customHeight="1">
      <c r="A22" s="23" t="str">
        <f>ALNS!A22</f>
        <v>Heitor Gênuíno Mota</v>
      </c>
      <c r="B22" s="24"/>
      <c r="C22" s="24"/>
      <c r="D22" s="24"/>
      <c r="E22" s="24"/>
      <c r="F22" s="25">
        <f t="shared" si="1"/>
        <v>0</v>
      </c>
      <c r="G22" s="26" t="str">
        <f t="shared" si="2"/>
        <v/>
      </c>
      <c r="H22" s="25" t="str">
        <f t="shared" si="3"/>
        <v/>
      </c>
      <c r="I22" s="27"/>
      <c r="J22" s="28" t="str">
        <f t="shared" si="4"/>
        <v/>
      </c>
      <c r="K22" s="29" t="str">
        <f t="shared" si="5"/>
        <v/>
      </c>
      <c r="L22" s="2"/>
      <c r="M22" s="12"/>
      <c r="N22" s="12"/>
      <c r="O22" s="12"/>
      <c r="P22" s="12"/>
      <c r="Q22" s="13"/>
      <c r="R22" s="13"/>
      <c r="S22" s="13"/>
      <c r="T22" s="13"/>
      <c r="U22" s="13"/>
      <c r="V22" s="13"/>
      <c r="W22" s="13"/>
      <c r="Y22" s="13"/>
      <c r="AA22" s="13"/>
      <c r="AB22" s="13"/>
      <c r="AC22" s="13"/>
      <c r="AD22" s="13"/>
      <c r="AE22" s="13"/>
      <c r="AF22" s="13"/>
      <c r="AG22" s="13"/>
    </row>
    <row r="23" ht="15.75" customHeight="1">
      <c r="A23" s="30" t="str">
        <f>ALNS!A23</f>
        <v>Heloisa dos Reis Nascimento</v>
      </c>
      <c r="B23" s="31"/>
      <c r="C23" s="31"/>
      <c r="D23" s="31"/>
      <c r="E23" s="31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5" t="str">
        <f t="shared" si="4"/>
        <v/>
      </c>
      <c r="K23" s="36" t="str">
        <f t="shared" si="5"/>
        <v/>
      </c>
      <c r="L23" s="2"/>
      <c r="M23" s="12"/>
      <c r="N23" s="12"/>
      <c r="O23" s="12"/>
      <c r="P23" s="12"/>
      <c r="Q23" s="13"/>
      <c r="R23" s="13"/>
      <c r="S23" s="13"/>
      <c r="T23" s="13"/>
      <c r="U23" s="13"/>
      <c r="V23" s="13"/>
      <c r="W23" s="13"/>
      <c r="Y23" s="13"/>
      <c r="AA23" s="13"/>
      <c r="AB23" s="13"/>
      <c r="AC23" s="13"/>
      <c r="AD23" s="13"/>
      <c r="AE23" s="13"/>
      <c r="AF23" s="13"/>
      <c r="AG23" s="13"/>
    </row>
    <row r="24" ht="15.75" customHeight="1">
      <c r="A24" s="23" t="str">
        <f>ALNS!A24</f>
        <v>José Júlio César de Lima Silva Soares</v>
      </c>
      <c r="B24" s="24"/>
      <c r="C24" s="24"/>
      <c r="D24" s="24"/>
      <c r="E24" s="24"/>
      <c r="F24" s="25">
        <f t="shared" si="1"/>
        <v>0</v>
      </c>
      <c r="G24" s="26" t="str">
        <f t="shared" si="2"/>
        <v/>
      </c>
      <c r="H24" s="25" t="str">
        <f t="shared" si="3"/>
        <v/>
      </c>
      <c r="I24" s="27"/>
      <c r="J24" s="28" t="str">
        <f t="shared" si="4"/>
        <v/>
      </c>
      <c r="K24" s="29" t="str">
        <f t="shared" si="5"/>
        <v/>
      </c>
      <c r="L24" s="2"/>
      <c r="M24" s="12"/>
      <c r="N24" s="12"/>
      <c r="O24" s="12"/>
      <c r="P24" s="12"/>
      <c r="Q24" s="13"/>
      <c r="R24" s="13"/>
      <c r="S24" s="13"/>
      <c r="T24" s="13"/>
      <c r="U24" s="13"/>
      <c r="V24" s="13"/>
      <c r="W24" s="13"/>
      <c r="Y24" s="13"/>
      <c r="AA24" s="13"/>
      <c r="AB24" s="13"/>
      <c r="AC24" s="13"/>
      <c r="AD24" s="13"/>
      <c r="AE24" s="13"/>
      <c r="AF24" s="13"/>
      <c r="AG24" s="13"/>
    </row>
    <row r="25" ht="15.75" customHeight="1">
      <c r="A25" s="30" t="str">
        <f>ALNS!A25</f>
        <v>Júlia da Costa Silva Cruz</v>
      </c>
      <c r="B25" s="31"/>
      <c r="C25" s="31"/>
      <c r="D25" s="31"/>
      <c r="E25" s="31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5" t="str">
        <f t="shared" si="4"/>
        <v/>
      </c>
      <c r="K25" s="36" t="str">
        <f t="shared" si="5"/>
        <v/>
      </c>
      <c r="L25" s="2"/>
      <c r="M25" s="12"/>
      <c r="N25" s="12"/>
      <c r="O25" s="12"/>
      <c r="P25" s="12"/>
      <c r="Q25" s="13"/>
      <c r="R25" s="13"/>
      <c r="S25" s="13"/>
      <c r="T25" s="13"/>
      <c r="U25" s="13"/>
      <c r="V25" s="13"/>
      <c r="W25" s="13"/>
      <c r="Y25" s="13"/>
      <c r="AA25" s="13"/>
      <c r="AB25" s="13"/>
      <c r="AC25" s="13"/>
      <c r="AD25" s="13"/>
      <c r="AE25" s="13"/>
      <c r="AF25" s="13"/>
      <c r="AG25" s="13"/>
    </row>
    <row r="26" ht="15.75" customHeight="1">
      <c r="A26" s="39" t="str">
        <f>ALNS!A26</f>
        <v>Kelven Fernando Basilio de Farias</v>
      </c>
      <c r="B26" s="24"/>
      <c r="C26" s="24"/>
      <c r="D26" s="24"/>
      <c r="E26" s="24"/>
      <c r="F26" s="25">
        <f t="shared" si="1"/>
        <v>0</v>
      </c>
      <c r="G26" s="26" t="str">
        <f t="shared" si="2"/>
        <v/>
      </c>
      <c r="H26" s="25" t="str">
        <f t="shared" si="3"/>
        <v/>
      </c>
      <c r="I26" s="38"/>
      <c r="J26" s="28" t="str">
        <f t="shared" si="4"/>
        <v/>
      </c>
      <c r="K26" s="29" t="str">
        <f t="shared" si="5"/>
        <v/>
      </c>
      <c r="L26" s="2"/>
      <c r="M26" s="12"/>
      <c r="N26" s="12"/>
      <c r="O26" s="12"/>
      <c r="P26" s="12"/>
      <c r="Q26" s="13"/>
      <c r="R26" s="13"/>
      <c r="S26" s="13"/>
      <c r="T26" s="13"/>
      <c r="U26" s="13"/>
      <c r="V26" s="13"/>
      <c r="W26" s="13"/>
      <c r="Y26" s="13"/>
      <c r="AA26" s="13"/>
      <c r="AB26" s="13"/>
      <c r="AC26" s="13"/>
      <c r="AD26" s="13"/>
      <c r="AE26" s="13"/>
      <c r="AF26" s="13"/>
      <c r="AG26" s="13"/>
    </row>
    <row r="27" ht="15.75" customHeight="1">
      <c r="A27" s="40" t="str">
        <f>ALNS!A27</f>
        <v>Laura Lima Pires</v>
      </c>
      <c r="B27" s="31"/>
      <c r="C27" s="31"/>
      <c r="D27" s="31"/>
      <c r="E27" s="31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41"/>
      <c r="J27" s="35" t="str">
        <f t="shared" si="4"/>
        <v/>
      </c>
      <c r="K27" s="36" t="str">
        <f t="shared" si="5"/>
        <v/>
      </c>
      <c r="L27" s="2"/>
      <c r="M27" s="12"/>
      <c r="N27" s="2"/>
      <c r="O27" s="2"/>
      <c r="P27" s="12"/>
      <c r="Y27" s="13"/>
      <c r="AA27" s="13"/>
      <c r="AB27" s="13"/>
      <c r="AC27" s="13"/>
      <c r="AD27" s="13"/>
      <c r="AE27" s="13"/>
      <c r="AF27" s="13"/>
      <c r="AG27" s="13"/>
    </row>
    <row r="28" ht="15.75" customHeight="1">
      <c r="A28" s="42" t="str">
        <f>ALNS!A28</f>
        <v>Lucas Abrante Rêgo</v>
      </c>
      <c r="B28" s="24"/>
      <c r="C28" s="24"/>
      <c r="D28" s="24"/>
      <c r="E28" s="24"/>
      <c r="F28" s="25">
        <f t="shared" si="1"/>
        <v>0</v>
      </c>
      <c r="G28" s="26" t="str">
        <f t="shared" si="2"/>
        <v/>
      </c>
      <c r="H28" s="25" t="str">
        <f t="shared" si="3"/>
        <v/>
      </c>
      <c r="I28" s="38"/>
      <c r="J28" s="28" t="str">
        <f t="shared" si="4"/>
        <v/>
      </c>
      <c r="K28" s="29" t="str">
        <f t="shared" si="5"/>
        <v/>
      </c>
      <c r="L28" s="2"/>
      <c r="M28" s="12"/>
      <c r="N28" s="2"/>
      <c r="O28" s="12"/>
      <c r="P28" s="12"/>
      <c r="Q28" s="13"/>
      <c r="R28" s="13"/>
      <c r="S28" s="13"/>
      <c r="Y28" s="13"/>
      <c r="AA28" s="13"/>
      <c r="AB28" s="13"/>
      <c r="AC28" s="13"/>
      <c r="AD28" s="13"/>
      <c r="AE28" s="13"/>
      <c r="AF28" s="13"/>
      <c r="AG28" s="13"/>
    </row>
    <row r="29" ht="15.75" customHeight="1">
      <c r="A29" s="41" t="str">
        <f>ALNS!A29</f>
        <v>Luiz Alberto Medeiros Soares</v>
      </c>
      <c r="B29" s="31"/>
      <c r="C29" s="31"/>
      <c r="D29" s="31"/>
      <c r="E29" s="31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41"/>
      <c r="J29" s="35" t="str">
        <f t="shared" si="4"/>
        <v/>
      </c>
      <c r="K29" s="36" t="str">
        <f t="shared" si="5"/>
        <v/>
      </c>
      <c r="L29" s="2"/>
      <c r="M29" s="12"/>
      <c r="N29" s="12"/>
      <c r="O29" s="12"/>
      <c r="P29" s="12"/>
      <c r="Q29" s="13"/>
      <c r="R29" s="13"/>
      <c r="S29" s="13"/>
      <c r="AA29" s="13"/>
      <c r="AB29" s="13"/>
      <c r="AC29" s="13"/>
      <c r="AD29" s="13"/>
      <c r="AE29" s="13"/>
      <c r="AF29" s="13"/>
      <c r="AG29" s="13"/>
    </row>
    <row r="30" ht="15.75" customHeight="1">
      <c r="A30" s="38" t="str">
        <f>ALNS!A30</f>
        <v>Maria Alice Borba Agra</v>
      </c>
      <c r="B30" s="24"/>
      <c r="C30" s="24"/>
      <c r="D30" s="24"/>
      <c r="E30" s="24"/>
      <c r="F30" s="25">
        <f t="shared" si="1"/>
        <v>0</v>
      </c>
      <c r="G30" s="26" t="str">
        <f t="shared" si="2"/>
        <v/>
      </c>
      <c r="H30" s="25" t="str">
        <f t="shared" si="3"/>
        <v/>
      </c>
      <c r="I30" s="38"/>
      <c r="J30" s="28" t="str">
        <f t="shared" si="4"/>
        <v/>
      </c>
      <c r="K30" s="29" t="str">
        <f t="shared" si="5"/>
        <v/>
      </c>
      <c r="L30" s="2"/>
      <c r="M30" s="12"/>
      <c r="N30" s="2"/>
      <c r="O30" s="12"/>
      <c r="P30" s="12"/>
      <c r="Q30" s="13"/>
      <c r="R30" s="13"/>
      <c r="S30" s="13"/>
      <c r="AA30" s="13"/>
      <c r="AB30" s="13"/>
      <c r="AC30" s="13"/>
      <c r="AD30" s="13"/>
      <c r="AE30" s="13"/>
      <c r="AF30" s="13"/>
      <c r="AG30" s="13"/>
    </row>
    <row r="31" ht="15.75" customHeight="1">
      <c r="A31" s="41" t="str">
        <f>ALNS!A31</f>
        <v>Maria Clara Alves de Lima</v>
      </c>
      <c r="B31" s="31"/>
      <c r="C31" s="31"/>
      <c r="D31" s="31"/>
      <c r="E31" s="31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41"/>
      <c r="J31" s="35" t="str">
        <f t="shared" si="4"/>
        <v/>
      </c>
      <c r="K31" s="36" t="str">
        <f t="shared" si="5"/>
        <v/>
      </c>
      <c r="L31" s="2"/>
      <c r="M31" s="12"/>
      <c r="N31" s="2"/>
      <c r="O31" s="12"/>
      <c r="P31" s="12"/>
      <c r="R31" s="13"/>
      <c r="S31" s="13"/>
      <c r="AA31" s="13"/>
      <c r="AC31" s="13"/>
      <c r="AD31" s="13"/>
      <c r="AE31" s="13"/>
      <c r="AF31" s="13"/>
      <c r="AG31" s="13"/>
    </row>
    <row r="32" ht="15.75" customHeight="1">
      <c r="A32" s="38" t="str">
        <f>ALNS!A32</f>
        <v>Maria Clara dos  Reis Silva</v>
      </c>
      <c r="B32" s="24"/>
      <c r="C32" s="24"/>
      <c r="D32" s="24"/>
      <c r="E32" s="24"/>
      <c r="F32" s="25">
        <f t="shared" si="1"/>
        <v>0</v>
      </c>
      <c r="G32" s="26" t="str">
        <f t="shared" si="2"/>
        <v/>
      </c>
      <c r="H32" s="25" t="str">
        <f t="shared" si="3"/>
        <v/>
      </c>
      <c r="I32" s="38"/>
      <c r="J32" s="28" t="str">
        <f t="shared" si="4"/>
        <v/>
      </c>
      <c r="K32" s="29" t="str">
        <f t="shared" si="5"/>
        <v/>
      </c>
      <c r="L32" s="2"/>
      <c r="M32" s="12"/>
      <c r="N32" s="2"/>
      <c r="O32" s="12"/>
      <c r="P32" s="12"/>
      <c r="Q32" s="13"/>
      <c r="R32" s="13"/>
      <c r="S32" s="13"/>
      <c r="AA32" s="13"/>
      <c r="AB32" s="13"/>
      <c r="AC32" s="13"/>
      <c r="AD32" s="13"/>
      <c r="AE32" s="13"/>
      <c r="AF32" s="13"/>
      <c r="AG32" s="13"/>
    </row>
    <row r="33" ht="15.75" customHeight="1">
      <c r="A33" s="41" t="str">
        <f>ALNS!A33</f>
        <v>Maria Evelyn da Silva Almeida</v>
      </c>
      <c r="B33" s="31"/>
      <c r="C33" s="31"/>
      <c r="D33" s="31"/>
      <c r="E33" s="31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41"/>
      <c r="J33" s="35" t="str">
        <f t="shared" si="4"/>
        <v/>
      </c>
      <c r="K33" s="36" t="str">
        <f t="shared" si="5"/>
        <v/>
      </c>
      <c r="L33" s="2"/>
      <c r="M33" s="12"/>
      <c r="N33" s="12"/>
      <c r="O33" s="12"/>
      <c r="P33" s="12"/>
      <c r="Q33" s="13"/>
      <c r="R33" s="13"/>
      <c r="S33" s="13"/>
      <c r="AA33" s="13"/>
      <c r="AB33" s="13"/>
      <c r="AC33" s="13"/>
      <c r="AD33" s="13"/>
      <c r="AE33" s="13"/>
      <c r="AF33" s="13"/>
      <c r="AG33" s="13"/>
    </row>
    <row r="34" ht="15.75" customHeight="1">
      <c r="A34" s="38" t="str">
        <f>ALNS!A34</f>
        <v>Marina Venâncio Oliveira</v>
      </c>
      <c r="B34" s="24"/>
      <c r="C34" s="24"/>
      <c r="D34" s="24"/>
      <c r="E34" s="24"/>
      <c r="F34" s="25">
        <f t="shared" si="1"/>
        <v>0</v>
      </c>
      <c r="G34" s="26" t="str">
        <f t="shared" si="2"/>
        <v/>
      </c>
      <c r="H34" s="25" t="str">
        <f t="shared" si="3"/>
        <v/>
      </c>
      <c r="I34" s="38"/>
      <c r="J34" s="28" t="str">
        <f t="shared" si="4"/>
        <v/>
      </c>
      <c r="K34" s="29" t="str">
        <f t="shared" si="5"/>
        <v/>
      </c>
      <c r="L34" s="2"/>
      <c r="M34" s="12"/>
      <c r="N34" s="2"/>
      <c r="O34" s="2"/>
      <c r="P34" s="2"/>
      <c r="AA34" s="13"/>
      <c r="AB34" s="13"/>
      <c r="AC34" s="13"/>
      <c r="AD34" s="13"/>
      <c r="AE34" s="13"/>
      <c r="AF34" s="13"/>
      <c r="AG34" s="13"/>
    </row>
    <row r="35" ht="15.75" customHeight="1">
      <c r="A35" s="41" t="str">
        <f>ALNS!A35</f>
        <v>Mário Samuel Oliveira Conceição</v>
      </c>
      <c r="B35" s="31"/>
      <c r="C35" s="31"/>
      <c r="D35" s="31"/>
      <c r="E35" s="31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41"/>
      <c r="J35" s="35" t="str">
        <f t="shared" si="4"/>
        <v/>
      </c>
      <c r="K35" s="36" t="str">
        <f t="shared" si="5"/>
        <v/>
      </c>
      <c r="L35" s="2"/>
      <c r="M35" s="12"/>
      <c r="N35" s="2"/>
      <c r="O35" s="2"/>
      <c r="P35" s="2"/>
      <c r="AA35" s="13"/>
      <c r="AB35" s="13"/>
      <c r="AC35" s="13"/>
      <c r="AD35" s="13"/>
      <c r="AE35" s="13"/>
      <c r="AF35" s="13"/>
      <c r="AG35" s="13"/>
    </row>
    <row r="36" ht="15.75" customHeight="1">
      <c r="A36" s="42" t="str">
        <f>ALNS!A36</f>
        <v>Pedro Elias barbosa de Sousa</v>
      </c>
      <c r="B36" s="24"/>
      <c r="C36" s="24"/>
      <c r="D36" s="24"/>
      <c r="E36" s="24"/>
      <c r="F36" s="25">
        <f t="shared" si="1"/>
        <v>0</v>
      </c>
      <c r="G36" s="26" t="str">
        <f t="shared" si="2"/>
        <v/>
      </c>
      <c r="H36" s="25" t="str">
        <f t="shared" si="3"/>
        <v/>
      </c>
      <c r="I36" s="38"/>
      <c r="J36" s="28" t="str">
        <f t="shared" si="4"/>
        <v/>
      </c>
      <c r="K36" s="29" t="str">
        <f t="shared" si="5"/>
        <v/>
      </c>
      <c r="L36" s="2"/>
      <c r="M36" s="12"/>
      <c r="N36" s="2"/>
      <c r="O36" s="2"/>
      <c r="P36" s="2"/>
      <c r="AA36" s="13"/>
      <c r="AB36" s="13"/>
      <c r="AC36" s="13"/>
      <c r="AD36" s="13"/>
      <c r="AE36" s="13"/>
      <c r="AF36" s="13"/>
      <c r="AG36" s="13"/>
    </row>
    <row r="37" ht="15.75" customHeight="1">
      <c r="A37" s="40" t="str">
        <f>ALNS!A37</f>
        <v>Pedro Henrique dos Santos Sousa</v>
      </c>
      <c r="B37" s="31"/>
      <c r="C37" s="31"/>
      <c r="D37" s="31"/>
      <c r="E37" s="31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41"/>
      <c r="J37" s="35" t="str">
        <f t="shared" si="4"/>
        <v/>
      </c>
      <c r="K37" s="36" t="str">
        <f t="shared" si="5"/>
        <v/>
      </c>
      <c r="L37" s="2"/>
      <c r="M37" s="12"/>
      <c r="N37" s="2"/>
      <c r="O37" s="2"/>
      <c r="P37" s="2"/>
      <c r="AA37" s="13"/>
      <c r="AB37" s="13"/>
      <c r="AC37" s="13"/>
      <c r="AD37" s="13"/>
    </row>
    <row r="38" ht="15.75" customHeight="1">
      <c r="A38" s="42" t="str">
        <f>ALNS!A38</f>
        <v>Pedro Víctor de Farias Almeida</v>
      </c>
      <c r="B38" s="24"/>
      <c r="C38" s="24"/>
      <c r="D38" s="24"/>
      <c r="E38" s="24"/>
      <c r="F38" s="25">
        <f t="shared" si="1"/>
        <v>0</v>
      </c>
      <c r="G38" s="26" t="str">
        <f t="shared" si="2"/>
        <v/>
      </c>
      <c r="H38" s="25" t="str">
        <f t="shared" si="3"/>
        <v/>
      </c>
      <c r="I38" s="38"/>
      <c r="J38" s="28" t="str">
        <f t="shared" si="4"/>
        <v/>
      </c>
      <c r="K38" s="29" t="str">
        <f t="shared" si="5"/>
        <v/>
      </c>
      <c r="L38" s="2"/>
      <c r="M38" s="12"/>
      <c r="N38" s="2"/>
      <c r="O38" s="2"/>
      <c r="P38" s="2"/>
      <c r="AA38" s="13"/>
      <c r="AB38" s="13"/>
      <c r="AC38" s="13"/>
      <c r="AD38" s="13"/>
    </row>
    <row r="39" ht="15.75" customHeight="1">
      <c r="A39" s="40" t="str">
        <f>ALNS!A39</f>
        <v>Pedro Welisson de Lima Araújo</v>
      </c>
      <c r="B39" s="31"/>
      <c r="C39" s="31"/>
      <c r="D39" s="31"/>
      <c r="E39" s="31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41"/>
      <c r="J39" s="35" t="str">
        <f t="shared" si="4"/>
        <v/>
      </c>
      <c r="K39" s="36" t="str">
        <f t="shared" si="5"/>
        <v/>
      </c>
      <c r="L39" s="2"/>
      <c r="M39" s="12"/>
      <c r="N39" s="2"/>
      <c r="O39" s="2"/>
      <c r="P39" s="2"/>
      <c r="AA39" s="13"/>
      <c r="AB39" s="13"/>
      <c r="AC39" s="13"/>
      <c r="AD39" s="13"/>
    </row>
    <row r="40" ht="15.75" customHeight="1">
      <c r="A40" s="42" t="str">
        <f>ALNS!A40</f>
        <v>Rebeca Kemylly Vasquez Mendes</v>
      </c>
      <c r="B40" s="24"/>
      <c r="C40" s="24"/>
      <c r="D40" s="24"/>
      <c r="E40" s="24"/>
      <c r="F40" s="25">
        <f t="shared" si="1"/>
        <v>0</v>
      </c>
      <c r="G40" s="26" t="str">
        <f t="shared" si="2"/>
        <v/>
      </c>
      <c r="H40" s="25" t="str">
        <f t="shared" si="3"/>
        <v/>
      </c>
      <c r="I40" s="38"/>
      <c r="J40" s="28" t="str">
        <f t="shared" si="4"/>
        <v/>
      </c>
      <c r="K40" s="29" t="str">
        <f t="shared" si="5"/>
        <v/>
      </c>
      <c r="L40" s="2"/>
      <c r="M40" s="12"/>
      <c r="N40" s="2"/>
      <c r="O40" s="2"/>
      <c r="P40" s="2"/>
      <c r="AA40" s="13"/>
      <c r="AB40" s="13"/>
      <c r="AC40" s="13"/>
    </row>
    <row r="41" ht="15.75" customHeight="1">
      <c r="A41" s="40" t="str">
        <f>ALNS!A41</f>
        <v>Renan Victor Rocha Pessoa</v>
      </c>
      <c r="B41" s="31"/>
      <c r="C41" s="31"/>
      <c r="D41" s="31"/>
      <c r="E41" s="31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41"/>
      <c r="J41" s="35" t="str">
        <f t="shared" si="4"/>
        <v/>
      </c>
      <c r="K41" s="36" t="str">
        <f t="shared" si="5"/>
        <v/>
      </c>
      <c r="L41" s="2"/>
      <c r="M41" s="12"/>
      <c r="N41" s="2"/>
      <c r="O41" s="2"/>
      <c r="P41" s="2"/>
      <c r="AA41" s="13"/>
    </row>
    <row r="42" ht="15.75" customHeight="1">
      <c r="A42" s="42" t="str">
        <f>ALNS!A42</f>
        <v>Reuel Rodrigues Ferreira</v>
      </c>
      <c r="B42" s="24"/>
      <c r="C42" s="24"/>
      <c r="D42" s="24"/>
      <c r="E42" s="24"/>
      <c r="F42" s="25">
        <f t="shared" si="1"/>
        <v>0</v>
      </c>
      <c r="G42" s="26" t="str">
        <f t="shared" si="2"/>
        <v/>
      </c>
      <c r="H42" s="25" t="str">
        <f t="shared" si="3"/>
        <v/>
      </c>
      <c r="I42" s="38"/>
      <c r="J42" s="28" t="str">
        <f t="shared" si="4"/>
        <v/>
      </c>
      <c r="K42" s="29" t="str">
        <f t="shared" si="5"/>
        <v/>
      </c>
      <c r="L42" s="2"/>
      <c r="M42" s="12"/>
      <c r="N42" s="2"/>
      <c r="O42" s="2"/>
      <c r="P42" s="2"/>
      <c r="AA42" s="13"/>
    </row>
    <row r="43" ht="15.75" customHeight="1">
      <c r="A43" s="40" t="str">
        <f>ALNS!A43</f>
        <v>Samara Rafaelly Brandão Rocha</v>
      </c>
      <c r="B43" s="31"/>
      <c r="C43" s="31"/>
      <c r="D43" s="31"/>
      <c r="E43" s="31"/>
      <c r="F43" s="32">
        <f t="shared" si="1"/>
        <v>0</v>
      </c>
      <c r="G43" s="33" t="str">
        <f t="shared" si="2"/>
        <v/>
      </c>
      <c r="H43" s="32" t="str">
        <f t="shared" si="3"/>
        <v/>
      </c>
      <c r="I43" s="41"/>
      <c r="J43" s="35" t="str">
        <f t="shared" si="4"/>
        <v/>
      </c>
      <c r="K43" s="36" t="str">
        <f t="shared" si="5"/>
        <v/>
      </c>
      <c r="L43" s="2"/>
      <c r="M43" s="12"/>
      <c r="N43" s="2"/>
      <c r="O43" s="2"/>
      <c r="P43" s="2"/>
      <c r="AA43" s="13"/>
    </row>
    <row r="44" ht="15.75" customHeight="1">
      <c r="A44" s="42" t="str">
        <f>ALNS!A44</f>
        <v>Samuel Fontes Lima</v>
      </c>
      <c r="B44" s="24"/>
      <c r="C44" s="24"/>
      <c r="D44" s="24"/>
      <c r="E44" s="24"/>
      <c r="F44" s="25">
        <f t="shared" si="1"/>
        <v>0</v>
      </c>
      <c r="G44" s="26" t="str">
        <f t="shared" si="2"/>
        <v/>
      </c>
      <c r="H44" s="25" t="str">
        <f t="shared" si="3"/>
        <v/>
      </c>
      <c r="I44" s="38"/>
      <c r="J44" s="28" t="str">
        <f t="shared" si="4"/>
        <v/>
      </c>
      <c r="K44" s="29" t="str">
        <f t="shared" si="5"/>
        <v/>
      </c>
      <c r="L44" s="12"/>
      <c r="M44" s="12"/>
      <c r="N44" s="2"/>
      <c r="O44" s="2"/>
      <c r="P44" s="2"/>
      <c r="AA44" s="13"/>
    </row>
    <row r="45" ht="15.75" customHeight="1">
      <c r="A45" s="40" t="str">
        <f>ALNS!A45</f>
        <v>Thifany Tayane Pereira Galdino</v>
      </c>
      <c r="B45" s="31"/>
      <c r="C45" s="31"/>
      <c r="D45" s="31"/>
      <c r="E45" s="31"/>
      <c r="F45" s="32">
        <f t="shared" si="1"/>
        <v>0</v>
      </c>
      <c r="G45" s="33" t="str">
        <f t="shared" si="2"/>
        <v/>
      </c>
      <c r="H45" s="32" t="str">
        <f t="shared" si="3"/>
        <v/>
      </c>
      <c r="I45" s="41"/>
      <c r="J45" s="35" t="str">
        <f t="shared" si="4"/>
        <v/>
      </c>
      <c r="K45" s="36" t="str">
        <f t="shared" si="5"/>
        <v/>
      </c>
      <c r="L45" s="12"/>
      <c r="M45" s="12"/>
      <c r="N45" s="12"/>
      <c r="O45" s="2"/>
      <c r="P45" s="2"/>
    </row>
    <row r="46" ht="15.75" customHeight="1">
      <c r="A46" s="42" t="str">
        <f>ALNS!A46</f>
        <v>Victor Gabriel Clementino Lima</v>
      </c>
      <c r="B46" s="24"/>
      <c r="C46" s="24"/>
      <c r="D46" s="24"/>
      <c r="E46" s="24"/>
      <c r="F46" s="25">
        <f t="shared" si="1"/>
        <v>0</v>
      </c>
      <c r="G46" s="26" t="str">
        <f t="shared" si="2"/>
        <v/>
      </c>
      <c r="H46" s="25" t="str">
        <f t="shared" si="3"/>
        <v/>
      </c>
      <c r="I46" s="38"/>
      <c r="J46" s="28" t="str">
        <f t="shared" si="4"/>
        <v/>
      </c>
      <c r="K46" s="29" t="str">
        <f t="shared" si="5"/>
        <v/>
      </c>
      <c r="L46" s="12"/>
      <c r="M46" s="12"/>
      <c r="N46" s="12"/>
      <c r="O46" s="2"/>
      <c r="P46" s="2"/>
    </row>
    <row r="47" ht="15.75" customHeight="1">
      <c r="A47" s="40" t="str">
        <f>ALNS!A47</f>
        <v>Vitória Cristina Rodrigues Amancio Vieira</v>
      </c>
      <c r="B47" s="31"/>
      <c r="C47" s="31"/>
      <c r="D47" s="31"/>
      <c r="E47" s="31"/>
      <c r="F47" s="32">
        <f t="shared" si="1"/>
        <v>0</v>
      </c>
      <c r="G47" s="33" t="str">
        <f t="shared" si="2"/>
        <v/>
      </c>
      <c r="H47" s="32" t="str">
        <f t="shared" si="3"/>
        <v/>
      </c>
      <c r="I47" s="41"/>
      <c r="J47" s="35" t="str">
        <f t="shared" si="4"/>
        <v/>
      </c>
      <c r="K47" s="36" t="str">
        <f t="shared" si="5"/>
        <v/>
      </c>
      <c r="L47" s="12"/>
      <c r="M47" s="12"/>
      <c r="N47" s="12"/>
      <c r="O47" s="2"/>
      <c r="P47" s="2"/>
    </row>
    <row r="48" ht="15.75" hidden="1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2"/>
      <c r="M48" s="12"/>
      <c r="N48" s="12"/>
      <c r="O48" s="2"/>
      <c r="P48" s="2"/>
    </row>
    <row r="49" ht="15.75" hidden="1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2"/>
      <c r="M49" s="12"/>
      <c r="N49" s="12"/>
      <c r="O49" s="2"/>
      <c r="P49" s="2"/>
    </row>
    <row r="50" ht="15.75" hidden="1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2"/>
      <c r="M50" s="12"/>
      <c r="N50" s="12"/>
      <c r="O50" s="2"/>
      <c r="P50" s="2"/>
    </row>
    <row r="51" ht="15.75" hidden="1" customHeight="1">
      <c r="B51" s="43"/>
      <c r="C51" s="43"/>
      <c r="D51" s="43"/>
      <c r="E51" s="43"/>
      <c r="F51" s="43"/>
      <c r="G51" s="43"/>
      <c r="L51" s="2"/>
      <c r="M51" s="12"/>
      <c r="N51" s="12"/>
      <c r="O51" s="2"/>
      <c r="P51" s="2"/>
    </row>
    <row r="52" ht="15.75" hidden="1" customHeight="1">
      <c r="A52" s="43"/>
      <c r="B52" s="43"/>
      <c r="C52" s="43"/>
      <c r="D52" s="43"/>
      <c r="E52" s="43"/>
      <c r="F52" s="43"/>
      <c r="G52" s="43"/>
      <c r="L52" s="2"/>
      <c r="M52" s="2"/>
      <c r="N52" s="2"/>
      <c r="O52" s="2"/>
      <c r="P52" s="2"/>
    </row>
    <row r="53" ht="15.75" hidden="1" customHeight="1">
      <c r="A53" s="43"/>
      <c r="B53" s="43"/>
      <c r="C53" s="43"/>
      <c r="D53" s="43"/>
      <c r="E53" s="43"/>
      <c r="F53" s="43"/>
      <c r="G53" s="43"/>
      <c r="L53" s="2"/>
      <c r="M53" s="12"/>
      <c r="N53" s="12"/>
      <c r="O53" s="12"/>
      <c r="P53" s="12"/>
      <c r="Q53" s="13"/>
      <c r="R53" s="13"/>
      <c r="S53" s="13"/>
      <c r="T53" s="13"/>
      <c r="U53" s="13"/>
      <c r="V53" s="13"/>
      <c r="W53" s="13"/>
      <c r="X53" s="13"/>
      <c r="Y53" s="13"/>
      <c r="AA53" s="13"/>
      <c r="AB53" s="13"/>
      <c r="AC53" s="13"/>
      <c r="AD53" s="13"/>
      <c r="AE53" s="13"/>
      <c r="AF53" s="13"/>
      <c r="AG53" s="13"/>
    </row>
    <row r="54" ht="15.75" hidden="1" customHeight="1">
      <c r="A54" s="43"/>
      <c r="B54" s="43"/>
      <c r="C54" s="43"/>
      <c r="D54" s="43"/>
      <c r="E54" s="43"/>
      <c r="F54" s="43"/>
      <c r="G54" s="43"/>
      <c r="L54" s="2"/>
      <c r="M54" s="12"/>
      <c r="N54" s="12"/>
      <c r="O54" s="12"/>
      <c r="P54" s="12"/>
      <c r="Q54" s="13"/>
      <c r="R54" s="13"/>
      <c r="S54" s="13"/>
      <c r="T54" s="13"/>
      <c r="U54" s="13"/>
      <c r="V54" s="13"/>
      <c r="W54" s="13"/>
      <c r="X54" s="13"/>
      <c r="Y54" s="13"/>
      <c r="AA54" s="13"/>
      <c r="AB54" s="13"/>
      <c r="AC54" s="13"/>
      <c r="AD54" s="13"/>
      <c r="AE54" s="13"/>
      <c r="AF54" s="13"/>
      <c r="AG54" s="13"/>
    </row>
    <row r="55" ht="15.75" hidden="1" customHeight="1">
      <c r="A55" s="43"/>
      <c r="B55" s="43"/>
      <c r="C55" s="43"/>
      <c r="D55" s="43"/>
      <c r="E55" s="43"/>
      <c r="F55" s="43"/>
      <c r="G55" s="43"/>
      <c r="L55" s="2"/>
      <c r="M55" s="12"/>
      <c r="N55" s="12"/>
      <c r="O55" s="12"/>
      <c r="P55" s="12"/>
      <c r="Q55" s="13"/>
      <c r="R55" s="13"/>
      <c r="S55" s="13"/>
      <c r="T55" s="13"/>
      <c r="U55" s="13"/>
      <c r="V55" s="13"/>
      <c r="W55" s="13"/>
      <c r="Y55" s="13"/>
      <c r="AA55" s="13"/>
      <c r="AB55" s="13"/>
      <c r="AC55" s="13"/>
      <c r="AD55" s="13"/>
      <c r="AE55" s="13"/>
      <c r="AF55" s="13"/>
      <c r="AG55" s="13"/>
    </row>
    <row r="56" ht="15.75" hidden="1" customHeight="1">
      <c r="A56" s="43"/>
      <c r="B56" s="43"/>
      <c r="C56" s="43"/>
      <c r="D56" s="43"/>
      <c r="E56" s="43"/>
      <c r="F56" s="43"/>
      <c r="G56" s="43"/>
      <c r="L56" s="2"/>
      <c r="M56" s="12"/>
      <c r="N56" s="12"/>
      <c r="O56" s="12"/>
      <c r="P56" s="12"/>
      <c r="Q56" s="13"/>
      <c r="R56" s="13"/>
      <c r="S56" s="13"/>
      <c r="T56" s="13"/>
      <c r="U56" s="13"/>
      <c r="V56" s="13"/>
      <c r="W56" s="13"/>
      <c r="X56" s="13"/>
      <c r="Y56" s="13"/>
      <c r="AA56" s="13"/>
      <c r="AB56" s="13"/>
      <c r="AC56" s="13"/>
      <c r="AD56" s="13"/>
      <c r="AE56" s="13"/>
      <c r="AF56" s="13"/>
      <c r="AG56" s="13"/>
    </row>
    <row r="57" ht="15.75" hidden="1" customHeight="1">
      <c r="A57" s="43"/>
      <c r="B57" s="43"/>
      <c r="C57" s="43"/>
      <c r="D57" s="43"/>
      <c r="E57" s="43"/>
      <c r="F57" s="43"/>
      <c r="G57" s="43"/>
      <c r="L57" s="2"/>
      <c r="M57" s="12"/>
      <c r="N57" s="12"/>
      <c r="O57" s="12"/>
      <c r="P57" s="12"/>
      <c r="Q57" s="13"/>
      <c r="R57" s="13"/>
      <c r="S57" s="13"/>
      <c r="T57" s="13"/>
      <c r="U57" s="13"/>
      <c r="V57" s="13"/>
      <c r="W57" s="13"/>
      <c r="Y57" s="13"/>
      <c r="AA57" s="13"/>
      <c r="AB57" s="13"/>
      <c r="AC57" s="13"/>
      <c r="AD57" s="13"/>
      <c r="AE57" s="13"/>
      <c r="AF57" s="13"/>
      <c r="AG57" s="13"/>
    </row>
    <row r="58" ht="15.75" hidden="1" customHeight="1">
      <c r="A58" s="43"/>
      <c r="B58" s="43"/>
      <c r="C58" s="43"/>
      <c r="D58" s="43"/>
      <c r="E58" s="43"/>
      <c r="F58" s="43"/>
      <c r="G58" s="43"/>
      <c r="L58" s="2"/>
      <c r="M58" s="12"/>
      <c r="N58" s="12"/>
      <c r="O58" s="12"/>
      <c r="P58" s="12"/>
      <c r="Q58" s="13"/>
      <c r="R58" s="13"/>
      <c r="S58" s="13"/>
      <c r="T58" s="13"/>
      <c r="U58" s="13"/>
      <c r="V58" s="13"/>
      <c r="W58" s="13"/>
      <c r="Y58" s="13"/>
      <c r="AA58" s="13"/>
      <c r="AB58" s="13"/>
      <c r="AC58" s="13"/>
      <c r="AD58" s="13"/>
      <c r="AE58" s="13"/>
      <c r="AF58" s="13"/>
      <c r="AG58" s="13"/>
    </row>
    <row r="59" ht="15.75" hidden="1" customHeight="1">
      <c r="A59" s="43"/>
      <c r="B59" s="43"/>
      <c r="C59" s="43"/>
      <c r="D59" s="43"/>
      <c r="E59" s="43"/>
      <c r="F59" s="43"/>
      <c r="G59" s="43"/>
      <c r="L59" s="2"/>
      <c r="M59" s="12"/>
      <c r="N59" s="12"/>
      <c r="O59" s="12"/>
      <c r="P59" s="12"/>
      <c r="Q59" s="13"/>
      <c r="R59" s="13"/>
      <c r="S59" s="13"/>
      <c r="T59" s="13"/>
      <c r="U59" s="13"/>
      <c r="V59" s="13"/>
      <c r="W59" s="13"/>
      <c r="Y59" s="13"/>
      <c r="AA59" s="13"/>
      <c r="AB59" s="13"/>
      <c r="AC59" s="13"/>
      <c r="AD59" s="13"/>
      <c r="AE59" s="13"/>
      <c r="AF59" s="13"/>
      <c r="AG59" s="13"/>
    </row>
    <row r="60" ht="15.75" hidden="1" customHeight="1">
      <c r="A60" s="43"/>
      <c r="B60" s="43"/>
      <c r="C60" s="43"/>
      <c r="D60" s="43"/>
      <c r="E60" s="43"/>
      <c r="F60" s="43"/>
      <c r="G60" s="43"/>
      <c r="L60" s="2"/>
      <c r="M60" s="12"/>
      <c r="N60" s="12"/>
      <c r="O60" s="12"/>
      <c r="P60" s="12"/>
      <c r="Q60" s="13"/>
      <c r="R60" s="13"/>
      <c r="S60" s="13"/>
      <c r="T60" s="13"/>
      <c r="U60" s="13"/>
      <c r="V60" s="13"/>
      <c r="W60" s="13"/>
      <c r="Y60" s="13"/>
      <c r="AA60" s="13"/>
      <c r="AB60" s="13"/>
      <c r="AC60" s="13"/>
      <c r="AD60" s="13"/>
      <c r="AE60" s="13"/>
      <c r="AF60" s="13"/>
      <c r="AG60" s="13"/>
    </row>
    <row r="61" ht="15.75" hidden="1" customHeight="1">
      <c r="A61" s="43"/>
      <c r="B61" s="43"/>
      <c r="C61" s="43"/>
      <c r="D61" s="43"/>
      <c r="E61" s="43"/>
      <c r="F61" s="43"/>
      <c r="G61" s="43"/>
      <c r="L61" s="2"/>
      <c r="M61" s="12"/>
      <c r="N61" s="12"/>
      <c r="O61" s="12"/>
      <c r="P61" s="12"/>
      <c r="Q61" s="13"/>
      <c r="R61" s="13"/>
      <c r="S61" s="13"/>
      <c r="T61" s="13"/>
      <c r="U61" s="13"/>
      <c r="V61" s="13"/>
      <c r="W61" s="13"/>
      <c r="Y61" s="13"/>
      <c r="AA61" s="13"/>
      <c r="AB61" s="13"/>
      <c r="AC61" s="13"/>
      <c r="AD61" s="13"/>
      <c r="AE61" s="13"/>
      <c r="AF61" s="13"/>
      <c r="AG61" s="13"/>
    </row>
    <row r="62" ht="15.75" hidden="1" customHeight="1">
      <c r="A62" s="43"/>
      <c r="B62" s="43"/>
      <c r="C62" s="43"/>
      <c r="D62" s="43"/>
      <c r="E62" s="43"/>
      <c r="F62" s="43"/>
      <c r="G62" s="43"/>
      <c r="L62" s="2"/>
      <c r="M62" s="12"/>
      <c r="N62" s="12"/>
      <c r="O62" s="12"/>
      <c r="P62" s="12"/>
      <c r="Q62" s="13"/>
      <c r="R62" s="13"/>
      <c r="S62" s="13"/>
      <c r="T62" s="13"/>
      <c r="U62" s="13"/>
      <c r="V62" s="13"/>
      <c r="W62" s="13"/>
      <c r="Y62" s="13"/>
      <c r="AA62" s="13"/>
      <c r="AB62" s="13"/>
      <c r="AC62" s="13"/>
      <c r="AD62" s="13"/>
      <c r="AE62" s="13"/>
      <c r="AF62" s="13"/>
      <c r="AG62" s="13"/>
    </row>
    <row r="63" ht="15.75" hidden="1" customHeight="1">
      <c r="A63" s="43"/>
      <c r="B63" s="43"/>
      <c r="C63" s="43"/>
      <c r="D63" s="43"/>
      <c r="E63" s="43"/>
      <c r="F63" s="43"/>
      <c r="G63" s="43"/>
      <c r="L63" s="2"/>
      <c r="M63" s="12"/>
      <c r="N63" s="12"/>
      <c r="O63" s="12"/>
      <c r="P63" s="12"/>
      <c r="Q63" s="13"/>
      <c r="R63" s="13"/>
      <c r="S63" s="13"/>
      <c r="T63" s="13"/>
      <c r="U63" s="13"/>
      <c r="V63" s="13"/>
      <c r="W63" s="13"/>
      <c r="Y63" s="13"/>
      <c r="AA63" s="13"/>
      <c r="AB63" s="13"/>
      <c r="AC63" s="13"/>
      <c r="AD63" s="13"/>
      <c r="AE63" s="13"/>
      <c r="AF63" s="13"/>
      <c r="AG63" s="13"/>
    </row>
    <row r="64" ht="15.75" hidden="1" customHeight="1">
      <c r="A64" s="43"/>
      <c r="B64" s="43"/>
      <c r="C64" s="43"/>
      <c r="D64" s="43"/>
      <c r="E64" s="43"/>
      <c r="F64" s="43"/>
      <c r="G64" s="43"/>
      <c r="L64" s="2"/>
      <c r="M64" s="12"/>
      <c r="N64" s="12"/>
      <c r="O64" s="12"/>
      <c r="P64" s="12"/>
      <c r="Q64" s="13"/>
      <c r="R64" s="13"/>
      <c r="S64" s="13"/>
      <c r="T64" s="13"/>
      <c r="U64" s="13"/>
      <c r="V64" s="13"/>
      <c r="W64" s="13"/>
      <c r="Y64" s="13"/>
      <c r="AA64" s="13"/>
      <c r="AB64" s="13"/>
      <c r="AC64" s="13"/>
      <c r="AD64" s="13"/>
      <c r="AE64" s="13"/>
      <c r="AF64" s="13"/>
      <c r="AG64" s="13"/>
    </row>
    <row r="65" ht="15.75" hidden="1" customHeight="1">
      <c r="A65" s="43"/>
      <c r="B65" s="43"/>
      <c r="C65" s="43"/>
      <c r="D65" s="43"/>
      <c r="E65" s="43"/>
      <c r="F65" s="43"/>
      <c r="G65" s="43"/>
      <c r="L65" s="2"/>
      <c r="M65" s="12"/>
      <c r="N65" s="12"/>
      <c r="O65" s="12"/>
      <c r="P65" s="12"/>
      <c r="Q65" s="13"/>
      <c r="R65" s="13"/>
      <c r="S65" s="13"/>
      <c r="T65" s="13"/>
      <c r="U65" s="13"/>
      <c r="V65" s="13"/>
      <c r="W65" s="13"/>
      <c r="Y65" s="13"/>
      <c r="AA65" s="13"/>
      <c r="AB65" s="13"/>
      <c r="AC65" s="13"/>
      <c r="AD65" s="13"/>
      <c r="AE65" s="13"/>
      <c r="AF65" s="13"/>
      <c r="AG65" s="13"/>
    </row>
    <row r="66" ht="15.75" hidden="1" customHeight="1">
      <c r="A66" s="43"/>
      <c r="B66" s="43"/>
      <c r="C66" s="43"/>
      <c r="D66" s="43"/>
      <c r="E66" s="43"/>
      <c r="F66" s="43"/>
      <c r="G66" s="43"/>
      <c r="L66" s="2"/>
      <c r="M66" s="12"/>
      <c r="N66" s="12"/>
      <c r="O66" s="12"/>
      <c r="P66" s="12"/>
      <c r="Q66" s="13"/>
      <c r="R66" s="13"/>
      <c r="S66" s="13"/>
      <c r="T66" s="13"/>
      <c r="U66" s="13"/>
      <c r="V66" s="13"/>
      <c r="W66" s="13"/>
      <c r="Y66" s="13"/>
      <c r="AA66" s="13"/>
      <c r="AB66" s="13"/>
      <c r="AC66" s="13"/>
      <c r="AD66" s="13"/>
      <c r="AE66" s="13"/>
      <c r="AF66" s="13"/>
      <c r="AG66" s="13"/>
    </row>
    <row r="67" ht="15.75" hidden="1" customHeight="1">
      <c r="A67" s="43"/>
      <c r="B67" s="43"/>
      <c r="C67" s="43"/>
      <c r="D67" s="43"/>
      <c r="E67" s="43"/>
      <c r="F67" s="43"/>
      <c r="G67" s="43"/>
      <c r="L67" s="2"/>
      <c r="M67" s="12"/>
      <c r="N67" s="12"/>
      <c r="O67" s="12"/>
      <c r="P67" s="12"/>
      <c r="Q67" s="13"/>
      <c r="R67" s="13"/>
      <c r="S67" s="13"/>
      <c r="T67" s="13"/>
      <c r="U67" s="13"/>
      <c r="V67" s="13"/>
      <c r="W67" s="13"/>
      <c r="Y67" s="13"/>
      <c r="AA67" s="13"/>
      <c r="AB67" s="13"/>
      <c r="AC67" s="13"/>
      <c r="AD67" s="13"/>
      <c r="AE67" s="13"/>
      <c r="AF67" s="13"/>
      <c r="AG67" s="13"/>
    </row>
    <row r="68" ht="15.75" hidden="1" customHeight="1">
      <c r="A68" s="43"/>
      <c r="B68" s="43"/>
      <c r="C68" s="43"/>
      <c r="D68" s="43"/>
      <c r="E68" s="43"/>
      <c r="F68" s="43"/>
      <c r="G68" s="43"/>
      <c r="L68" s="2"/>
      <c r="M68" s="12"/>
      <c r="N68" s="12"/>
      <c r="O68" s="12"/>
      <c r="P68" s="12"/>
      <c r="Q68" s="13"/>
      <c r="R68" s="13"/>
      <c r="S68" s="13"/>
      <c r="T68" s="13"/>
      <c r="U68" s="13"/>
      <c r="V68" s="13"/>
      <c r="W68" s="13"/>
      <c r="Y68" s="13"/>
      <c r="AA68" s="13"/>
      <c r="AB68" s="13"/>
      <c r="AC68" s="13"/>
      <c r="AD68" s="13"/>
      <c r="AE68" s="13"/>
      <c r="AF68" s="13"/>
      <c r="AG68" s="13"/>
    </row>
    <row r="69" ht="15.75" hidden="1" customHeight="1">
      <c r="A69" s="43"/>
      <c r="B69" s="43"/>
      <c r="C69" s="43"/>
      <c r="D69" s="43"/>
      <c r="E69" s="43"/>
      <c r="F69" s="43"/>
      <c r="G69" s="43"/>
      <c r="L69" s="2"/>
      <c r="M69" s="12"/>
      <c r="N69" s="12"/>
      <c r="O69" s="12"/>
      <c r="P69" s="12"/>
      <c r="Q69" s="13"/>
      <c r="R69" s="13"/>
      <c r="S69" s="13"/>
      <c r="T69" s="13"/>
      <c r="U69" s="13"/>
      <c r="V69" s="13"/>
      <c r="W69" s="13"/>
      <c r="Y69" s="13"/>
      <c r="AA69" s="13"/>
      <c r="AB69" s="13"/>
      <c r="AC69" s="13"/>
      <c r="AD69" s="13"/>
      <c r="AE69" s="13"/>
      <c r="AF69" s="13"/>
      <c r="AG69" s="13"/>
    </row>
    <row r="70" ht="15.75" hidden="1" customHeight="1">
      <c r="A70" s="43"/>
      <c r="B70" s="43"/>
      <c r="C70" s="43"/>
      <c r="D70" s="43"/>
      <c r="E70" s="43"/>
      <c r="F70" s="43"/>
      <c r="G70" s="43"/>
      <c r="L70" s="2"/>
      <c r="M70" s="12"/>
      <c r="N70" s="12"/>
      <c r="O70" s="12"/>
      <c r="P70" s="12"/>
      <c r="Q70" s="13"/>
      <c r="R70" s="13"/>
      <c r="S70" s="13"/>
      <c r="T70" s="13"/>
      <c r="U70" s="13"/>
      <c r="V70" s="13"/>
      <c r="W70" s="13"/>
      <c r="Y70" s="13"/>
      <c r="AA70" s="13"/>
      <c r="AB70" s="13"/>
      <c r="AC70" s="13"/>
      <c r="AD70" s="13"/>
      <c r="AE70" s="13"/>
      <c r="AF70" s="13"/>
      <c r="AG70" s="13"/>
    </row>
    <row r="71" ht="15.75" hidden="1" customHeight="1">
      <c r="A71" s="43"/>
      <c r="B71" s="43"/>
      <c r="C71" s="43"/>
      <c r="D71" s="43"/>
      <c r="E71" s="43"/>
      <c r="F71" s="43"/>
      <c r="G71" s="43"/>
      <c r="L71" s="2"/>
      <c r="M71" s="12"/>
      <c r="N71" s="12"/>
      <c r="O71" s="12"/>
      <c r="P71" s="12"/>
      <c r="Q71" s="13"/>
      <c r="R71" s="13"/>
      <c r="S71" s="13"/>
      <c r="T71" s="13"/>
      <c r="U71" s="13"/>
      <c r="V71" s="13"/>
      <c r="W71" s="13"/>
      <c r="Y71" s="13"/>
      <c r="AA71" s="13"/>
      <c r="AB71" s="13"/>
      <c r="AC71" s="13"/>
      <c r="AD71" s="13"/>
      <c r="AE71" s="13"/>
      <c r="AF71" s="13"/>
      <c r="AG71" s="13"/>
    </row>
    <row r="72" ht="15.75" hidden="1" customHeight="1">
      <c r="A72" s="43"/>
      <c r="B72" s="43"/>
      <c r="C72" s="43"/>
      <c r="D72" s="43"/>
      <c r="E72" s="43"/>
      <c r="F72" s="43"/>
      <c r="G72" s="43"/>
      <c r="L72" s="2"/>
      <c r="M72" s="12"/>
      <c r="N72" s="12"/>
      <c r="O72" s="12"/>
      <c r="P72" s="12"/>
      <c r="Q72" s="13"/>
      <c r="R72" s="13"/>
      <c r="S72" s="13"/>
      <c r="T72" s="13"/>
      <c r="U72" s="13"/>
      <c r="V72" s="13"/>
      <c r="W72" s="13"/>
      <c r="Y72" s="13"/>
      <c r="AA72" s="13"/>
      <c r="AB72" s="13"/>
      <c r="AC72" s="13"/>
      <c r="AD72" s="13"/>
      <c r="AE72" s="13"/>
      <c r="AF72" s="13"/>
      <c r="AG72" s="13"/>
    </row>
    <row r="73" ht="15.75" hidden="1" customHeight="1">
      <c r="A73" s="43"/>
      <c r="B73" s="43"/>
      <c r="C73" s="43"/>
      <c r="D73" s="43"/>
      <c r="E73" s="43"/>
      <c r="F73" s="43"/>
      <c r="G73" s="43"/>
      <c r="L73" s="2"/>
      <c r="M73" s="12"/>
      <c r="N73" s="12"/>
      <c r="O73" s="12"/>
      <c r="P73" s="12"/>
      <c r="Q73" s="13"/>
      <c r="R73" s="13"/>
      <c r="S73" s="13"/>
      <c r="T73" s="13"/>
      <c r="U73" s="13"/>
      <c r="V73" s="13"/>
      <c r="W73" s="13"/>
      <c r="Y73" s="13"/>
      <c r="AA73" s="13"/>
      <c r="AB73" s="13"/>
      <c r="AC73" s="13"/>
      <c r="AD73" s="13"/>
      <c r="AE73" s="13"/>
      <c r="AF73" s="13"/>
      <c r="AG73" s="13"/>
    </row>
    <row r="74" ht="15.75" hidden="1" customHeight="1">
      <c r="A74" s="43"/>
      <c r="B74" s="43"/>
      <c r="C74" s="43"/>
      <c r="D74" s="43"/>
      <c r="E74" s="43"/>
      <c r="F74" s="43"/>
      <c r="G74" s="43"/>
      <c r="L74" s="2"/>
      <c r="M74" s="12"/>
      <c r="N74" s="12"/>
      <c r="O74" s="12"/>
      <c r="P74" s="12"/>
      <c r="Q74" s="13"/>
      <c r="R74" s="13"/>
      <c r="S74" s="13"/>
      <c r="T74" s="13"/>
      <c r="U74" s="13"/>
      <c r="V74" s="13"/>
      <c r="W74" s="13"/>
      <c r="Y74" s="13"/>
      <c r="AA74" s="13"/>
      <c r="AB74" s="13"/>
      <c r="AC74" s="13"/>
      <c r="AD74" s="13"/>
      <c r="AE74" s="13"/>
      <c r="AF74" s="13"/>
      <c r="AG74" s="13"/>
    </row>
    <row r="75" ht="15.75" hidden="1" customHeight="1">
      <c r="A75" s="43"/>
      <c r="B75" s="43"/>
      <c r="C75" s="43"/>
      <c r="D75" s="43"/>
      <c r="E75" s="43"/>
      <c r="F75" s="43"/>
      <c r="G75" s="43"/>
      <c r="L75" s="2"/>
      <c r="M75" s="12"/>
      <c r="N75" s="12"/>
      <c r="O75" s="12"/>
      <c r="P75" s="12"/>
      <c r="Q75" s="13"/>
      <c r="R75" s="13"/>
      <c r="S75" s="13"/>
      <c r="T75" s="13"/>
      <c r="U75" s="13"/>
      <c r="V75" s="13"/>
      <c r="W75" s="13"/>
      <c r="Y75" s="13"/>
      <c r="AA75" s="13"/>
      <c r="AB75" s="13"/>
      <c r="AC75" s="13"/>
      <c r="AD75" s="13"/>
      <c r="AE75" s="13"/>
      <c r="AF75" s="13"/>
      <c r="AG75" s="13"/>
    </row>
    <row r="76" ht="15.75" hidden="1" customHeight="1">
      <c r="A76" s="43"/>
      <c r="B76" s="43"/>
      <c r="C76" s="43"/>
      <c r="D76" s="43"/>
      <c r="E76" s="43"/>
      <c r="F76" s="43"/>
      <c r="G76" s="43"/>
      <c r="L76" s="2"/>
      <c r="M76" s="12"/>
      <c r="N76" s="12"/>
      <c r="O76" s="12"/>
      <c r="P76" s="12"/>
      <c r="Q76" s="13"/>
      <c r="R76" s="13"/>
      <c r="S76" s="13"/>
      <c r="T76" s="13"/>
      <c r="U76" s="13"/>
      <c r="V76" s="13"/>
      <c r="W76" s="13"/>
      <c r="Y76" s="13"/>
      <c r="AA76" s="13"/>
      <c r="AB76" s="13"/>
      <c r="AC76" s="13"/>
      <c r="AD76" s="13"/>
      <c r="AE76" s="13"/>
      <c r="AF76" s="13"/>
      <c r="AG76" s="13"/>
    </row>
    <row r="77" ht="15.75" hidden="1" customHeight="1">
      <c r="A77" s="43"/>
      <c r="B77" s="43"/>
      <c r="C77" s="43"/>
      <c r="D77" s="43"/>
      <c r="E77" s="43"/>
      <c r="F77" s="43"/>
      <c r="G77" s="43"/>
      <c r="L77" s="2"/>
      <c r="M77" s="12"/>
      <c r="N77" s="12"/>
      <c r="O77" s="12"/>
      <c r="P77" s="12"/>
      <c r="Q77" s="13"/>
      <c r="R77" s="13"/>
      <c r="S77" s="13"/>
      <c r="T77" s="13"/>
      <c r="U77" s="13"/>
      <c r="V77" s="13"/>
      <c r="W77" s="13"/>
      <c r="Y77" s="13"/>
      <c r="AA77" s="13"/>
      <c r="AB77" s="13"/>
      <c r="AC77" s="13"/>
      <c r="AD77" s="13"/>
      <c r="AE77" s="13"/>
      <c r="AF77" s="13"/>
      <c r="AG77" s="13"/>
    </row>
    <row r="78" ht="15.75" hidden="1" customHeight="1">
      <c r="A78" s="43"/>
      <c r="B78" s="43"/>
      <c r="C78" s="43"/>
      <c r="D78" s="43"/>
      <c r="E78" s="43"/>
      <c r="F78" s="43"/>
      <c r="G78" s="43"/>
      <c r="L78" s="2"/>
      <c r="M78" s="12"/>
      <c r="N78" s="12"/>
      <c r="O78" s="12"/>
      <c r="P78" s="12"/>
      <c r="Q78" s="13"/>
      <c r="R78" s="13"/>
      <c r="S78" s="13"/>
      <c r="T78" s="13"/>
      <c r="U78" s="13"/>
      <c r="V78" s="13"/>
      <c r="W78" s="13"/>
      <c r="Y78" s="13"/>
      <c r="AA78" s="13"/>
      <c r="AB78" s="13"/>
      <c r="AC78" s="13"/>
      <c r="AD78" s="13"/>
      <c r="AE78" s="13"/>
      <c r="AF78" s="13"/>
      <c r="AG78" s="13"/>
    </row>
    <row r="79" ht="15.75" hidden="1" customHeight="1">
      <c r="A79" s="43"/>
      <c r="B79" s="43"/>
      <c r="C79" s="43"/>
      <c r="D79" s="43"/>
      <c r="E79" s="43"/>
      <c r="F79" s="43"/>
      <c r="G79" s="43"/>
      <c r="L79" s="2"/>
      <c r="M79" s="12"/>
      <c r="N79" s="12"/>
      <c r="O79" s="12"/>
      <c r="P79" s="12"/>
      <c r="Q79" s="13"/>
      <c r="R79" s="13"/>
      <c r="S79" s="13"/>
      <c r="T79" s="13"/>
      <c r="U79" s="13"/>
      <c r="Y79" s="13"/>
      <c r="AA79" s="13"/>
      <c r="AB79" s="13"/>
      <c r="AC79" s="13"/>
      <c r="AD79" s="13"/>
      <c r="AE79" s="13"/>
      <c r="AF79" s="13"/>
      <c r="AG79" s="13"/>
    </row>
    <row r="80" ht="15.75" hidden="1" customHeight="1">
      <c r="A80" s="43"/>
      <c r="B80" s="43"/>
      <c r="C80" s="43"/>
      <c r="D80" s="43"/>
      <c r="E80" s="43"/>
      <c r="F80" s="43"/>
      <c r="G80" s="43"/>
      <c r="L80" s="2"/>
      <c r="M80" s="12"/>
      <c r="N80" s="12"/>
      <c r="O80" s="12"/>
      <c r="P80" s="12"/>
      <c r="Q80" s="13"/>
      <c r="R80" s="13"/>
      <c r="S80" s="13"/>
      <c r="T80" s="13"/>
      <c r="U80" s="13"/>
      <c r="Y80" s="13"/>
      <c r="AA80" s="13"/>
      <c r="AB80" s="13"/>
      <c r="AC80" s="13"/>
      <c r="AD80" s="13"/>
      <c r="AE80" s="13"/>
      <c r="AF80" s="13"/>
      <c r="AG80" s="13"/>
    </row>
    <row r="81" ht="15.75" hidden="1" customHeight="1">
      <c r="A81" s="43"/>
      <c r="B81" s="43"/>
      <c r="C81" s="43"/>
      <c r="D81" s="43"/>
      <c r="E81" s="43"/>
      <c r="F81" s="43"/>
      <c r="G81" s="43"/>
      <c r="L81" s="2"/>
      <c r="M81" s="12"/>
      <c r="N81" s="12"/>
      <c r="O81" s="12"/>
      <c r="P81" s="12"/>
      <c r="Q81" s="13"/>
      <c r="R81" s="13"/>
      <c r="S81" s="13"/>
      <c r="T81" s="13"/>
      <c r="U81" s="13"/>
      <c r="AA81" s="13"/>
      <c r="AB81" s="13"/>
      <c r="AC81" s="13"/>
      <c r="AD81" s="13"/>
      <c r="AE81" s="13"/>
      <c r="AF81" s="13"/>
      <c r="AG81" s="13"/>
    </row>
    <row r="82" ht="15.75" hidden="1" customHeight="1">
      <c r="A82" s="43"/>
      <c r="B82" s="43"/>
      <c r="C82" s="43"/>
      <c r="D82" s="43"/>
      <c r="E82" s="43"/>
      <c r="F82" s="43"/>
      <c r="G82" s="43"/>
      <c r="L82" s="2"/>
      <c r="M82" s="12"/>
      <c r="N82" s="12"/>
      <c r="O82" s="12"/>
      <c r="P82" s="12"/>
      <c r="Q82" s="13"/>
      <c r="R82" s="13"/>
      <c r="S82" s="13"/>
      <c r="T82" s="13"/>
      <c r="U82" s="13"/>
      <c r="AA82" s="13"/>
      <c r="AB82" s="13"/>
      <c r="AC82" s="13"/>
      <c r="AD82" s="13"/>
      <c r="AE82" s="13"/>
      <c r="AF82" s="13"/>
      <c r="AG82" s="13"/>
    </row>
    <row r="83" ht="15.75" hidden="1" customHeight="1">
      <c r="A83" s="43"/>
      <c r="B83" s="43"/>
      <c r="C83" s="43"/>
      <c r="D83" s="43"/>
      <c r="E83" s="43"/>
      <c r="F83" s="43"/>
      <c r="G83" s="43"/>
      <c r="L83" s="2"/>
      <c r="M83" s="12"/>
      <c r="N83" s="12"/>
      <c r="O83" s="12"/>
      <c r="P83" s="12"/>
      <c r="Q83" s="13"/>
      <c r="R83" s="13"/>
      <c r="S83" s="13"/>
      <c r="T83" s="13"/>
      <c r="U83" s="13"/>
      <c r="AA83" s="13"/>
      <c r="AB83" s="13"/>
      <c r="AC83" s="13"/>
      <c r="AD83" s="13"/>
      <c r="AE83" s="13"/>
      <c r="AF83" s="13"/>
      <c r="AG83" s="13"/>
    </row>
    <row r="84" ht="15.75" hidden="1" customHeight="1">
      <c r="A84" s="43"/>
      <c r="B84" s="43"/>
      <c r="C84" s="43"/>
      <c r="D84" s="43"/>
      <c r="E84" s="43"/>
      <c r="F84" s="43"/>
      <c r="G84" s="43"/>
      <c r="L84" s="2"/>
      <c r="M84" s="12"/>
      <c r="N84" s="12"/>
      <c r="O84" s="12"/>
      <c r="P84" s="12"/>
      <c r="Q84" s="13"/>
      <c r="R84" s="13"/>
      <c r="S84" s="13"/>
      <c r="T84" s="13"/>
      <c r="U84" s="13"/>
      <c r="AA84" s="13"/>
      <c r="AB84" s="13"/>
      <c r="AC84" s="13"/>
      <c r="AD84" s="13"/>
      <c r="AE84" s="13"/>
      <c r="AF84" s="13"/>
      <c r="AG84" s="13"/>
    </row>
    <row r="85" ht="15.75" hidden="1" customHeight="1">
      <c r="A85" s="43"/>
      <c r="B85" s="43"/>
      <c r="C85" s="43"/>
      <c r="D85" s="43"/>
      <c r="E85" s="43"/>
      <c r="F85" s="43"/>
      <c r="G85" s="43"/>
      <c r="L85" s="2"/>
      <c r="M85" s="12"/>
      <c r="N85" s="12"/>
      <c r="O85" s="12"/>
      <c r="P85" s="12"/>
      <c r="Q85" s="13"/>
      <c r="R85" s="13"/>
      <c r="S85" s="13"/>
      <c r="T85" s="13"/>
      <c r="U85" s="13"/>
      <c r="AA85" s="13"/>
      <c r="AB85" s="13"/>
      <c r="AC85" s="13"/>
      <c r="AD85" s="13"/>
      <c r="AE85" s="13"/>
      <c r="AF85" s="13"/>
      <c r="AG85" s="13"/>
    </row>
    <row r="86" ht="15.75" hidden="1" customHeight="1">
      <c r="A86" s="43"/>
      <c r="B86" s="43"/>
      <c r="C86" s="43"/>
      <c r="D86" s="43"/>
      <c r="E86" s="43"/>
      <c r="F86" s="43"/>
      <c r="G86" s="43"/>
      <c r="L86" s="2"/>
      <c r="M86" s="12"/>
      <c r="N86" s="12"/>
      <c r="O86" s="12"/>
      <c r="P86" s="12"/>
      <c r="S86" s="13"/>
      <c r="T86" s="13"/>
      <c r="AA86" s="13"/>
      <c r="AB86" s="13"/>
      <c r="AC86" s="13"/>
      <c r="AD86" s="13"/>
      <c r="AE86" s="13"/>
      <c r="AF86" s="13"/>
      <c r="AG86" s="13"/>
    </row>
    <row r="87" ht="15.75" hidden="1" customHeight="1">
      <c r="A87" s="43"/>
      <c r="B87" s="43"/>
      <c r="C87" s="43"/>
      <c r="D87" s="43"/>
      <c r="E87" s="43"/>
      <c r="F87" s="43"/>
      <c r="G87" s="43"/>
      <c r="L87" s="2"/>
      <c r="M87" s="12"/>
      <c r="N87" s="12"/>
      <c r="O87" s="12"/>
      <c r="P87" s="12"/>
      <c r="AA87" s="13"/>
      <c r="AB87" s="13"/>
      <c r="AC87" s="13"/>
      <c r="AD87" s="13"/>
      <c r="AE87" s="13"/>
      <c r="AF87" s="13"/>
      <c r="AG87" s="13"/>
    </row>
    <row r="88" ht="15.75" hidden="1" customHeight="1">
      <c r="A88" s="43"/>
      <c r="B88" s="43"/>
      <c r="C88" s="43"/>
      <c r="D88" s="43"/>
      <c r="E88" s="43"/>
      <c r="F88" s="43"/>
      <c r="G88" s="43"/>
      <c r="L88" s="2"/>
      <c r="M88" s="12"/>
      <c r="N88" s="12"/>
      <c r="O88" s="12"/>
      <c r="P88" s="12"/>
      <c r="AA88" s="13"/>
      <c r="AB88" s="13"/>
      <c r="AC88" s="13"/>
      <c r="AD88" s="13"/>
      <c r="AE88" s="13"/>
      <c r="AF88" s="13"/>
      <c r="AG88" s="13"/>
    </row>
    <row r="89" ht="15.75" hidden="1" customHeight="1">
      <c r="A89" s="43"/>
      <c r="B89" s="43"/>
      <c r="C89" s="43"/>
      <c r="D89" s="43"/>
      <c r="E89" s="43"/>
      <c r="F89" s="43"/>
      <c r="G89" s="43"/>
      <c r="L89" s="2"/>
      <c r="M89" s="12"/>
      <c r="N89" s="12"/>
      <c r="O89" s="12"/>
      <c r="P89" s="12"/>
      <c r="AA89" s="13"/>
      <c r="AB89" s="13"/>
      <c r="AC89" s="13"/>
      <c r="AD89" s="13"/>
      <c r="AE89" s="13"/>
      <c r="AF89" s="13"/>
      <c r="AG89" s="13"/>
    </row>
    <row r="90" ht="15.75" hidden="1" customHeight="1">
      <c r="A90" s="43"/>
      <c r="B90" s="43"/>
      <c r="C90" s="43"/>
      <c r="D90" s="43"/>
      <c r="E90" s="43"/>
      <c r="F90" s="43"/>
      <c r="G90" s="43"/>
      <c r="L90" s="2"/>
      <c r="M90" s="12"/>
      <c r="N90" s="12"/>
      <c r="O90" s="12"/>
      <c r="P90" s="12"/>
      <c r="AA90" s="13"/>
      <c r="AB90" s="13"/>
      <c r="AC90" s="13"/>
      <c r="AD90" s="13"/>
    </row>
    <row r="91" ht="15.75" hidden="1" customHeight="1">
      <c r="A91" s="43"/>
      <c r="B91" s="43"/>
      <c r="C91" s="43"/>
      <c r="D91" s="43"/>
      <c r="E91" s="43"/>
      <c r="F91" s="43"/>
      <c r="G91" s="43"/>
      <c r="L91" s="2"/>
      <c r="M91" s="12"/>
      <c r="N91" s="12"/>
      <c r="O91" s="12"/>
      <c r="P91" s="12"/>
      <c r="AA91" s="13"/>
      <c r="AB91" s="13"/>
      <c r="AC91" s="13"/>
      <c r="AD91" s="13"/>
    </row>
    <row r="92" ht="15.75" hidden="1" customHeight="1">
      <c r="A92" s="43"/>
      <c r="B92" s="43"/>
      <c r="C92" s="43"/>
      <c r="D92" s="43"/>
      <c r="E92" s="43"/>
      <c r="F92" s="43"/>
      <c r="G92" s="43"/>
      <c r="L92" s="2"/>
      <c r="M92" s="12"/>
      <c r="N92" s="12"/>
      <c r="O92" s="12"/>
      <c r="P92" s="2"/>
      <c r="AA92" s="13"/>
      <c r="AB92" s="13"/>
      <c r="AC92" s="13"/>
    </row>
    <row r="93" ht="15.75" hidden="1" customHeight="1">
      <c r="A93" s="43"/>
      <c r="B93" s="43"/>
      <c r="C93" s="43"/>
      <c r="D93" s="43"/>
      <c r="E93" s="43"/>
      <c r="F93" s="43"/>
      <c r="G93" s="43"/>
      <c r="L93" s="2"/>
      <c r="M93" s="12"/>
      <c r="N93" s="2"/>
      <c r="O93" s="2"/>
      <c r="P93" s="2"/>
      <c r="AA93" s="13"/>
    </row>
    <row r="94" ht="15.75" hidden="1" customHeight="1">
      <c r="A94" s="43"/>
      <c r="B94" s="43"/>
      <c r="C94" s="43"/>
      <c r="D94" s="43"/>
      <c r="E94" s="43"/>
      <c r="F94" s="43"/>
      <c r="G94" s="43"/>
      <c r="L94" s="2"/>
      <c r="M94" s="12"/>
      <c r="N94" s="2"/>
      <c r="O94" s="2"/>
      <c r="P94" s="2"/>
      <c r="AA94" s="13"/>
    </row>
    <row r="95" ht="15.75" hidden="1" customHeight="1">
      <c r="A95" s="43"/>
      <c r="B95" s="43"/>
      <c r="C95" s="43"/>
      <c r="D95" s="43"/>
      <c r="E95" s="43"/>
      <c r="F95" s="43"/>
      <c r="G95" s="43"/>
      <c r="L95" s="2"/>
      <c r="M95" s="12"/>
      <c r="N95" s="2"/>
      <c r="O95" s="2"/>
      <c r="P95" s="2"/>
      <c r="AA95" s="13"/>
    </row>
    <row r="96" ht="15.75" hidden="1" customHeight="1">
      <c r="A96" s="43"/>
      <c r="B96" s="43"/>
      <c r="C96" s="43"/>
      <c r="D96" s="43"/>
      <c r="E96" s="43"/>
      <c r="F96" s="43"/>
      <c r="G96" s="43"/>
      <c r="L96" s="2"/>
      <c r="M96" s="12"/>
      <c r="N96" s="2"/>
      <c r="O96" s="2"/>
      <c r="P96" s="2"/>
      <c r="AA96" s="13"/>
    </row>
    <row r="97" ht="15.75" hidden="1" customHeight="1">
      <c r="A97" s="43"/>
      <c r="B97" s="43"/>
      <c r="C97" s="43"/>
      <c r="D97" s="43"/>
      <c r="E97" s="43"/>
      <c r="F97" s="43"/>
      <c r="G97" s="43"/>
      <c r="L97" s="2"/>
      <c r="M97" s="2"/>
      <c r="N97" s="2"/>
      <c r="O97" s="2"/>
      <c r="P97" s="2"/>
    </row>
    <row r="98" ht="15.75" hidden="1" customHeight="1">
      <c r="A98" s="43"/>
      <c r="B98" s="43"/>
      <c r="C98" s="43"/>
      <c r="D98" s="43"/>
      <c r="E98" s="43"/>
      <c r="F98" s="43"/>
      <c r="G98" s="43"/>
      <c r="L98" s="2"/>
      <c r="M98" s="2"/>
      <c r="N98" s="2"/>
      <c r="O98" s="2"/>
      <c r="P98" s="2"/>
    </row>
    <row r="99" ht="15.75" hidden="1" customHeight="1">
      <c r="A99" s="43"/>
      <c r="B99" s="43"/>
      <c r="C99" s="43"/>
      <c r="D99" s="43"/>
      <c r="E99" s="43"/>
      <c r="F99" s="43"/>
      <c r="G99" s="43"/>
      <c r="L99" s="2"/>
      <c r="M99" s="2"/>
      <c r="N99" s="2"/>
      <c r="O99" s="2"/>
      <c r="P99" s="2"/>
    </row>
    <row r="100" ht="15.75" hidden="1" customHeight="1">
      <c r="A100" s="43"/>
      <c r="B100" s="43"/>
      <c r="C100" s="43"/>
      <c r="D100" s="43"/>
      <c r="E100" s="43"/>
      <c r="F100" s="43"/>
      <c r="G100" s="43"/>
      <c r="L100" s="2"/>
      <c r="M100" s="2"/>
      <c r="N100" s="2"/>
      <c r="O100" s="2"/>
      <c r="P100" s="2"/>
    </row>
    <row r="101" ht="15.75" hidden="1" customHeight="1">
      <c r="A101" s="43"/>
      <c r="B101" s="43"/>
      <c r="C101" s="43"/>
      <c r="D101" s="43"/>
      <c r="E101" s="43"/>
      <c r="F101" s="43"/>
      <c r="G101" s="43"/>
      <c r="L101" s="2"/>
      <c r="M101" s="2"/>
      <c r="N101" s="2"/>
      <c r="O101" s="2"/>
      <c r="P101" s="2"/>
    </row>
    <row r="102" ht="15.75" hidden="1" customHeight="1">
      <c r="A102" s="43"/>
      <c r="B102" s="43"/>
      <c r="C102" s="43"/>
      <c r="D102" s="43"/>
      <c r="E102" s="43"/>
      <c r="F102" s="43"/>
      <c r="G102" s="43"/>
      <c r="L102" s="2"/>
      <c r="M102" s="2"/>
      <c r="N102" s="2"/>
      <c r="O102" s="2"/>
      <c r="P102" s="2"/>
    </row>
    <row r="103" ht="15.75" hidden="1" customHeight="1">
      <c r="A103" s="43"/>
      <c r="B103" s="43"/>
      <c r="C103" s="43"/>
      <c r="D103" s="43"/>
      <c r="E103" s="43"/>
      <c r="F103" s="43"/>
      <c r="G103" s="43"/>
      <c r="L103" s="2"/>
      <c r="M103" s="2"/>
      <c r="N103" s="2"/>
      <c r="O103" s="2"/>
      <c r="P103" s="2"/>
    </row>
    <row r="104" ht="15.75" hidden="1" customHeight="1">
      <c r="A104" s="43"/>
      <c r="B104" s="43"/>
      <c r="C104" s="43"/>
      <c r="D104" s="43"/>
      <c r="E104" s="43"/>
      <c r="F104" s="43"/>
      <c r="G104" s="43"/>
      <c r="L104" s="2"/>
      <c r="M104" s="2"/>
      <c r="N104" s="2"/>
      <c r="O104" s="2"/>
      <c r="P104" s="2"/>
    </row>
    <row r="105" ht="15.75" hidden="1" customHeight="1">
      <c r="A105" s="43"/>
      <c r="B105" s="43"/>
      <c r="C105" s="43"/>
      <c r="D105" s="43"/>
      <c r="E105" s="43"/>
      <c r="F105" s="43"/>
      <c r="G105" s="43"/>
      <c r="L105" s="2"/>
      <c r="M105" s="2"/>
      <c r="N105" s="2"/>
      <c r="O105" s="2"/>
      <c r="P105" s="2"/>
    </row>
    <row r="106" ht="15.75" hidden="1" customHeight="1">
      <c r="A106" s="43"/>
      <c r="B106" s="43"/>
      <c r="C106" s="43"/>
      <c r="D106" s="43"/>
      <c r="E106" s="43"/>
      <c r="F106" s="43"/>
      <c r="G106" s="43"/>
      <c r="L106" s="2"/>
      <c r="M106" s="2"/>
      <c r="N106" s="2"/>
      <c r="O106" s="2"/>
      <c r="P106" s="2"/>
    </row>
    <row r="107" ht="15.75" hidden="1" customHeight="1">
      <c r="A107" s="43"/>
      <c r="B107" s="43"/>
      <c r="C107" s="43"/>
      <c r="D107" s="43"/>
      <c r="E107" s="43"/>
      <c r="F107" s="43"/>
      <c r="G107" s="43"/>
      <c r="L107" s="2"/>
      <c r="M107" s="2"/>
      <c r="N107" s="2"/>
      <c r="O107" s="2"/>
      <c r="P107" s="2"/>
    </row>
    <row r="108" ht="15.75" hidden="1" customHeight="1">
      <c r="A108" s="43"/>
      <c r="B108" s="43"/>
      <c r="C108" s="43"/>
      <c r="D108" s="43"/>
      <c r="E108" s="43"/>
      <c r="F108" s="43"/>
      <c r="G108" s="43"/>
      <c r="L108" s="2"/>
      <c r="M108" s="2"/>
      <c r="N108" s="2"/>
      <c r="O108" s="2"/>
      <c r="P108" s="2"/>
    </row>
    <row r="109" ht="15.75" hidden="1" customHeight="1">
      <c r="A109" s="43"/>
      <c r="B109" s="43"/>
      <c r="C109" s="43"/>
      <c r="D109" s="43"/>
      <c r="E109" s="43"/>
      <c r="F109" s="43"/>
      <c r="G109" s="43"/>
      <c r="L109" s="2"/>
      <c r="M109" s="2"/>
      <c r="N109" s="2"/>
      <c r="O109" s="2"/>
      <c r="P109" s="2"/>
    </row>
    <row r="110" ht="15.75" hidden="1" customHeight="1">
      <c r="A110" s="43"/>
      <c r="B110" s="43"/>
      <c r="C110" s="43"/>
      <c r="D110" s="43"/>
      <c r="E110" s="43"/>
      <c r="F110" s="43"/>
      <c r="G110" s="43"/>
      <c r="L110" s="2"/>
      <c r="M110" s="2"/>
      <c r="N110" s="2"/>
      <c r="O110" s="2"/>
      <c r="P110" s="2"/>
    </row>
    <row r="111" ht="15.75" hidden="1" customHeight="1">
      <c r="A111" s="43"/>
      <c r="B111" s="43"/>
      <c r="C111" s="43"/>
      <c r="D111" s="43"/>
      <c r="E111" s="43"/>
      <c r="F111" s="43"/>
      <c r="G111" s="43"/>
      <c r="L111" s="2"/>
      <c r="M111" s="2"/>
      <c r="N111" s="2"/>
      <c r="O111" s="2"/>
      <c r="P111" s="2"/>
    </row>
    <row r="112" ht="15.75" hidden="1" customHeight="1">
      <c r="A112" s="43"/>
      <c r="B112" s="43"/>
      <c r="C112" s="43"/>
      <c r="D112" s="43"/>
      <c r="E112" s="43"/>
      <c r="F112" s="43"/>
      <c r="G112" s="43"/>
      <c r="L112" s="2"/>
      <c r="M112" s="2"/>
      <c r="N112" s="2"/>
      <c r="O112" s="2"/>
      <c r="P112" s="2"/>
    </row>
    <row r="113" ht="15.75" hidden="1" customHeight="1">
      <c r="A113" s="43"/>
      <c r="B113" s="43"/>
      <c r="C113" s="43"/>
      <c r="D113" s="43"/>
      <c r="E113" s="43"/>
      <c r="F113" s="43"/>
      <c r="G113" s="43"/>
      <c r="L113" s="2"/>
      <c r="M113" s="2"/>
      <c r="N113" s="2"/>
      <c r="O113" s="2"/>
      <c r="P113" s="2"/>
    </row>
    <row r="114" ht="15.75" hidden="1" customHeight="1">
      <c r="A114" s="43"/>
      <c r="B114" s="43"/>
      <c r="C114" s="43"/>
      <c r="D114" s="43"/>
      <c r="E114" s="43"/>
      <c r="F114" s="43"/>
      <c r="G114" s="43"/>
      <c r="L114" s="2"/>
      <c r="M114" s="2"/>
      <c r="N114" s="2"/>
      <c r="O114" s="2"/>
      <c r="P114" s="2"/>
    </row>
    <row r="115" ht="15.75" hidden="1" customHeight="1">
      <c r="A115" s="43"/>
      <c r="B115" s="43"/>
      <c r="C115" s="43"/>
      <c r="D115" s="43"/>
      <c r="E115" s="43"/>
      <c r="F115" s="43"/>
      <c r="G115" s="43"/>
      <c r="L115" s="2"/>
      <c r="M115" s="2"/>
      <c r="N115" s="2"/>
      <c r="O115" s="2"/>
      <c r="P115" s="2"/>
    </row>
    <row r="116" ht="15.75" hidden="1" customHeight="1">
      <c r="A116" s="43"/>
      <c r="B116" s="43"/>
      <c r="C116" s="43"/>
      <c r="D116" s="43"/>
      <c r="E116" s="43"/>
      <c r="F116" s="43"/>
      <c r="G116" s="43"/>
      <c r="L116" s="2"/>
      <c r="M116" s="2"/>
      <c r="N116" s="2"/>
      <c r="O116" s="2"/>
      <c r="P116" s="2"/>
    </row>
    <row r="117" ht="15.75" hidden="1" customHeight="1">
      <c r="A117" s="43"/>
      <c r="B117" s="43"/>
      <c r="C117" s="43"/>
      <c r="D117" s="43"/>
      <c r="E117" s="43"/>
      <c r="F117" s="43"/>
      <c r="G117" s="43"/>
      <c r="L117" s="2"/>
      <c r="M117" s="2"/>
      <c r="N117" s="2"/>
      <c r="O117" s="2"/>
      <c r="P117" s="2"/>
    </row>
    <row r="118" ht="15.75" hidden="1" customHeight="1">
      <c r="A118" s="43"/>
      <c r="B118" s="43"/>
      <c r="C118" s="43"/>
      <c r="D118" s="43"/>
      <c r="E118" s="43"/>
      <c r="F118" s="43"/>
      <c r="G118" s="43"/>
      <c r="L118" s="2"/>
      <c r="M118" s="2"/>
      <c r="N118" s="2"/>
      <c r="O118" s="2"/>
      <c r="P118" s="2"/>
    </row>
    <row r="119" ht="15.75" hidden="1" customHeight="1">
      <c r="A119" s="43"/>
      <c r="B119" s="43"/>
      <c r="C119" s="43"/>
      <c r="D119" s="43"/>
      <c r="E119" s="43"/>
      <c r="F119" s="43"/>
      <c r="G119" s="43"/>
      <c r="L119" s="2"/>
      <c r="M119" s="2"/>
      <c r="N119" s="2"/>
      <c r="O119" s="2"/>
      <c r="P119" s="2"/>
    </row>
    <row r="120" ht="15.75" hidden="1" customHeight="1">
      <c r="A120" s="43"/>
      <c r="B120" s="43"/>
      <c r="C120" s="43"/>
      <c r="D120" s="43"/>
      <c r="E120" s="43"/>
      <c r="F120" s="43"/>
      <c r="G120" s="43"/>
      <c r="L120" s="2"/>
      <c r="M120" s="2"/>
      <c r="N120" s="2"/>
      <c r="O120" s="2"/>
      <c r="P120" s="2"/>
    </row>
    <row r="121" ht="15.75" hidden="1" customHeight="1">
      <c r="A121" s="43"/>
      <c r="B121" s="43"/>
      <c r="C121" s="43"/>
      <c r="D121" s="43"/>
      <c r="E121" s="43"/>
      <c r="F121" s="43"/>
      <c r="G121" s="43"/>
      <c r="L121" s="2"/>
      <c r="M121" s="2"/>
      <c r="N121" s="2"/>
      <c r="O121" s="2"/>
      <c r="P121" s="2"/>
    </row>
    <row r="122" ht="15.75" hidden="1" customHeight="1">
      <c r="A122" s="43"/>
      <c r="B122" s="43"/>
      <c r="C122" s="43"/>
      <c r="D122" s="43"/>
      <c r="E122" s="43"/>
      <c r="F122" s="43"/>
      <c r="G122" s="43"/>
      <c r="L122" s="2"/>
      <c r="M122" s="2"/>
      <c r="N122" s="2"/>
      <c r="O122" s="2"/>
      <c r="P122" s="2"/>
    </row>
    <row r="123" ht="15.75" hidden="1" customHeight="1">
      <c r="A123" s="43"/>
      <c r="B123" s="43"/>
      <c r="C123" s="43"/>
      <c r="D123" s="43"/>
      <c r="E123" s="43"/>
      <c r="F123" s="43"/>
      <c r="G123" s="43"/>
      <c r="L123" s="2"/>
      <c r="M123" s="2"/>
      <c r="N123" s="2"/>
      <c r="O123" s="2"/>
      <c r="P123" s="2"/>
    </row>
    <row r="124" ht="15.75" hidden="1" customHeight="1">
      <c r="A124" s="43"/>
      <c r="B124" s="43"/>
      <c r="C124" s="43"/>
      <c r="D124" s="43"/>
      <c r="E124" s="43"/>
      <c r="F124" s="43"/>
      <c r="G124" s="43"/>
      <c r="L124" s="2"/>
      <c r="M124" s="2"/>
      <c r="N124" s="2"/>
      <c r="O124" s="2"/>
      <c r="P124" s="2"/>
    </row>
    <row r="125" ht="15.75" hidden="1" customHeight="1">
      <c r="A125" s="43"/>
      <c r="B125" s="43"/>
      <c r="C125" s="43"/>
      <c r="D125" s="43"/>
      <c r="E125" s="43"/>
      <c r="F125" s="43"/>
      <c r="G125" s="43"/>
      <c r="L125" s="2"/>
      <c r="M125" s="2"/>
      <c r="N125" s="2"/>
      <c r="O125" s="2"/>
      <c r="P125" s="2"/>
    </row>
    <row r="126" ht="15.75" hidden="1" customHeight="1">
      <c r="A126" s="43"/>
      <c r="B126" s="43"/>
      <c r="C126" s="43"/>
      <c r="D126" s="43"/>
      <c r="E126" s="43"/>
      <c r="F126" s="43"/>
      <c r="G126" s="43"/>
      <c r="L126" s="2"/>
      <c r="M126" s="2"/>
      <c r="N126" s="2"/>
      <c r="O126" s="2"/>
      <c r="P126" s="2"/>
    </row>
    <row r="127" ht="15.75" hidden="1" customHeight="1">
      <c r="A127" s="43"/>
      <c r="B127" s="43"/>
      <c r="C127" s="43"/>
      <c r="D127" s="43"/>
      <c r="E127" s="43"/>
      <c r="F127" s="43"/>
      <c r="G127" s="43"/>
      <c r="L127" s="2"/>
      <c r="M127" s="2"/>
      <c r="N127" s="2"/>
      <c r="O127" s="2"/>
      <c r="P127" s="2"/>
    </row>
    <row r="128" ht="15.75" hidden="1" customHeight="1">
      <c r="A128" s="43"/>
      <c r="B128" s="43"/>
      <c r="C128" s="43"/>
      <c r="D128" s="43"/>
      <c r="E128" s="43"/>
      <c r="F128" s="43"/>
      <c r="G128" s="43"/>
      <c r="L128" s="2"/>
      <c r="M128" s="2"/>
      <c r="N128" s="2"/>
      <c r="O128" s="2"/>
      <c r="P128" s="2"/>
    </row>
    <row r="129" ht="15.75" hidden="1" customHeight="1">
      <c r="A129" s="43"/>
      <c r="B129" s="43"/>
      <c r="C129" s="43"/>
      <c r="D129" s="43"/>
      <c r="E129" s="43"/>
      <c r="F129" s="43"/>
      <c r="G129" s="43"/>
      <c r="L129" s="2"/>
      <c r="M129" s="2"/>
      <c r="N129" s="2"/>
      <c r="O129" s="2"/>
      <c r="P129" s="2"/>
    </row>
    <row r="130" ht="15.75" hidden="1" customHeight="1">
      <c r="A130" s="43"/>
      <c r="B130" s="43"/>
      <c r="C130" s="43"/>
      <c r="D130" s="43"/>
      <c r="E130" s="43"/>
      <c r="F130" s="43"/>
      <c r="G130" s="43"/>
      <c r="L130" s="2"/>
      <c r="M130" s="2"/>
      <c r="N130" s="2"/>
      <c r="O130" s="2"/>
      <c r="P130" s="2"/>
    </row>
    <row r="131" ht="15.75" hidden="1" customHeight="1">
      <c r="A131" s="43"/>
      <c r="B131" s="43"/>
      <c r="C131" s="43"/>
      <c r="D131" s="43"/>
      <c r="E131" s="43"/>
      <c r="F131" s="43"/>
      <c r="G131" s="43"/>
      <c r="L131" s="2"/>
      <c r="M131" s="2"/>
      <c r="N131" s="2"/>
      <c r="O131" s="2"/>
      <c r="P131" s="2"/>
    </row>
    <row r="132" ht="15.75" hidden="1" customHeight="1">
      <c r="A132" s="43"/>
      <c r="B132" s="43"/>
      <c r="C132" s="43"/>
      <c r="D132" s="43"/>
      <c r="E132" s="43"/>
      <c r="F132" s="43"/>
      <c r="G132" s="43"/>
      <c r="L132" s="2"/>
      <c r="M132" s="2"/>
      <c r="N132" s="2"/>
      <c r="O132" s="2"/>
      <c r="P132" s="2"/>
    </row>
    <row r="133" ht="15.75" hidden="1" customHeight="1">
      <c r="A133" s="43"/>
      <c r="B133" s="43"/>
      <c r="C133" s="43"/>
      <c r="D133" s="43"/>
      <c r="E133" s="43"/>
      <c r="F133" s="43"/>
      <c r="G133" s="43"/>
      <c r="L133" s="2"/>
      <c r="M133" s="2"/>
      <c r="N133" s="2"/>
      <c r="O133" s="2"/>
      <c r="P133" s="2"/>
    </row>
    <row r="134" ht="15.75" hidden="1" customHeight="1">
      <c r="A134" s="43"/>
      <c r="B134" s="43"/>
      <c r="C134" s="43"/>
      <c r="D134" s="43"/>
      <c r="E134" s="43"/>
      <c r="F134" s="43"/>
      <c r="G134" s="43"/>
      <c r="L134" s="2"/>
      <c r="M134" s="2"/>
      <c r="N134" s="2"/>
      <c r="O134" s="2"/>
      <c r="P134" s="2"/>
    </row>
    <row r="135" ht="15.75" hidden="1" customHeight="1">
      <c r="A135" s="43"/>
      <c r="B135" s="43"/>
      <c r="C135" s="43"/>
      <c r="D135" s="43"/>
      <c r="E135" s="43"/>
      <c r="F135" s="43"/>
      <c r="G135" s="43"/>
      <c r="L135" s="2"/>
      <c r="M135" s="2"/>
      <c r="N135" s="2"/>
      <c r="O135" s="2"/>
      <c r="P135" s="2"/>
    </row>
    <row r="136" ht="15.75" hidden="1" customHeight="1">
      <c r="A136" s="43"/>
      <c r="B136" s="43"/>
      <c r="C136" s="43"/>
      <c r="D136" s="43"/>
      <c r="E136" s="43"/>
      <c r="F136" s="43"/>
      <c r="G136" s="43"/>
      <c r="L136" s="2"/>
      <c r="M136" s="2"/>
      <c r="N136" s="2"/>
      <c r="O136" s="2"/>
      <c r="P136" s="2"/>
    </row>
    <row r="137" ht="15.75" hidden="1" customHeight="1">
      <c r="A137" s="43"/>
      <c r="B137" s="43"/>
      <c r="C137" s="43"/>
      <c r="D137" s="43"/>
      <c r="E137" s="43"/>
      <c r="F137" s="43"/>
      <c r="G137" s="43"/>
      <c r="L137" s="2"/>
      <c r="M137" s="2"/>
      <c r="N137" s="2"/>
      <c r="O137" s="2"/>
      <c r="P137" s="2"/>
    </row>
    <row r="138" ht="15.75" hidden="1" customHeight="1">
      <c r="A138" s="43"/>
      <c r="B138" s="43"/>
      <c r="C138" s="43"/>
      <c r="D138" s="43"/>
      <c r="E138" s="43"/>
      <c r="F138" s="43"/>
      <c r="G138" s="43"/>
      <c r="L138" s="2"/>
      <c r="M138" s="2"/>
      <c r="N138" s="2"/>
      <c r="O138" s="2"/>
      <c r="P138" s="2"/>
    </row>
    <row r="139" ht="15.75" hidden="1" customHeight="1">
      <c r="A139" s="43"/>
      <c r="B139" s="43"/>
      <c r="C139" s="43"/>
      <c r="D139" s="43"/>
      <c r="E139" s="43"/>
      <c r="F139" s="43"/>
      <c r="G139" s="43"/>
      <c r="L139" s="2"/>
      <c r="M139" s="2"/>
      <c r="N139" s="2"/>
      <c r="O139" s="2"/>
      <c r="P139" s="2"/>
    </row>
    <row r="140" ht="15.75" hidden="1" customHeight="1">
      <c r="A140" s="43"/>
      <c r="B140" s="43"/>
      <c r="C140" s="43"/>
      <c r="D140" s="43"/>
      <c r="E140" s="43"/>
      <c r="F140" s="43"/>
      <c r="G140" s="43"/>
      <c r="L140" s="2"/>
      <c r="M140" s="2"/>
      <c r="N140" s="2"/>
      <c r="O140" s="2"/>
      <c r="P140" s="2"/>
    </row>
    <row r="141" ht="15.75" hidden="1" customHeight="1">
      <c r="A141" s="43"/>
      <c r="B141" s="43"/>
      <c r="C141" s="43"/>
      <c r="D141" s="43"/>
      <c r="E141" s="43"/>
      <c r="F141" s="43"/>
      <c r="G141" s="43"/>
      <c r="L141" s="2"/>
      <c r="M141" s="2"/>
      <c r="N141" s="2"/>
      <c r="O141" s="2"/>
      <c r="P141" s="2"/>
    </row>
    <row r="142" ht="15.75" hidden="1" customHeight="1">
      <c r="A142" s="43"/>
      <c r="B142" s="43"/>
      <c r="C142" s="43"/>
      <c r="D142" s="43"/>
      <c r="E142" s="43"/>
      <c r="F142" s="43"/>
      <c r="G142" s="43"/>
      <c r="L142" s="2"/>
      <c r="M142" s="2"/>
      <c r="N142" s="2"/>
      <c r="O142" s="2"/>
      <c r="P142" s="2"/>
    </row>
    <row r="143" ht="15.75" hidden="1" customHeight="1">
      <c r="A143" s="43"/>
      <c r="B143" s="43"/>
      <c r="C143" s="43"/>
      <c r="D143" s="43"/>
      <c r="E143" s="43"/>
      <c r="F143" s="43"/>
      <c r="G143" s="43"/>
      <c r="L143" s="2"/>
      <c r="M143" s="2"/>
      <c r="N143" s="2"/>
      <c r="O143" s="2"/>
      <c r="P143" s="2"/>
    </row>
    <row r="144" ht="15.75" hidden="1" customHeight="1">
      <c r="A144" s="43"/>
      <c r="B144" s="43"/>
      <c r="C144" s="43"/>
      <c r="D144" s="43"/>
      <c r="E144" s="43"/>
      <c r="F144" s="43"/>
      <c r="G144" s="43"/>
      <c r="L144" s="2"/>
      <c r="M144" s="2"/>
      <c r="N144" s="2"/>
      <c r="O144" s="2"/>
      <c r="P144" s="2"/>
    </row>
    <row r="145" ht="15.75" hidden="1" customHeight="1">
      <c r="A145" s="43"/>
      <c r="B145" s="43"/>
      <c r="C145" s="43"/>
      <c r="D145" s="43"/>
      <c r="E145" s="43"/>
      <c r="F145" s="43"/>
      <c r="G145" s="43"/>
      <c r="L145" s="2"/>
      <c r="M145" s="2"/>
      <c r="N145" s="2"/>
      <c r="O145" s="2"/>
      <c r="P145" s="2"/>
    </row>
    <row r="146" ht="15.75" hidden="1" customHeight="1">
      <c r="A146" s="43"/>
      <c r="B146" s="43"/>
      <c r="C146" s="43"/>
      <c r="D146" s="43"/>
      <c r="E146" s="43"/>
      <c r="F146" s="43"/>
      <c r="G146" s="43"/>
      <c r="L146" s="2"/>
      <c r="M146" s="2"/>
      <c r="N146" s="2"/>
      <c r="O146" s="2"/>
      <c r="P146" s="2"/>
    </row>
    <row r="147" ht="15.75" hidden="1" customHeight="1">
      <c r="A147" s="43"/>
      <c r="B147" s="43"/>
      <c r="C147" s="43"/>
      <c r="D147" s="43"/>
      <c r="E147" s="43"/>
      <c r="F147" s="43"/>
      <c r="G147" s="43"/>
      <c r="L147" s="2"/>
      <c r="M147" s="2"/>
      <c r="N147" s="2"/>
      <c r="O147" s="2"/>
      <c r="P147" s="2"/>
    </row>
    <row r="148" ht="15.75" hidden="1" customHeight="1">
      <c r="A148" s="43"/>
      <c r="B148" s="43"/>
      <c r="C148" s="43"/>
      <c r="D148" s="43"/>
      <c r="E148" s="43"/>
      <c r="F148" s="43"/>
      <c r="G148" s="43"/>
      <c r="L148" s="2"/>
      <c r="M148" s="2"/>
      <c r="N148" s="2"/>
      <c r="O148" s="2"/>
      <c r="P148" s="2"/>
    </row>
    <row r="149" ht="15.75" hidden="1" customHeight="1">
      <c r="A149" s="43"/>
      <c r="B149" s="43"/>
      <c r="C149" s="43"/>
      <c r="D149" s="43"/>
      <c r="E149" s="43"/>
      <c r="F149" s="43"/>
      <c r="G149" s="43"/>
      <c r="L149" s="2"/>
      <c r="M149" s="2"/>
      <c r="N149" s="2"/>
      <c r="O149" s="2"/>
      <c r="P149" s="2"/>
    </row>
    <row r="150" ht="15.75" hidden="1" customHeight="1">
      <c r="A150" s="43"/>
      <c r="B150" s="43"/>
      <c r="C150" s="43"/>
      <c r="D150" s="43"/>
      <c r="E150" s="43"/>
      <c r="F150" s="43"/>
      <c r="G150" s="43"/>
      <c r="L150" s="2"/>
      <c r="M150" s="2"/>
      <c r="N150" s="2"/>
      <c r="O150" s="2"/>
      <c r="P150" s="2"/>
    </row>
    <row r="151" ht="15.75" hidden="1" customHeight="1">
      <c r="A151" s="43"/>
      <c r="B151" s="43"/>
      <c r="C151" s="43"/>
      <c r="D151" s="43"/>
      <c r="E151" s="43"/>
      <c r="F151" s="43"/>
      <c r="G151" s="43"/>
      <c r="L151" s="2"/>
      <c r="M151" s="2"/>
      <c r="N151" s="2"/>
      <c r="O151" s="2"/>
      <c r="P151" s="2"/>
    </row>
    <row r="152" ht="15.75" hidden="1" customHeight="1">
      <c r="A152" s="43"/>
      <c r="B152" s="43"/>
      <c r="C152" s="43"/>
      <c r="D152" s="43"/>
      <c r="E152" s="43"/>
      <c r="F152" s="43"/>
      <c r="G152" s="43"/>
      <c r="L152" s="2"/>
      <c r="M152" s="2"/>
      <c r="N152" s="2"/>
      <c r="O152" s="2"/>
      <c r="P152" s="2"/>
    </row>
    <row r="153" ht="15.75" hidden="1" customHeight="1">
      <c r="A153" s="43"/>
      <c r="B153" s="43"/>
      <c r="C153" s="43"/>
      <c r="D153" s="43"/>
      <c r="E153" s="43"/>
      <c r="F153" s="43"/>
      <c r="G153" s="43"/>
      <c r="L153" s="2"/>
      <c r="M153" s="2"/>
      <c r="N153" s="2"/>
      <c r="O153" s="2"/>
      <c r="P153" s="2"/>
    </row>
    <row r="154" ht="15.75" hidden="1" customHeight="1">
      <c r="A154" s="43"/>
      <c r="B154" s="43"/>
      <c r="C154" s="43"/>
      <c r="D154" s="43"/>
      <c r="E154" s="43"/>
      <c r="F154" s="43"/>
      <c r="G154" s="43"/>
      <c r="L154" s="2"/>
      <c r="M154" s="2"/>
      <c r="N154" s="2"/>
      <c r="O154" s="2"/>
      <c r="P154" s="2"/>
    </row>
    <row r="155" ht="15.75" hidden="1" customHeight="1">
      <c r="A155" s="43"/>
      <c r="B155" s="43"/>
      <c r="C155" s="43"/>
      <c r="D155" s="43"/>
      <c r="E155" s="43"/>
      <c r="F155" s="43"/>
      <c r="G155" s="43"/>
      <c r="L155" s="2"/>
      <c r="M155" s="2"/>
      <c r="N155" s="2"/>
      <c r="O155" s="2"/>
      <c r="P155" s="2"/>
    </row>
    <row r="156" ht="15.75" hidden="1" customHeight="1">
      <c r="A156" s="43"/>
      <c r="B156" s="43"/>
      <c r="C156" s="43"/>
      <c r="D156" s="43"/>
      <c r="E156" s="43"/>
      <c r="F156" s="43"/>
      <c r="G156" s="43"/>
      <c r="L156" s="2"/>
      <c r="M156" s="2"/>
      <c r="N156" s="2"/>
      <c r="O156" s="2"/>
      <c r="P156" s="2"/>
    </row>
    <row r="157" ht="15.75" hidden="1" customHeight="1">
      <c r="A157" s="43"/>
      <c r="B157" s="43"/>
      <c r="C157" s="43"/>
      <c r="D157" s="43"/>
      <c r="E157" s="43"/>
      <c r="F157" s="43"/>
      <c r="G157" s="43"/>
      <c r="L157" s="2"/>
      <c r="M157" s="2"/>
      <c r="N157" s="2"/>
      <c r="O157" s="2"/>
      <c r="P157" s="2"/>
    </row>
    <row r="158" ht="15.75" hidden="1" customHeight="1">
      <c r="A158" s="43"/>
      <c r="B158" s="43"/>
      <c r="C158" s="43"/>
      <c r="D158" s="43"/>
      <c r="E158" s="43"/>
      <c r="F158" s="43"/>
      <c r="G158" s="43"/>
      <c r="L158" s="2"/>
      <c r="M158" s="2"/>
      <c r="N158" s="2"/>
      <c r="O158" s="2"/>
      <c r="P158" s="2"/>
    </row>
    <row r="159" ht="15.75" hidden="1" customHeight="1">
      <c r="A159" s="43"/>
      <c r="B159" s="43"/>
      <c r="C159" s="43"/>
      <c r="D159" s="43"/>
      <c r="E159" s="43"/>
      <c r="F159" s="43"/>
      <c r="G159" s="43"/>
      <c r="L159" s="2"/>
      <c r="M159" s="2"/>
      <c r="N159" s="2"/>
      <c r="O159" s="2"/>
      <c r="P159" s="2"/>
    </row>
    <row r="160" ht="15.75" hidden="1" customHeight="1">
      <c r="A160" s="43"/>
      <c r="B160" s="43"/>
      <c r="C160" s="43"/>
      <c r="D160" s="43"/>
      <c r="E160" s="43"/>
      <c r="F160" s="43"/>
      <c r="G160" s="43"/>
      <c r="L160" s="2"/>
      <c r="M160" s="2"/>
      <c r="N160" s="2"/>
      <c r="O160" s="2"/>
      <c r="P160" s="2"/>
    </row>
    <row r="161" ht="15.75" hidden="1" customHeight="1">
      <c r="A161" s="43"/>
      <c r="B161" s="43"/>
      <c r="C161" s="43"/>
      <c r="D161" s="43"/>
      <c r="E161" s="43"/>
      <c r="F161" s="43"/>
      <c r="G161" s="43"/>
      <c r="L161" s="2"/>
      <c r="M161" s="2"/>
      <c r="N161" s="2"/>
      <c r="O161" s="2"/>
      <c r="P161" s="2"/>
    </row>
    <row r="162" ht="15.75" hidden="1" customHeight="1">
      <c r="A162" s="43"/>
      <c r="B162" s="43"/>
      <c r="C162" s="43"/>
      <c r="D162" s="43"/>
      <c r="E162" s="43"/>
      <c r="F162" s="43"/>
      <c r="G162" s="43"/>
      <c r="L162" s="2"/>
      <c r="M162" s="2"/>
      <c r="N162" s="2"/>
      <c r="O162" s="2"/>
      <c r="P162" s="2"/>
    </row>
    <row r="163" ht="15.75" hidden="1" customHeight="1">
      <c r="A163" s="43"/>
      <c r="B163" s="43"/>
      <c r="C163" s="43"/>
      <c r="D163" s="43"/>
      <c r="E163" s="43"/>
      <c r="F163" s="43"/>
      <c r="G163" s="43"/>
      <c r="L163" s="2"/>
      <c r="M163" s="2"/>
      <c r="N163" s="2"/>
      <c r="O163" s="2"/>
      <c r="P163" s="2"/>
    </row>
    <row r="164" ht="15.75" hidden="1" customHeight="1">
      <c r="A164" s="43"/>
      <c r="B164" s="43"/>
      <c r="C164" s="43"/>
      <c r="D164" s="43"/>
      <c r="E164" s="43"/>
      <c r="F164" s="43"/>
      <c r="G164" s="43"/>
      <c r="L164" s="2"/>
      <c r="M164" s="2"/>
      <c r="N164" s="2"/>
      <c r="O164" s="2"/>
      <c r="P164" s="2"/>
    </row>
    <row r="165" ht="15.75" hidden="1" customHeight="1">
      <c r="A165" s="43"/>
      <c r="B165" s="43"/>
      <c r="C165" s="43"/>
      <c r="D165" s="43"/>
      <c r="E165" s="43"/>
      <c r="F165" s="43"/>
      <c r="G165" s="43"/>
      <c r="L165" s="2"/>
      <c r="M165" s="2"/>
      <c r="N165" s="2"/>
      <c r="O165" s="2"/>
      <c r="P165" s="2"/>
    </row>
    <row r="166" ht="15.75" hidden="1" customHeight="1">
      <c r="A166" s="43"/>
      <c r="B166" s="43"/>
      <c r="C166" s="43"/>
      <c r="D166" s="43"/>
      <c r="E166" s="43"/>
      <c r="F166" s="43"/>
      <c r="G166" s="43"/>
      <c r="L166" s="2"/>
      <c r="M166" s="2"/>
      <c r="N166" s="2"/>
      <c r="O166" s="2"/>
      <c r="P166" s="2"/>
    </row>
    <row r="167" ht="15.75" hidden="1" customHeight="1">
      <c r="A167" s="43"/>
      <c r="B167" s="43"/>
      <c r="C167" s="43"/>
      <c r="D167" s="43"/>
      <c r="E167" s="43"/>
      <c r="F167" s="43"/>
      <c r="G167" s="43"/>
      <c r="L167" s="2"/>
      <c r="M167" s="2"/>
      <c r="N167" s="2"/>
      <c r="O167" s="2"/>
      <c r="P167" s="2"/>
    </row>
    <row r="168" ht="15.75" hidden="1" customHeight="1">
      <c r="A168" s="43"/>
      <c r="B168" s="43"/>
      <c r="C168" s="43"/>
      <c r="D168" s="43"/>
      <c r="E168" s="43"/>
      <c r="F168" s="43"/>
      <c r="G168" s="43"/>
      <c r="L168" s="2"/>
      <c r="M168" s="2"/>
      <c r="N168" s="2"/>
      <c r="O168" s="2"/>
      <c r="P168" s="2"/>
    </row>
    <row r="169" ht="15.75" hidden="1" customHeight="1">
      <c r="A169" s="43"/>
      <c r="B169" s="43"/>
      <c r="C169" s="43"/>
      <c r="D169" s="43"/>
      <c r="E169" s="43"/>
      <c r="F169" s="43"/>
      <c r="G169" s="43"/>
      <c r="L169" s="2"/>
      <c r="M169" s="2"/>
      <c r="N169" s="2"/>
      <c r="O169" s="2"/>
      <c r="P169" s="2"/>
    </row>
    <row r="170" ht="15.75" hidden="1" customHeight="1">
      <c r="A170" s="43"/>
      <c r="B170" s="43"/>
      <c r="C170" s="43"/>
      <c r="D170" s="43"/>
      <c r="E170" s="43"/>
      <c r="F170" s="43"/>
      <c r="G170" s="43"/>
      <c r="L170" s="2"/>
      <c r="M170" s="2"/>
      <c r="N170" s="2"/>
      <c r="O170" s="2"/>
      <c r="P170" s="2"/>
    </row>
    <row r="171" ht="15.75" hidden="1" customHeight="1">
      <c r="A171" s="43"/>
      <c r="B171" s="43"/>
      <c r="C171" s="43"/>
      <c r="D171" s="43"/>
      <c r="E171" s="43"/>
      <c r="F171" s="43"/>
      <c r="G171" s="43"/>
      <c r="L171" s="2"/>
      <c r="M171" s="2"/>
      <c r="N171" s="2"/>
      <c r="O171" s="2"/>
      <c r="P171" s="2"/>
    </row>
    <row r="172" ht="15.75" hidden="1" customHeight="1">
      <c r="A172" s="43"/>
      <c r="B172" s="43"/>
      <c r="C172" s="43"/>
      <c r="D172" s="43"/>
      <c r="E172" s="43"/>
      <c r="F172" s="43"/>
      <c r="G172" s="43"/>
      <c r="L172" s="2"/>
      <c r="M172" s="2"/>
      <c r="N172" s="2"/>
      <c r="O172" s="2"/>
      <c r="P172" s="2"/>
    </row>
    <row r="173" ht="15.75" hidden="1" customHeight="1">
      <c r="A173" s="43"/>
      <c r="B173" s="43"/>
      <c r="C173" s="43"/>
      <c r="D173" s="43"/>
      <c r="E173" s="43"/>
      <c r="F173" s="43"/>
      <c r="G173" s="43"/>
      <c r="L173" s="2"/>
      <c r="M173" s="2"/>
      <c r="N173" s="2"/>
      <c r="O173" s="2"/>
      <c r="P173" s="2"/>
    </row>
    <row r="174" ht="15.75" hidden="1" customHeight="1">
      <c r="A174" s="43"/>
      <c r="B174" s="43"/>
      <c r="C174" s="43"/>
      <c r="D174" s="43"/>
      <c r="E174" s="43"/>
      <c r="F174" s="43"/>
      <c r="G174" s="43"/>
      <c r="L174" s="2"/>
      <c r="M174" s="2"/>
      <c r="N174" s="2"/>
      <c r="O174" s="2"/>
      <c r="P174" s="2"/>
    </row>
    <row r="175" ht="15.75" hidden="1" customHeight="1">
      <c r="A175" s="43"/>
      <c r="B175" s="43"/>
      <c r="C175" s="43"/>
      <c r="D175" s="43"/>
      <c r="E175" s="43"/>
      <c r="F175" s="43"/>
      <c r="G175" s="43"/>
      <c r="L175" s="2"/>
      <c r="M175" s="2"/>
      <c r="N175" s="2"/>
      <c r="O175" s="2"/>
      <c r="P175" s="2"/>
    </row>
    <row r="176" ht="15.75" hidden="1" customHeight="1">
      <c r="A176" s="43"/>
      <c r="B176" s="43"/>
      <c r="C176" s="43"/>
      <c r="D176" s="43"/>
      <c r="E176" s="43"/>
      <c r="F176" s="43"/>
      <c r="G176" s="43"/>
      <c r="L176" s="2"/>
      <c r="M176" s="2"/>
      <c r="N176" s="2"/>
      <c r="O176" s="2"/>
      <c r="P176" s="2"/>
    </row>
    <row r="177" ht="15.75" hidden="1" customHeight="1">
      <c r="A177" s="43"/>
      <c r="B177" s="43"/>
      <c r="C177" s="43"/>
      <c r="D177" s="43"/>
      <c r="E177" s="43"/>
      <c r="F177" s="43"/>
      <c r="G177" s="43"/>
      <c r="L177" s="2"/>
      <c r="M177" s="2"/>
      <c r="N177" s="2"/>
      <c r="O177" s="2"/>
      <c r="P177" s="2"/>
    </row>
    <row r="178" ht="15.75" hidden="1" customHeight="1">
      <c r="A178" s="43"/>
      <c r="B178" s="43"/>
      <c r="C178" s="43"/>
      <c r="D178" s="43"/>
      <c r="E178" s="43"/>
      <c r="F178" s="43"/>
      <c r="G178" s="43"/>
      <c r="L178" s="2"/>
      <c r="M178" s="2"/>
      <c r="N178" s="2"/>
      <c r="O178" s="2"/>
      <c r="P178" s="2"/>
    </row>
    <row r="179" ht="15.75" hidden="1" customHeight="1">
      <c r="A179" s="43"/>
      <c r="B179" s="43"/>
      <c r="C179" s="43"/>
      <c r="D179" s="43"/>
      <c r="E179" s="43"/>
      <c r="F179" s="43"/>
      <c r="G179" s="43"/>
      <c r="L179" s="2"/>
      <c r="M179" s="2"/>
      <c r="N179" s="2"/>
      <c r="O179" s="2"/>
      <c r="P179" s="2"/>
    </row>
    <row r="180" ht="15.75" hidden="1" customHeight="1">
      <c r="A180" s="43"/>
      <c r="B180" s="43"/>
      <c r="C180" s="43"/>
      <c r="D180" s="43"/>
      <c r="E180" s="43"/>
      <c r="F180" s="43"/>
      <c r="G180" s="43"/>
      <c r="L180" s="2"/>
      <c r="M180" s="2"/>
      <c r="N180" s="2"/>
      <c r="O180" s="2"/>
      <c r="P180" s="2"/>
    </row>
    <row r="181" ht="15.75" hidden="1" customHeight="1">
      <c r="A181" s="43"/>
      <c r="B181" s="43"/>
      <c r="C181" s="43"/>
      <c r="D181" s="43"/>
      <c r="E181" s="43"/>
      <c r="F181" s="43"/>
      <c r="G181" s="43"/>
      <c r="L181" s="2"/>
      <c r="M181" s="2"/>
      <c r="N181" s="2"/>
      <c r="O181" s="2"/>
      <c r="P181" s="2"/>
    </row>
    <row r="182" ht="15.75" hidden="1" customHeight="1">
      <c r="A182" s="43"/>
      <c r="B182" s="43"/>
      <c r="C182" s="43"/>
      <c r="D182" s="43"/>
      <c r="E182" s="43"/>
      <c r="F182" s="43"/>
      <c r="G182" s="43"/>
      <c r="L182" s="2"/>
      <c r="M182" s="2"/>
      <c r="N182" s="2"/>
      <c r="O182" s="2"/>
      <c r="P182" s="2"/>
    </row>
    <row r="183" ht="15.75" hidden="1" customHeight="1">
      <c r="A183" s="43"/>
      <c r="B183" s="43"/>
      <c r="C183" s="43"/>
      <c r="D183" s="43"/>
      <c r="E183" s="43"/>
      <c r="F183" s="43"/>
      <c r="G183" s="43"/>
      <c r="L183" s="2"/>
      <c r="M183" s="2"/>
      <c r="N183" s="2"/>
      <c r="O183" s="2"/>
      <c r="P183" s="2"/>
    </row>
    <row r="184" ht="15.75" hidden="1" customHeight="1">
      <c r="A184" s="43"/>
      <c r="B184" s="43"/>
      <c r="C184" s="43"/>
      <c r="D184" s="43"/>
      <c r="E184" s="43"/>
      <c r="F184" s="43"/>
      <c r="G184" s="43"/>
      <c r="L184" s="2"/>
      <c r="M184" s="2"/>
      <c r="N184" s="2"/>
      <c r="O184" s="2"/>
      <c r="P184" s="2"/>
    </row>
    <row r="185" ht="15.75" hidden="1" customHeight="1">
      <c r="A185" s="43"/>
      <c r="B185" s="43"/>
      <c r="C185" s="43"/>
      <c r="D185" s="43"/>
      <c r="E185" s="43"/>
      <c r="F185" s="43"/>
      <c r="G185" s="43"/>
      <c r="L185" s="2"/>
      <c r="M185" s="2"/>
      <c r="N185" s="2"/>
      <c r="O185" s="2"/>
      <c r="P185" s="2"/>
    </row>
    <row r="186" ht="15.75" hidden="1" customHeight="1">
      <c r="A186" s="43"/>
      <c r="B186" s="43"/>
      <c r="C186" s="43"/>
      <c r="D186" s="43"/>
      <c r="E186" s="43"/>
      <c r="F186" s="43"/>
      <c r="G186" s="43"/>
      <c r="L186" s="2"/>
      <c r="M186" s="2"/>
      <c r="N186" s="2"/>
      <c r="O186" s="2"/>
      <c r="P186" s="2"/>
    </row>
    <row r="187" ht="15.75" hidden="1" customHeight="1">
      <c r="A187" s="43"/>
      <c r="B187" s="43"/>
      <c r="C187" s="43"/>
      <c r="D187" s="43"/>
      <c r="E187" s="43"/>
      <c r="F187" s="43"/>
      <c r="G187" s="43"/>
      <c r="L187" s="2"/>
      <c r="M187" s="2"/>
      <c r="N187" s="2"/>
      <c r="O187" s="2"/>
      <c r="P187" s="2"/>
    </row>
    <row r="188" ht="15.75" hidden="1" customHeight="1">
      <c r="A188" s="43"/>
      <c r="B188" s="43"/>
      <c r="C188" s="43"/>
      <c r="D188" s="43"/>
      <c r="E188" s="43"/>
      <c r="F188" s="43"/>
      <c r="G188" s="43"/>
      <c r="L188" s="2"/>
      <c r="M188" s="2"/>
      <c r="N188" s="2"/>
      <c r="O188" s="2"/>
      <c r="P188" s="2"/>
    </row>
    <row r="189" ht="15.75" hidden="1" customHeight="1">
      <c r="A189" s="43"/>
      <c r="B189" s="43"/>
      <c r="C189" s="43"/>
      <c r="D189" s="43"/>
      <c r="E189" s="43"/>
      <c r="F189" s="43"/>
      <c r="G189" s="43"/>
      <c r="L189" s="2"/>
      <c r="M189" s="2"/>
      <c r="N189" s="2"/>
      <c r="O189" s="2"/>
      <c r="P189" s="2"/>
    </row>
    <row r="190" ht="15.75" hidden="1" customHeight="1">
      <c r="A190" s="43"/>
      <c r="B190" s="43"/>
      <c r="C190" s="43"/>
      <c r="D190" s="43"/>
      <c r="E190" s="43"/>
      <c r="F190" s="43"/>
      <c r="G190" s="43"/>
      <c r="L190" s="2"/>
      <c r="M190" s="2"/>
      <c r="N190" s="2"/>
      <c r="O190" s="2"/>
      <c r="P190" s="2"/>
    </row>
    <row r="191" ht="15.75" hidden="1" customHeight="1">
      <c r="A191" s="43"/>
      <c r="B191" s="43"/>
      <c r="C191" s="43"/>
      <c r="D191" s="43"/>
      <c r="E191" s="43"/>
      <c r="F191" s="43"/>
      <c r="G191" s="43"/>
      <c r="L191" s="2"/>
      <c r="M191" s="2"/>
      <c r="N191" s="2"/>
      <c r="O191" s="2"/>
      <c r="P191" s="2"/>
    </row>
    <row r="192" ht="15.75" hidden="1" customHeight="1">
      <c r="A192" s="43"/>
      <c r="B192" s="43"/>
      <c r="C192" s="43"/>
      <c r="D192" s="43"/>
      <c r="E192" s="43"/>
      <c r="F192" s="43"/>
      <c r="G192" s="43"/>
      <c r="L192" s="2"/>
      <c r="M192" s="2"/>
      <c r="N192" s="2"/>
      <c r="O192" s="2"/>
      <c r="P192" s="2"/>
    </row>
    <row r="193" ht="15.75" hidden="1" customHeight="1">
      <c r="A193" s="43"/>
      <c r="B193" s="43"/>
      <c r="C193" s="43"/>
      <c r="D193" s="43"/>
      <c r="E193" s="43"/>
      <c r="F193" s="43"/>
      <c r="G193" s="43"/>
      <c r="L193" s="2"/>
      <c r="M193" s="2"/>
      <c r="N193" s="2"/>
      <c r="O193" s="2"/>
      <c r="P193" s="2"/>
    </row>
    <row r="194" ht="15.75" hidden="1" customHeight="1">
      <c r="A194" s="43"/>
      <c r="B194" s="43"/>
      <c r="C194" s="43"/>
      <c r="D194" s="43"/>
      <c r="E194" s="43"/>
      <c r="F194" s="43"/>
      <c r="G194" s="43"/>
      <c r="L194" s="2"/>
      <c r="M194" s="2"/>
      <c r="N194" s="2"/>
      <c r="O194" s="2"/>
      <c r="P194" s="2"/>
    </row>
    <row r="195" ht="15.75" hidden="1" customHeight="1">
      <c r="A195" s="43"/>
      <c r="B195" s="43"/>
      <c r="C195" s="43"/>
      <c r="D195" s="43"/>
      <c r="E195" s="43"/>
      <c r="F195" s="43"/>
      <c r="G195" s="43"/>
      <c r="L195" s="2"/>
      <c r="M195" s="2"/>
      <c r="N195" s="2"/>
      <c r="O195" s="2"/>
      <c r="P195" s="2"/>
    </row>
    <row r="196" ht="15.75" hidden="1" customHeight="1">
      <c r="A196" s="43"/>
      <c r="B196" s="43"/>
      <c r="C196" s="43"/>
      <c r="D196" s="43"/>
      <c r="E196" s="43"/>
      <c r="F196" s="43"/>
      <c r="G196" s="43"/>
      <c r="L196" s="2"/>
      <c r="M196" s="2"/>
      <c r="N196" s="2"/>
      <c r="O196" s="2"/>
      <c r="P196" s="2"/>
    </row>
    <row r="197" ht="15.75" hidden="1" customHeight="1">
      <c r="A197" s="43"/>
      <c r="B197" s="43"/>
      <c r="C197" s="43"/>
      <c r="D197" s="43"/>
      <c r="E197" s="43"/>
      <c r="F197" s="43"/>
      <c r="G197" s="43"/>
      <c r="L197" s="2"/>
      <c r="M197" s="2"/>
      <c r="N197" s="2"/>
      <c r="O197" s="2"/>
      <c r="P197" s="2"/>
    </row>
    <row r="198" ht="15.75" hidden="1" customHeight="1">
      <c r="A198" s="43"/>
      <c r="B198" s="43"/>
      <c r="C198" s="43"/>
      <c r="D198" s="43"/>
      <c r="E198" s="43"/>
      <c r="F198" s="43"/>
      <c r="G198" s="43"/>
      <c r="L198" s="2"/>
      <c r="M198" s="2"/>
      <c r="N198" s="2"/>
      <c r="O198" s="2"/>
      <c r="P198" s="2"/>
    </row>
    <row r="199" ht="15.75" hidden="1" customHeight="1">
      <c r="A199" s="43"/>
      <c r="B199" s="43"/>
      <c r="C199" s="43"/>
      <c r="D199" s="43"/>
      <c r="E199" s="43"/>
      <c r="F199" s="43"/>
      <c r="G199" s="43"/>
      <c r="L199" s="2"/>
      <c r="M199" s="2"/>
      <c r="N199" s="2"/>
      <c r="O199" s="2"/>
      <c r="P199" s="2"/>
    </row>
    <row r="200" ht="15.75" hidden="1" customHeight="1">
      <c r="A200" s="43"/>
      <c r="B200" s="43"/>
      <c r="C200" s="43"/>
      <c r="D200" s="43"/>
      <c r="E200" s="43"/>
      <c r="F200" s="43"/>
      <c r="G200" s="43"/>
      <c r="L200" s="2"/>
      <c r="M200" s="2"/>
      <c r="N200" s="2"/>
      <c r="O200" s="2"/>
      <c r="P200" s="2"/>
    </row>
    <row r="201" ht="15.75" hidden="1" customHeight="1">
      <c r="A201" s="43"/>
      <c r="B201" s="43"/>
      <c r="C201" s="43"/>
      <c r="D201" s="43"/>
      <c r="E201" s="43"/>
      <c r="F201" s="43"/>
      <c r="G201" s="43"/>
      <c r="L201" s="2"/>
      <c r="M201" s="2"/>
      <c r="N201" s="2"/>
      <c r="O201" s="2"/>
      <c r="P201" s="2"/>
    </row>
    <row r="202" ht="15.75" hidden="1" customHeight="1">
      <c r="A202" s="43"/>
      <c r="B202" s="43"/>
      <c r="C202" s="43"/>
      <c r="D202" s="43"/>
      <c r="E202" s="43"/>
      <c r="F202" s="43"/>
      <c r="G202" s="43"/>
      <c r="L202" s="2"/>
      <c r="M202" s="2"/>
      <c r="N202" s="2"/>
      <c r="O202" s="2"/>
      <c r="P202" s="2"/>
    </row>
    <row r="203" ht="15.75" hidden="1" customHeight="1">
      <c r="A203" s="43"/>
      <c r="B203" s="43"/>
      <c r="C203" s="43"/>
      <c r="D203" s="43"/>
      <c r="E203" s="43"/>
      <c r="F203" s="43"/>
      <c r="G203" s="43"/>
      <c r="L203" s="2"/>
      <c r="M203" s="2"/>
      <c r="N203" s="2"/>
      <c r="O203" s="2"/>
      <c r="P203" s="2"/>
    </row>
    <row r="204" ht="15.75" hidden="1" customHeight="1">
      <c r="A204" s="43"/>
      <c r="B204" s="43"/>
      <c r="C204" s="43"/>
      <c r="D204" s="43"/>
      <c r="E204" s="43"/>
      <c r="F204" s="43"/>
      <c r="G204" s="43"/>
      <c r="L204" s="2"/>
      <c r="M204" s="2"/>
      <c r="N204" s="2"/>
      <c r="O204" s="2"/>
      <c r="P204" s="2"/>
    </row>
    <row r="205" ht="15.75" hidden="1" customHeight="1">
      <c r="A205" s="43"/>
      <c r="B205" s="43"/>
      <c r="C205" s="43"/>
      <c r="D205" s="43"/>
      <c r="E205" s="43"/>
      <c r="F205" s="43"/>
      <c r="G205" s="43"/>
      <c r="L205" s="2"/>
      <c r="M205" s="2"/>
      <c r="N205" s="2"/>
      <c r="O205" s="2"/>
      <c r="P205" s="2"/>
    </row>
    <row r="206" ht="15.75" hidden="1" customHeight="1">
      <c r="A206" s="43"/>
      <c r="B206" s="43"/>
      <c r="C206" s="43"/>
      <c r="D206" s="43"/>
      <c r="E206" s="43"/>
      <c r="F206" s="43"/>
      <c r="G206" s="43"/>
      <c r="L206" s="2"/>
      <c r="M206" s="2"/>
      <c r="N206" s="2"/>
      <c r="O206" s="2"/>
      <c r="P206" s="2"/>
    </row>
    <row r="207" ht="15.75" hidden="1" customHeight="1">
      <c r="A207" s="43"/>
      <c r="B207" s="43"/>
      <c r="C207" s="43"/>
      <c r="D207" s="43"/>
      <c r="E207" s="43"/>
      <c r="F207" s="43"/>
      <c r="G207" s="43"/>
      <c r="L207" s="2"/>
      <c r="M207" s="2"/>
      <c r="N207" s="2"/>
      <c r="O207" s="2"/>
      <c r="P207" s="2"/>
    </row>
    <row r="208" ht="15.75" hidden="1" customHeight="1">
      <c r="A208" s="43"/>
      <c r="B208" s="43"/>
      <c r="C208" s="43"/>
      <c r="D208" s="43"/>
      <c r="E208" s="43"/>
      <c r="F208" s="43"/>
      <c r="G208" s="43"/>
      <c r="L208" s="2"/>
      <c r="M208" s="2"/>
      <c r="N208" s="2"/>
      <c r="O208" s="2"/>
      <c r="P208" s="2"/>
    </row>
    <row r="209" ht="15.75" hidden="1" customHeight="1">
      <c r="A209" s="43"/>
      <c r="B209" s="43"/>
      <c r="C209" s="43"/>
      <c r="D209" s="43"/>
      <c r="E209" s="43"/>
      <c r="F209" s="43"/>
      <c r="G209" s="43"/>
      <c r="L209" s="2"/>
      <c r="M209" s="2"/>
      <c r="N209" s="2"/>
      <c r="O209" s="2"/>
      <c r="P209" s="2"/>
    </row>
    <row r="210" ht="15.75" hidden="1" customHeight="1">
      <c r="A210" s="43"/>
      <c r="B210" s="43"/>
      <c r="C210" s="43"/>
      <c r="D210" s="43"/>
      <c r="E210" s="43"/>
      <c r="F210" s="43"/>
      <c r="G210" s="43"/>
      <c r="L210" s="2"/>
      <c r="M210" s="2"/>
      <c r="N210" s="2"/>
      <c r="O210" s="2"/>
      <c r="P210" s="2"/>
    </row>
    <row r="211" ht="15.75" hidden="1" customHeight="1">
      <c r="A211" s="43"/>
      <c r="B211" s="43"/>
      <c r="C211" s="43"/>
      <c r="D211" s="43"/>
      <c r="E211" s="43"/>
      <c r="F211" s="43"/>
      <c r="G211" s="43"/>
      <c r="L211" s="2"/>
      <c r="M211" s="2"/>
      <c r="N211" s="2"/>
      <c r="O211" s="2"/>
      <c r="P211" s="2"/>
    </row>
    <row r="212" ht="15.75" hidden="1" customHeight="1">
      <c r="A212" s="43"/>
      <c r="B212" s="43"/>
      <c r="C212" s="43"/>
      <c r="D212" s="43"/>
      <c r="E212" s="43"/>
      <c r="F212" s="43"/>
      <c r="G212" s="43"/>
      <c r="L212" s="2"/>
      <c r="M212" s="2"/>
      <c r="N212" s="2"/>
      <c r="O212" s="2"/>
      <c r="P212" s="2"/>
    </row>
    <row r="213" ht="15.75" hidden="1" customHeight="1">
      <c r="A213" s="43"/>
      <c r="B213" s="43"/>
      <c r="C213" s="43"/>
      <c r="D213" s="43"/>
      <c r="E213" s="43"/>
      <c r="F213" s="43"/>
      <c r="G213" s="43"/>
      <c r="L213" s="2"/>
      <c r="M213" s="2"/>
      <c r="N213" s="2"/>
      <c r="O213" s="2"/>
      <c r="P213" s="2"/>
    </row>
    <row r="214" ht="15.75" hidden="1" customHeight="1">
      <c r="A214" s="43"/>
      <c r="B214" s="43"/>
      <c r="C214" s="43"/>
      <c r="D214" s="43"/>
      <c r="E214" s="43"/>
      <c r="F214" s="43"/>
      <c r="G214" s="43"/>
      <c r="L214" s="2"/>
      <c r="M214" s="2"/>
      <c r="N214" s="2"/>
      <c r="O214" s="2"/>
      <c r="P214" s="2"/>
    </row>
    <row r="215" ht="15.75" hidden="1" customHeight="1">
      <c r="A215" s="43"/>
      <c r="B215" s="43"/>
      <c r="C215" s="43"/>
      <c r="D215" s="43"/>
      <c r="E215" s="43"/>
      <c r="F215" s="43"/>
      <c r="G215" s="43"/>
      <c r="L215" s="2"/>
      <c r="M215" s="2"/>
      <c r="N215" s="2"/>
      <c r="O215" s="2"/>
      <c r="P215" s="2"/>
    </row>
    <row r="216" ht="15.75" hidden="1" customHeight="1">
      <c r="A216" s="43"/>
      <c r="B216" s="43"/>
      <c r="C216" s="43"/>
      <c r="D216" s="43"/>
      <c r="E216" s="43"/>
      <c r="F216" s="43"/>
      <c r="G216" s="43"/>
      <c r="L216" s="2"/>
      <c r="M216" s="2"/>
      <c r="N216" s="2"/>
      <c r="O216" s="2"/>
      <c r="P216" s="2"/>
    </row>
    <row r="217" ht="15.75" hidden="1" customHeight="1">
      <c r="A217" s="43"/>
      <c r="B217" s="43"/>
      <c r="C217" s="43"/>
      <c r="D217" s="43"/>
      <c r="E217" s="43"/>
      <c r="F217" s="43"/>
      <c r="G217" s="43"/>
      <c r="L217" s="2"/>
      <c r="M217" s="2"/>
      <c r="N217" s="2"/>
      <c r="O217" s="2"/>
      <c r="P217" s="2"/>
    </row>
    <row r="218" ht="15.75" hidden="1" customHeight="1">
      <c r="A218" s="43"/>
      <c r="B218" s="43"/>
      <c r="C218" s="43"/>
      <c r="D218" s="43"/>
      <c r="E218" s="43"/>
      <c r="F218" s="43"/>
      <c r="G218" s="43"/>
      <c r="L218" s="2"/>
      <c r="M218" s="2"/>
      <c r="N218" s="2"/>
      <c r="O218" s="2"/>
      <c r="P218" s="2"/>
    </row>
    <row r="219" ht="15.75" hidden="1" customHeight="1">
      <c r="A219" s="43"/>
      <c r="B219" s="43"/>
      <c r="C219" s="43"/>
      <c r="D219" s="43"/>
      <c r="E219" s="43"/>
      <c r="F219" s="43"/>
      <c r="G219" s="43"/>
      <c r="L219" s="2"/>
      <c r="M219" s="2"/>
      <c r="N219" s="2"/>
      <c r="O219" s="2"/>
      <c r="P219" s="2"/>
    </row>
    <row r="220" ht="15.75" hidden="1" customHeight="1">
      <c r="A220" s="43"/>
      <c r="B220" s="43"/>
      <c r="C220" s="43"/>
      <c r="D220" s="43"/>
      <c r="E220" s="43"/>
      <c r="F220" s="43"/>
      <c r="G220" s="43"/>
      <c r="L220" s="2"/>
      <c r="M220" s="2"/>
      <c r="N220" s="2"/>
      <c r="O220" s="2"/>
      <c r="P220" s="2"/>
    </row>
    <row r="221" ht="15.75" hidden="1" customHeight="1">
      <c r="A221" s="43"/>
      <c r="B221" s="43"/>
      <c r="C221" s="43"/>
      <c r="D221" s="43"/>
      <c r="E221" s="43"/>
      <c r="F221" s="43"/>
      <c r="G221" s="43"/>
      <c r="L221" s="2"/>
      <c r="M221" s="2"/>
      <c r="N221" s="2"/>
      <c r="O221" s="2"/>
      <c r="P221" s="2"/>
    </row>
    <row r="222" ht="15.75" hidden="1" customHeight="1">
      <c r="A222" s="43"/>
      <c r="B222" s="43"/>
      <c r="C222" s="43"/>
      <c r="D222" s="43"/>
      <c r="E222" s="43"/>
      <c r="F222" s="43"/>
      <c r="G222" s="43"/>
      <c r="L222" s="2"/>
      <c r="M222" s="2"/>
      <c r="N222" s="2"/>
      <c r="O222" s="2"/>
      <c r="P222" s="2"/>
    </row>
    <row r="223" ht="15.75" hidden="1" customHeight="1">
      <c r="A223" s="43"/>
      <c r="B223" s="43"/>
      <c r="C223" s="43"/>
      <c r="D223" s="43"/>
      <c r="E223" s="43"/>
      <c r="F223" s="43"/>
      <c r="G223" s="43"/>
      <c r="L223" s="2"/>
      <c r="M223" s="2"/>
      <c r="N223" s="2"/>
      <c r="O223" s="2"/>
      <c r="P223" s="2"/>
    </row>
    <row r="224" ht="15.75" hidden="1" customHeight="1">
      <c r="A224" s="43"/>
      <c r="B224" s="43"/>
      <c r="C224" s="43"/>
      <c r="D224" s="43"/>
      <c r="E224" s="43"/>
      <c r="F224" s="43"/>
      <c r="G224" s="43"/>
      <c r="L224" s="2"/>
      <c r="M224" s="2"/>
      <c r="N224" s="2"/>
      <c r="O224" s="2"/>
      <c r="P224" s="2"/>
    </row>
    <row r="225" ht="15.75" hidden="1" customHeight="1">
      <c r="A225" s="43"/>
      <c r="B225" s="43"/>
      <c r="C225" s="43"/>
      <c r="D225" s="43"/>
      <c r="E225" s="43"/>
      <c r="F225" s="43"/>
      <c r="G225" s="43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hidden="1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8" t="s">
        <v>46</v>
      </c>
      <c r="B1" s="9" t="s">
        <v>91</v>
      </c>
      <c r="C1" s="10"/>
      <c r="D1" s="10"/>
      <c r="E1" s="10"/>
      <c r="F1" s="10"/>
      <c r="G1" s="10"/>
      <c r="H1" s="10"/>
      <c r="I1" s="10"/>
      <c r="J1" s="10"/>
      <c r="K1" s="11"/>
      <c r="L1" s="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2"/>
      <c r="AA1" s="12"/>
      <c r="AB1" s="12"/>
      <c r="AC1" s="12"/>
      <c r="AD1" s="12"/>
      <c r="AE1" s="12"/>
      <c r="AF1" s="12"/>
      <c r="AG1" s="12"/>
    </row>
    <row r="2">
      <c r="A2" s="14"/>
      <c r="B2" s="15"/>
      <c r="C2" s="16"/>
      <c r="D2" s="16"/>
      <c r="E2" s="16"/>
      <c r="F2" s="16"/>
      <c r="G2" s="16"/>
      <c r="H2" s="16"/>
      <c r="I2" s="16"/>
      <c r="J2" s="16"/>
      <c r="K2" s="17"/>
      <c r="L2" s="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2"/>
      <c r="AA2" s="12"/>
      <c r="AB2" s="12"/>
      <c r="AC2" s="12"/>
      <c r="AD2" s="12"/>
      <c r="AE2" s="12"/>
      <c r="AF2" s="12"/>
      <c r="AG2" s="12"/>
    </row>
    <row r="3">
      <c r="A3" s="19"/>
      <c r="B3" s="20" t="s">
        <v>49</v>
      </c>
      <c r="C3" s="20" t="s">
        <v>50</v>
      </c>
      <c r="D3" s="20" t="s">
        <v>51</v>
      </c>
      <c r="E3" s="20" t="s">
        <v>52</v>
      </c>
      <c r="F3" s="21" t="s">
        <v>53</v>
      </c>
      <c r="G3" s="21" t="s">
        <v>54</v>
      </c>
      <c r="H3" s="21" t="s">
        <v>55</v>
      </c>
      <c r="I3" s="21" t="s">
        <v>56</v>
      </c>
      <c r="J3" s="20" t="s">
        <v>57</v>
      </c>
      <c r="K3" s="20" t="s">
        <v>58</v>
      </c>
      <c r="L3" s="2"/>
      <c r="M3" s="18" t="s">
        <v>48</v>
      </c>
      <c r="N3" s="12"/>
      <c r="O3" s="12"/>
      <c r="P3" s="12"/>
      <c r="Q3" s="12"/>
      <c r="R3" s="12"/>
      <c r="S3" s="12"/>
      <c r="T3" s="12"/>
      <c r="U3" s="12"/>
      <c r="V3" s="12"/>
      <c r="W3" s="12"/>
      <c r="X3" s="2"/>
      <c r="Y3" s="12"/>
      <c r="Z3" s="12"/>
      <c r="AA3" s="12"/>
      <c r="AB3" s="12"/>
      <c r="AC3" s="12"/>
      <c r="AD3" s="12"/>
      <c r="AE3" s="12"/>
      <c r="AF3" s="12"/>
      <c r="AG3" s="12"/>
    </row>
    <row r="4">
      <c r="A4" s="23" t="str">
        <f>ALNS!A4</f>
        <v>Alex Ranyê Guilherme Cristino</v>
      </c>
      <c r="B4" s="24"/>
      <c r="C4" s="24"/>
      <c r="D4" s="24"/>
      <c r="E4" s="24"/>
      <c r="F4" s="25">
        <f t="shared" ref="F4:F47" si="1">IF(A4&lt;&gt;"",SUM(B4:E4),)</f>
        <v>0</v>
      </c>
      <c r="G4" s="26" t="str">
        <f t="shared" ref="G4:G47" si="2">IFERROR(IF(F4&gt;=0,AVERAGE(B4:E4),""),"")</f>
        <v/>
      </c>
      <c r="H4" s="25" t="str">
        <f t="shared" ref="H4:H47" si="3">IF(AND(F4&gt;=10,F4&lt;28,G4&lt;7),ROUND((50-G4*6)/4,1),"")</f>
        <v/>
      </c>
      <c r="I4" s="27"/>
      <c r="J4" s="28" t="str">
        <f t="shared" ref="J4:J47" si="4">IF(AND(B4&lt;&gt;"",C4&lt;&gt;"",D4&lt;&gt;"",E4&lt;&gt;""),IF(OR(F4&gt;=28,F4&lt;10),G4,IF(I4=H4,5,((G4*6)+(I4*4))/10)),)</f>
        <v/>
      </c>
      <c r="K4" s="29" t="str">
        <f t="shared" ref="K4:K47" si="5">IF(AND(B4&lt;&gt;"",C4&lt;&gt;"",D4&lt;&gt;"",E4&lt;&gt;""),IF(J4&gt;=5,"A","R"),)</f>
        <v/>
      </c>
      <c r="L4" s="2"/>
      <c r="M4" s="22" t="s">
        <v>59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</row>
    <row r="5">
      <c r="A5" s="30" t="str">
        <f>ALNS!A5</f>
        <v>Ana beatriz Araújo Salvino</v>
      </c>
      <c r="B5" s="31"/>
      <c r="C5" s="31"/>
      <c r="D5" s="31"/>
      <c r="E5" s="31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5" t="str">
        <f t="shared" si="4"/>
        <v/>
      </c>
      <c r="K5" s="36" t="str">
        <f t="shared" si="5"/>
        <v/>
      </c>
      <c r="L5" s="2"/>
      <c r="M5" s="18" t="s">
        <v>60</v>
      </c>
      <c r="N5" s="12"/>
      <c r="O5" s="12"/>
      <c r="P5" s="12"/>
      <c r="Q5" s="12"/>
      <c r="R5" s="12"/>
      <c r="S5" s="12"/>
      <c r="T5" s="12"/>
      <c r="U5" s="12"/>
      <c r="V5" s="12"/>
      <c r="W5" s="12"/>
      <c r="X5" s="2"/>
      <c r="Y5" s="12"/>
      <c r="Z5" s="2"/>
      <c r="AA5" s="12"/>
      <c r="AB5" s="12"/>
      <c r="AC5" s="12"/>
      <c r="AD5" s="12"/>
      <c r="AE5" s="12"/>
      <c r="AF5" s="12"/>
      <c r="AG5" s="12"/>
    </row>
    <row r="6">
      <c r="A6" s="23" t="str">
        <f>ALNS!A6</f>
        <v>Ana Beatriz Farias Brito</v>
      </c>
      <c r="B6" s="24"/>
      <c r="C6" s="24"/>
      <c r="D6" s="24"/>
      <c r="E6" s="24"/>
      <c r="F6" s="25">
        <f t="shared" si="1"/>
        <v>0</v>
      </c>
      <c r="G6" s="26" t="str">
        <f t="shared" si="2"/>
        <v/>
      </c>
      <c r="H6" s="25" t="str">
        <f t="shared" si="3"/>
        <v/>
      </c>
      <c r="I6" s="27"/>
      <c r="J6" s="28" t="str">
        <f t="shared" si="4"/>
        <v/>
      </c>
      <c r="K6" s="29" t="str">
        <f t="shared" si="5"/>
        <v/>
      </c>
      <c r="L6" s="2"/>
      <c r="M6" s="37" t="s">
        <v>61</v>
      </c>
      <c r="N6" s="12"/>
      <c r="O6" s="12"/>
      <c r="P6" s="12"/>
      <c r="Q6" s="12"/>
      <c r="R6" s="12"/>
      <c r="S6" s="12"/>
      <c r="T6" s="12"/>
      <c r="U6" s="12"/>
      <c r="V6" s="12"/>
      <c r="W6" s="12"/>
      <c r="X6" s="2"/>
      <c r="Y6" s="12"/>
      <c r="Z6" s="2"/>
      <c r="AA6" s="12"/>
      <c r="AB6" s="12"/>
      <c r="AC6" s="12"/>
      <c r="AD6" s="12"/>
      <c r="AE6" s="12"/>
      <c r="AF6" s="12"/>
      <c r="AG6" s="12"/>
    </row>
    <row r="7">
      <c r="A7" s="30" t="str">
        <f>ALNS!A7</f>
        <v>Ana Clara Oliveira das Chagas</v>
      </c>
      <c r="B7" s="31"/>
      <c r="C7" s="31"/>
      <c r="D7" s="31"/>
      <c r="E7" s="31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5" t="str">
        <f t="shared" si="4"/>
        <v/>
      </c>
      <c r="K7" s="36" t="str">
        <f t="shared" si="5"/>
        <v/>
      </c>
      <c r="L7" s="2"/>
      <c r="M7" s="22" t="s">
        <v>62</v>
      </c>
      <c r="N7" s="12"/>
      <c r="O7" s="12"/>
      <c r="P7" s="12"/>
      <c r="Q7" s="12"/>
      <c r="R7" s="12"/>
      <c r="S7" s="12"/>
      <c r="T7" s="12"/>
      <c r="U7" s="12"/>
      <c r="V7" s="12"/>
      <c r="W7" s="12"/>
      <c r="X7" s="2"/>
      <c r="Y7" s="12"/>
      <c r="Z7" s="2"/>
      <c r="AA7" s="12"/>
      <c r="AB7" s="12"/>
      <c r="AC7" s="12"/>
      <c r="AD7" s="12"/>
      <c r="AE7" s="12"/>
      <c r="AF7" s="12"/>
      <c r="AG7" s="12"/>
    </row>
    <row r="8">
      <c r="A8" s="23" t="str">
        <f>ALNS!A8</f>
        <v>Ana Flávia Ribeiro Gomes Nascimento</v>
      </c>
      <c r="B8" s="24"/>
      <c r="C8" s="24"/>
      <c r="D8" s="24"/>
      <c r="E8" s="24"/>
      <c r="F8" s="25">
        <f t="shared" si="1"/>
        <v>0</v>
      </c>
      <c r="G8" s="26" t="str">
        <f t="shared" si="2"/>
        <v/>
      </c>
      <c r="H8" s="25" t="str">
        <f t="shared" si="3"/>
        <v/>
      </c>
      <c r="I8" s="27"/>
      <c r="J8" s="28" t="str">
        <f t="shared" si="4"/>
        <v/>
      </c>
      <c r="K8" s="29" t="str">
        <f t="shared" si="5"/>
        <v/>
      </c>
      <c r="L8" s="2"/>
      <c r="M8" s="22" t="s">
        <v>63</v>
      </c>
      <c r="N8" s="12"/>
      <c r="O8" s="12"/>
      <c r="P8" s="12"/>
      <c r="Q8" s="12"/>
      <c r="R8" s="12"/>
      <c r="S8" s="12"/>
      <c r="T8" s="12"/>
      <c r="U8" s="12"/>
      <c r="V8" s="12"/>
      <c r="W8" s="12"/>
      <c r="X8" s="2"/>
      <c r="Y8" s="12"/>
      <c r="Z8" s="2"/>
      <c r="AA8" s="12"/>
      <c r="AB8" s="12"/>
      <c r="AC8" s="12"/>
      <c r="AD8" s="12"/>
      <c r="AE8" s="12"/>
      <c r="AF8" s="12"/>
      <c r="AG8" s="12"/>
    </row>
    <row r="9">
      <c r="A9" s="30" t="str">
        <f>ALNS!A9</f>
        <v>Ana Luiza Almeida Maia</v>
      </c>
      <c r="B9" s="31"/>
      <c r="C9" s="31"/>
      <c r="D9" s="31"/>
      <c r="E9" s="31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5" t="str">
        <f t="shared" si="4"/>
        <v/>
      </c>
      <c r="K9" s="36" t="str">
        <f t="shared" si="5"/>
        <v/>
      </c>
      <c r="L9" s="2"/>
      <c r="M9" s="22" t="s">
        <v>64</v>
      </c>
      <c r="N9" s="12"/>
      <c r="O9" s="12"/>
      <c r="P9" s="12"/>
      <c r="Q9" s="12"/>
      <c r="R9" s="12"/>
      <c r="S9" s="12"/>
      <c r="T9" s="12"/>
      <c r="U9" s="12"/>
      <c r="V9" s="12"/>
      <c r="W9" s="12"/>
      <c r="X9" s="2"/>
      <c r="Y9" s="12"/>
      <c r="Z9" s="2"/>
      <c r="AA9" s="12"/>
      <c r="AB9" s="12"/>
      <c r="AC9" s="12"/>
      <c r="AD9" s="12"/>
      <c r="AE9" s="12"/>
      <c r="AF9" s="12"/>
      <c r="AG9" s="12"/>
    </row>
    <row r="10">
      <c r="A10" s="23" t="str">
        <f>ALNS!A10</f>
        <v>Andrei Bernado Nascimento da Silva</v>
      </c>
      <c r="B10" s="24"/>
      <c r="C10" s="24"/>
      <c r="D10" s="24"/>
      <c r="E10" s="24"/>
      <c r="F10" s="25">
        <f t="shared" si="1"/>
        <v>0</v>
      </c>
      <c r="G10" s="26" t="str">
        <f t="shared" si="2"/>
        <v/>
      </c>
      <c r="H10" s="25" t="str">
        <f t="shared" si="3"/>
        <v/>
      </c>
      <c r="I10" s="27"/>
      <c r="J10" s="28" t="str">
        <f t="shared" si="4"/>
        <v/>
      </c>
      <c r="K10" s="29" t="str">
        <f t="shared" si="5"/>
        <v/>
      </c>
      <c r="L10" s="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2"/>
      <c r="Y10" s="12"/>
      <c r="Z10" s="2"/>
      <c r="AA10" s="12"/>
      <c r="AB10" s="12"/>
      <c r="AC10" s="12"/>
      <c r="AD10" s="12"/>
      <c r="AE10" s="12"/>
      <c r="AF10" s="12"/>
      <c r="AG10" s="12"/>
    </row>
    <row r="11">
      <c r="A11" s="30" t="str">
        <f>ALNS!A11</f>
        <v>Arthur Juan Costa Araújo</v>
      </c>
      <c r="B11" s="31"/>
      <c r="C11" s="31"/>
      <c r="D11" s="31"/>
      <c r="E11" s="31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5" t="str">
        <f t="shared" si="4"/>
        <v/>
      </c>
      <c r="K11" s="36" t="str">
        <f t="shared" si="5"/>
        <v/>
      </c>
      <c r="L11" s="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2"/>
      <c r="Y11" s="12"/>
      <c r="Z11" s="2"/>
      <c r="AA11" s="12"/>
      <c r="AB11" s="12"/>
      <c r="AC11" s="12"/>
      <c r="AD11" s="12"/>
      <c r="AE11" s="12"/>
      <c r="AF11" s="12"/>
      <c r="AG11" s="12"/>
    </row>
    <row r="12">
      <c r="A12" s="23" t="str">
        <f>ALNS!A12</f>
        <v>Brenda Angel Sousa de Medeiros</v>
      </c>
      <c r="B12" s="24"/>
      <c r="C12" s="24"/>
      <c r="D12" s="24"/>
      <c r="E12" s="24"/>
      <c r="F12" s="25">
        <f t="shared" si="1"/>
        <v>0</v>
      </c>
      <c r="G12" s="26" t="str">
        <f t="shared" si="2"/>
        <v/>
      </c>
      <c r="H12" s="25" t="str">
        <f t="shared" si="3"/>
        <v/>
      </c>
      <c r="I12" s="27"/>
      <c r="J12" s="28" t="str">
        <f t="shared" si="4"/>
        <v/>
      </c>
      <c r="K12" s="29" t="str">
        <f t="shared" si="5"/>
        <v/>
      </c>
      <c r="L12" s="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2"/>
      <c r="Y12" s="12"/>
      <c r="Z12" s="2"/>
      <c r="AA12" s="12"/>
      <c r="AB12" s="12"/>
      <c r="AC12" s="12"/>
      <c r="AD12" s="12"/>
      <c r="AE12" s="12"/>
      <c r="AF12" s="12"/>
      <c r="AG12" s="12"/>
    </row>
    <row r="13">
      <c r="A13" s="30" t="str">
        <f>ALNS!A13</f>
        <v>Bruna Ellen Andrade Abrantes</v>
      </c>
      <c r="B13" s="31"/>
      <c r="C13" s="31"/>
      <c r="D13" s="31"/>
      <c r="E13" s="31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5" t="str">
        <f t="shared" si="4"/>
        <v/>
      </c>
      <c r="K13" s="36" t="str">
        <f t="shared" si="5"/>
        <v/>
      </c>
      <c r="L13" s="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2"/>
      <c r="Y13" s="12"/>
      <c r="Z13" s="2"/>
      <c r="AA13" s="12"/>
      <c r="AB13" s="12"/>
      <c r="AC13" s="12"/>
      <c r="AD13" s="12"/>
      <c r="AE13" s="12"/>
      <c r="AF13" s="12"/>
      <c r="AG13" s="12"/>
    </row>
    <row r="14">
      <c r="A14" s="23" t="str">
        <f>ALNS!A14</f>
        <v>Daniel Dantas da Silva</v>
      </c>
      <c r="B14" s="24"/>
      <c r="C14" s="24"/>
      <c r="D14" s="24"/>
      <c r="E14" s="24"/>
      <c r="F14" s="25">
        <f t="shared" si="1"/>
        <v>0</v>
      </c>
      <c r="G14" s="26" t="str">
        <f t="shared" si="2"/>
        <v/>
      </c>
      <c r="H14" s="25" t="str">
        <f t="shared" si="3"/>
        <v/>
      </c>
      <c r="I14" s="27"/>
      <c r="J14" s="28" t="str">
        <f t="shared" si="4"/>
        <v/>
      </c>
      <c r="K14" s="29" t="str">
        <f t="shared" si="5"/>
        <v/>
      </c>
      <c r="L14" s="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2"/>
      <c r="Y14" s="12"/>
      <c r="Z14" s="2"/>
      <c r="AA14" s="12"/>
      <c r="AB14" s="12"/>
      <c r="AC14" s="12"/>
      <c r="AD14" s="12"/>
      <c r="AE14" s="12"/>
      <c r="AF14" s="12"/>
      <c r="AG14" s="12"/>
    </row>
    <row r="15">
      <c r="A15" s="30" t="str">
        <f>ALNS!A15</f>
        <v>Erick Gabriel Araújo Leandro</v>
      </c>
      <c r="B15" s="31"/>
      <c r="C15" s="31"/>
      <c r="D15" s="31"/>
      <c r="E15" s="31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5" t="str">
        <f t="shared" si="4"/>
        <v/>
      </c>
      <c r="K15" s="36" t="str">
        <f t="shared" si="5"/>
        <v/>
      </c>
      <c r="L15" s="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2"/>
      <c r="Y15" s="12"/>
      <c r="Z15" s="2"/>
      <c r="AA15" s="12"/>
      <c r="AB15" s="12"/>
      <c r="AC15" s="12"/>
      <c r="AD15" s="12"/>
      <c r="AE15" s="12"/>
      <c r="AF15" s="12"/>
      <c r="AG15" s="12"/>
    </row>
    <row r="16">
      <c r="A16" s="23" t="str">
        <f>ALNS!A16</f>
        <v>Eugênio Genuíno Mota</v>
      </c>
      <c r="B16" s="24"/>
      <c r="C16" s="24"/>
      <c r="D16" s="24"/>
      <c r="E16" s="24"/>
      <c r="F16" s="25">
        <f t="shared" si="1"/>
        <v>0</v>
      </c>
      <c r="G16" s="33" t="str">
        <f t="shared" si="2"/>
        <v/>
      </c>
      <c r="H16" s="25" t="str">
        <f t="shared" si="3"/>
        <v/>
      </c>
      <c r="I16" s="27"/>
      <c r="J16" s="28" t="str">
        <f t="shared" si="4"/>
        <v/>
      </c>
      <c r="K16" s="29" t="str">
        <f t="shared" si="5"/>
        <v/>
      </c>
      <c r="L16" s="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2"/>
      <c r="Y16" s="12"/>
      <c r="Z16" s="2"/>
      <c r="AA16" s="12"/>
      <c r="AB16" s="12"/>
      <c r="AC16" s="12"/>
      <c r="AD16" s="12"/>
      <c r="AE16" s="12"/>
      <c r="AF16" s="12"/>
      <c r="AG16" s="12"/>
    </row>
    <row r="17">
      <c r="A17" s="30" t="str">
        <f>ALNS!A17</f>
        <v>Evellyn Fernandes de Almeida</v>
      </c>
      <c r="B17" s="31"/>
      <c r="C17" s="31"/>
      <c r="D17" s="31"/>
      <c r="E17" s="31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5" t="str">
        <f t="shared" si="4"/>
        <v/>
      </c>
      <c r="K17" s="36" t="str">
        <f t="shared" si="5"/>
        <v/>
      </c>
      <c r="L17" s="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2"/>
      <c r="Y17" s="12"/>
      <c r="Z17" s="2"/>
      <c r="AA17" s="12"/>
      <c r="AB17" s="12"/>
      <c r="AC17" s="12"/>
      <c r="AD17" s="12"/>
      <c r="AE17" s="12"/>
      <c r="AF17" s="12"/>
      <c r="AG17" s="12"/>
    </row>
    <row r="18">
      <c r="A18" s="23" t="str">
        <f>ALNS!A18</f>
        <v>Gabriel de Sousa Gonzaga</v>
      </c>
      <c r="B18" s="24"/>
      <c r="C18" s="24"/>
      <c r="D18" s="24"/>
      <c r="E18" s="24"/>
      <c r="F18" s="25">
        <f t="shared" si="1"/>
        <v>0</v>
      </c>
      <c r="G18" s="26" t="str">
        <f t="shared" si="2"/>
        <v/>
      </c>
      <c r="H18" s="25" t="str">
        <f t="shared" si="3"/>
        <v/>
      </c>
      <c r="I18" s="27"/>
      <c r="J18" s="28" t="str">
        <f t="shared" si="4"/>
        <v/>
      </c>
      <c r="K18" s="29" t="str">
        <f t="shared" si="5"/>
        <v/>
      </c>
      <c r="L18" s="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2"/>
      <c r="Y18" s="12"/>
      <c r="Z18" s="2"/>
      <c r="AA18" s="12"/>
      <c r="AB18" s="12"/>
      <c r="AC18" s="12"/>
      <c r="AD18" s="12"/>
      <c r="AE18" s="12"/>
      <c r="AF18" s="12"/>
      <c r="AG18" s="12"/>
    </row>
    <row r="19">
      <c r="A19" s="30" t="str">
        <f>ALNS!A19</f>
        <v>Giullia Barros Pietoso Camara</v>
      </c>
      <c r="B19" s="31"/>
      <c r="C19" s="31"/>
      <c r="D19" s="31"/>
      <c r="E19" s="31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5" t="str">
        <f t="shared" si="4"/>
        <v/>
      </c>
      <c r="K19" s="36" t="str">
        <f t="shared" si="5"/>
        <v/>
      </c>
      <c r="L19" s="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2"/>
      <c r="Y19" s="12"/>
      <c r="Z19" s="2"/>
      <c r="AA19" s="12"/>
      <c r="AB19" s="12"/>
      <c r="AC19" s="12"/>
      <c r="AD19" s="12"/>
      <c r="AE19" s="12"/>
      <c r="AF19" s="12"/>
      <c r="AG19" s="12"/>
    </row>
    <row r="20" ht="15.75" customHeight="1">
      <c r="A20" s="38" t="str">
        <f>ALNS!A20</f>
        <v>Gleiciane Almeida de Lima</v>
      </c>
      <c r="B20" s="24"/>
      <c r="C20" s="24"/>
      <c r="D20" s="24"/>
      <c r="E20" s="24"/>
      <c r="F20" s="25">
        <f t="shared" si="1"/>
        <v>0</v>
      </c>
      <c r="G20" s="26" t="str">
        <f t="shared" si="2"/>
        <v/>
      </c>
      <c r="H20" s="25" t="str">
        <f t="shared" si="3"/>
        <v/>
      </c>
      <c r="I20" s="27"/>
      <c r="J20" s="28" t="str">
        <f t="shared" si="4"/>
        <v/>
      </c>
      <c r="K20" s="29" t="str">
        <f t="shared" si="5"/>
        <v/>
      </c>
      <c r="L20" s="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2"/>
      <c r="Y20" s="12"/>
      <c r="Z20" s="2"/>
      <c r="AA20" s="12"/>
      <c r="AB20" s="12"/>
      <c r="AC20" s="12"/>
      <c r="AD20" s="12"/>
      <c r="AE20" s="12"/>
      <c r="AF20" s="12"/>
      <c r="AG20" s="12"/>
    </row>
    <row r="21" ht="15.75" customHeight="1">
      <c r="A21" s="30" t="str">
        <f>ALNS!A21</f>
        <v>Gustavo Oliviera de Menezes</v>
      </c>
      <c r="B21" s="31"/>
      <c r="C21" s="31"/>
      <c r="D21" s="31"/>
      <c r="E21" s="31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5" t="str">
        <f t="shared" si="4"/>
        <v/>
      </c>
      <c r="K21" s="36" t="str">
        <f t="shared" si="5"/>
        <v/>
      </c>
      <c r="L21" s="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2"/>
      <c r="Y21" s="12"/>
      <c r="Z21" s="2"/>
      <c r="AA21" s="12"/>
      <c r="AB21" s="12"/>
      <c r="AC21" s="12"/>
      <c r="AD21" s="12"/>
      <c r="AE21" s="12"/>
      <c r="AF21" s="12"/>
      <c r="AG21" s="12"/>
    </row>
    <row r="22" ht="15.75" customHeight="1">
      <c r="A22" s="23" t="str">
        <f>ALNS!A22</f>
        <v>Heitor Gênuíno Mota</v>
      </c>
      <c r="B22" s="24"/>
      <c r="C22" s="24"/>
      <c r="D22" s="24"/>
      <c r="E22" s="24"/>
      <c r="F22" s="25">
        <f t="shared" si="1"/>
        <v>0</v>
      </c>
      <c r="G22" s="26" t="str">
        <f t="shared" si="2"/>
        <v/>
      </c>
      <c r="H22" s="25" t="str">
        <f t="shared" si="3"/>
        <v/>
      </c>
      <c r="I22" s="27"/>
      <c r="J22" s="28" t="str">
        <f t="shared" si="4"/>
        <v/>
      </c>
      <c r="K22" s="29" t="str">
        <f t="shared" si="5"/>
        <v/>
      </c>
      <c r="L22" s="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2"/>
      <c r="Y22" s="12"/>
      <c r="Z22" s="2"/>
      <c r="AA22" s="12"/>
      <c r="AB22" s="12"/>
      <c r="AC22" s="12"/>
      <c r="AD22" s="12"/>
      <c r="AE22" s="12"/>
      <c r="AF22" s="12"/>
      <c r="AG22" s="12"/>
    </row>
    <row r="23" ht="15.75" customHeight="1">
      <c r="A23" s="30" t="str">
        <f>ALNS!A23</f>
        <v>Heloisa dos Reis Nascimento</v>
      </c>
      <c r="B23" s="31"/>
      <c r="C23" s="31"/>
      <c r="D23" s="31"/>
      <c r="E23" s="31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5" t="str">
        <f t="shared" si="4"/>
        <v/>
      </c>
      <c r="K23" s="36" t="str">
        <f t="shared" si="5"/>
        <v/>
      </c>
      <c r="L23" s="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2"/>
      <c r="Y23" s="12"/>
      <c r="Z23" s="2"/>
      <c r="AA23" s="12"/>
      <c r="AB23" s="12"/>
      <c r="AC23" s="12"/>
      <c r="AD23" s="12"/>
      <c r="AE23" s="12"/>
      <c r="AF23" s="12"/>
      <c r="AG23" s="12"/>
    </row>
    <row r="24" ht="15.75" customHeight="1">
      <c r="A24" s="23" t="str">
        <f>ALNS!A24</f>
        <v>José Júlio César de Lima Silva Soares</v>
      </c>
      <c r="B24" s="24"/>
      <c r="C24" s="24"/>
      <c r="D24" s="24"/>
      <c r="E24" s="24"/>
      <c r="F24" s="25">
        <f t="shared" si="1"/>
        <v>0</v>
      </c>
      <c r="G24" s="26" t="str">
        <f t="shared" si="2"/>
        <v/>
      </c>
      <c r="H24" s="25" t="str">
        <f t="shared" si="3"/>
        <v/>
      </c>
      <c r="I24" s="27"/>
      <c r="J24" s="28" t="str">
        <f t="shared" si="4"/>
        <v/>
      </c>
      <c r="K24" s="29" t="str">
        <f t="shared" si="5"/>
        <v/>
      </c>
      <c r="L24" s="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2"/>
      <c r="Y24" s="12"/>
      <c r="Z24" s="2"/>
      <c r="AA24" s="12"/>
      <c r="AB24" s="12"/>
      <c r="AC24" s="12"/>
      <c r="AD24" s="12"/>
      <c r="AE24" s="12"/>
      <c r="AF24" s="12"/>
      <c r="AG24" s="12"/>
    </row>
    <row r="25" ht="15.75" customHeight="1">
      <c r="A25" s="30" t="str">
        <f>ALNS!A25</f>
        <v>Júlia da Costa Silva Cruz</v>
      </c>
      <c r="B25" s="31"/>
      <c r="C25" s="31"/>
      <c r="D25" s="31"/>
      <c r="E25" s="31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5" t="str">
        <f t="shared" si="4"/>
        <v/>
      </c>
      <c r="K25" s="36" t="str">
        <f t="shared" si="5"/>
        <v/>
      </c>
      <c r="L25" s="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2"/>
      <c r="Y25" s="12"/>
      <c r="Z25" s="2"/>
      <c r="AA25" s="12"/>
      <c r="AB25" s="12"/>
      <c r="AC25" s="12"/>
      <c r="AD25" s="12"/>
      <c r="AE25" s="12"/>
      <c r="AF25" s="12"/>
      <c r="AG25" s="12"/>
    </row>
    <row r="26" ht="15.75" customHeight="1">
      <c r="A26" s="39" t="str">
        <f>ALNS!A26</f>
        <v>Kelven Fernando Basilio de Farias</v>
      </c>
      <c r="B26" s="24"/>
      <c r="C26" s="24"/>
      <c r="D26" s="24"/>
      <c r="E26" s="24"/>
      <c r="F26" s="25">
        <f t="shared" si="1"/>
        <v>0</v>
      </c>
      <c r="G26" s="26" t="str">
        <f t="shared" si="2"/>
        <v/>
      </c>
      <c r="H26" s="25" t="str">
        <f t="shared" si="3"/>
        <v/>
      </c>
      <c r="I26" s="38"/>
      <c r="J26" s="28" t="str">
        <f t="shared" si="4"/>
        <v/>
      </c>
      <c r="K26" s="29" t="str">
        <f t="shared" si="5"/>
        <v/>
      </c>
      <c r="L26" s="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2"/>
      <c r="Y26" s="12"/>
      <c r="Z26" s="2"/>
      <c r="AA26" s="12"/>
      <c r="AB26" s="12"/>
      <c r="AC26" s="12"/>
      <c r="AD26" s="12"/>
      <c r="AE26" s="12"/>
      <c r="AF26" s="12"/>
      <c r="AG26" s="12"/>
    </row>
    <row r="27" ht="15.75" customHeight="1">
      <c r="A27" s="40" t="str">
        <f>ALNS!A27</f>
        <v>Laura Lima Pires</v>
      </c>
      <c r="B27" s="31"/>
      <c r="C27" s="31"/>
      <c r="D27" s="31"/>
      <c r="E27" s="31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41"/>
      <c r="J27" s="35" t="str">
        <f t="shared" si="4"/>
        <v/>
      </c>
      <c r="K27" s="36" t="str">
        <f t="shared" si="5"/>
        <v/>
      </c>
      <c r="L27" s="2"/>
      <c r="M27" s="12"/>
      <c r="N27" s="2"/>
      <c r="O27" s="2"/>
      <c r="P27" s="12"/>
      <c r="Q27" s="2"/>
      <c r="R27" s="2"/>
      <c r="S27" s="2"/>
      <c r="T27" s="2"/>
      <c r="U27" s="2"/>
      <c r="V27" s="2"/>
      <c r="W27" s="2"/>
      <c r="X27" s="2"/>
      <c r="Y27" s="12"/>
      <c r="Z27" s="2"/>
      <c r="AA27" s="12"/>
      <c r="AB27" s="12"/>
      <c r="AC27" s="12"/>
      <c r="AD27" s="12"/>
      <c r="AE27" s="12"/>
      <c r="AF27" s="12"/>
      <c r="AG27" s="12"/>
    </row>
    <row r="28" ht="15.75" customHeight="1">
      <c r="A28" s="42" t="str">
        <f>ALNS!A28</f>
        <v>Lucas Abrante Rêgo</v>
      </c>
      <c r="B28" s="24"/>
      <c r="C28" s="24"/>
      <c r="D28" s="24"/>
      <c r="E28" s="24"/>
      <c r="F28" s="25">
        <f t="shared" si="1"/>
        <v>0</v>
      </c>
      <c r="G28" s="26" t="str">
        <f t="shared" si="2"/>
        <v/>
      </c>
      <c r="H28" s="25" t="str">
        <f t="shared" si="3"/>
        <v/>
      </c>
      <c r="I28" s="38"/>
      <c r="J28" s="28" t="str">
        <f t="shared" si="4"/>
        <v/>
      </c>
      <c r="K28" s="29" t="str">
        <f t="shared" si="5"/>
        <v/>
      </c>
      <c r="L28" s="2"/>
      <c r="M28" s="12"/>
      <c r="N28" s="2"/>
      <c r="O28" s="12"/>
      <c r="P28" s="12"/>
      <c r="Q28" s="12"/>
      <c r="R28" s="12"/>
      <c r="S28" s="12"/>
      <c r="T28" s="2"/>
      <c r="U28" s="2"/>
      <c r="V28" s="2"/>
      <c r="W28" s="2"/>
      <c r="X28" s="2"/>
      <c r="Y28" s="12"/>
      <c r="Z28" s="2"/>
      <c r="AA28" s="12"/>
      <c r="AB28" s="12"/>
      <c r="AC28" s="12"/>
      <c r="AD28" s="12"/>
      <c r="AE28" s="12"/>
      <c r="AF28" s="12"/>
      <c r="AG28" s="12"/>
    </row>
    <row r="29" ht="15.75" customHeight="1">
      <c r="A29" s="41" t="str">
        <f>ALNS!A29</f>
        <v>Luiz Alberto Medeiros Soares</v>
      </c>
      <c r="B29" s="31"/>
      <c r="C29" s="31"/>
      <c r="D29" s="31"/>
      <c r="E29" s="31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41"/>
      <c r="J29" s="35" t="str">
        <f t="shared" si="4"/>
        <v/>
      </c>
      <c r="K29" s="36" t="str">
        <f t="shared" si="5"/>
        <v/>
      </c>
      <c r="L29" s="2"/>
      <c r="M29" s="12"/>
      <c r="N29" s="12"/>
      <c r="O29" s="12"/>
      <c r="P29" s="12"/>
      <c r="Q29" s="12"/>
      <c r="R29" s="12"/>
      <c r="S29" s="12"/>
      <c r="T29" s="2"/>
      <c r="U29" s="2"/>
      <c r="V29" s="2"/>
      <c r="W29" s="2"/>
      <c r="X29" s="2"/>
      <c r="Y29" s="2"/>
      <c r="Z29" s="2"/>
      <c r="AA29" s="12"/>
      <c r="AB29" s="12"/>
      <c r="AC29" s="12"/>
      <c r="AD29" s="12"/>
      <c r="AE29" s="12"/>
      <c r="AF29" s="12"/>
      <c r="AG29" s="12"/>
    </row>
    <row r="30" ht="15.75" customHeight="1">
      <c r="A30" s="38" t="str">
        <f>ALNS!A30</f>
        <v>Maria Alice Borba Agra</v>
      </c>
      <c r="B30" s="24"/>
      <c r="C30" s="24"/>
      <c r="D30" s="24"/>
      <c r="E30" s="24"/>
      <c r="F30" s="25">
        <f t="shared" si="1"/>
        <v>0</v>
      </c>
      <c r="G30" s="26" t="str">
        <f t="shared" si="2"/>
        <v/>
      </c>
      <c r="H30" s="25" t="str">
        <f t="shared" si="3"/>
        <v/>
      </c>
      <c r="I30" s="38"/>
      <c r="J30" s="28" t="str">
        <f t="shared" si="4"/>
        <v/>
      </c>
      <c r="K30" s="29" t="str">
        <f t="shared" si="5"/>
        <v/>
      </c>
      <c r="L30" s="2"/>
      <c r="M30" s="12"/>
      <c r="N30" s="2"/>
      <c r="O30" s="12"/>
      <c r="P30" s="12"/>
      <c r="Q30" s="12"/>
      <c r="R30" s="12"/>
      <c r="S30" s="12"/>
      <c r="T30" s="2"/>
      <c r="U30" s="2"/>
      <c r="V30" s="2"/>
      <c r="W30" s="2"/>
      <c r="X30" s="2"/>
      <c r="Y30" s="2"/>
      <c r="Z30" s="2"/>
      <c r="AA30" s="12"/>
      <c r="AB30" s="12"/>
      <c r="AC30" s="12"/>
      <c r="AD30" s="12"/>
      <c r="AE30" s="12"/>
      <c r="AF30" s="12"/>
      <c r="AG30" s="12"/>
    </row>
    <row r="31" ht="15.75" customHeight="1">
      <c r="A31" s="41" t="str">
        <f>ALNS!A31</f>
        <v>Maria Clara Alves de Lima</v>
      </c>
      <c r="B31" s="31"/>
      <c r="C31" s="31"/>
      <c r="D31" s="31"/>
      <c r="E31" s="31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41"/>
      <c r="J31" s="35" t="str">
        <f t="shared" si="4"/>
        <v/>
      </c>
      <c r="K31" s="36" t="str">
        <f t="shared" si="5"/>
        <v/>
      </c>
      <c r="L31" s="2"/>
      <c r="M31" s="12"/>
      <c r="N31" s="2"/>
      <c r="O31" s="12"/>
      <c r="P31" s="12"/>
      <c r="Q31" s="2"/>
      <c r="R31" s="12"/>
      <c r="S31" s="12"/>
      <c r="T31" s="2"/>
      <c r="U31" s="2"/>
      <c r="V31" s="2"/>
      <c r="W31" s="2"/>
      <c r="X31" s="2"/>
      <c r="Y31" s="2"/>
      <c r="Z31" s="2"/>
      <c r="AA31" s="12"/>
      <c r="AB31" s="2"/>
      <c r="AC31" s="12"/>
      <c r="AD31" s="12"/>
      <c r="AE31" s="12"/>
      <c r="AF31" s="12"/>
      <c r="AG31" s="12"/>
    </row>
    <row r="32" ht="15.75" customHeight="1">
      <c r="A32" s="38" t="str">
        <f>ALNS!A32</f>
        <v>Maria Clara dos  Reis Silva</v>
      </c>
      <c r="B32" s="24"/>
      <c r="C32" s="24"/>
      <c r="D32" s="24"/>
      <c r="E32" s="24"/>
      <c r="F32" s="25">
        <f t="shared" si="1"/>
        <v>0</v>
      </c>
      <c r="G32" s="26" t="str">
        <f t="shared" si="2"/>
        <v/>
      </c>
      <c r="H32" s="25" t="str">
        <f t="shared" si="3"/>
        <v/>
      </c>
      <c r="I32" s="38"/>
      <c r="J32" s="28" t="str">
        <f t="shared" si="4"/>
        <v/>
      </c>
      <c r="K32" s="29" t="str">
        <f t="shared" si="5"/>
        <v/>
      </c>
      <c r="L32" s="2"/>
      <c r="M32" s="12"/>
      <c r="N32" s="2"/>
      <c r="O32" s="12"/>
      <c r="P32" s="12"/>
      <c r="Q32" s="12"/>
      <c r="R32" s="12"/>
      <c r="S32" s="12"/>
      <c r="T32" s="2"/>
      <c r="U32" s="2"/>
      <c r="V32" s="2"/>
      <c r="W32" s="2"/>
      <c r="X32" s="2"/>
      <c r="Y32" s="2"/>
      <c r="Z32" s="2"/>
      <c r="AA32" s="12"/>
      <c r="AB32" s="12"/>
      <c r="AC32" s="12"/>
      <c r="AD32" s="12"/>
      <c r="AE32" s="12"/>
      <c r="AF32" s="12"/>
      <c r="AG32" s="12"/>
    </row>
    <row r="33" ht="15.75" customHeight="1">
      <c r="A33" s="41" t="str">
        <f>ALNS!A33</f>
        <v>Maria Evelyn da Silva Almeida</v>
      </c>
      <c r="B33" s="31"/>
      <c r="C33" s="31"/>
      <c r="D33" s="31"/>
      <c r="E33" s="31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41"/>
      <c r="J33" s="35" t="str">
        <f t="shared" si="4"/>
        <v/>
      </c>
      <c r="K33" s="36" t="str">
        <f t="shared" si="5"/>
        <v/>
      </c>
      <c r="L33" s="2"/>
      <c r="M33" s="12"/>
      <c r="N33" s="12"/>
      <c r="O33" s="12"/>
      <c r="P33" s="12"/>
      <c r="Q33" s="12"/>
      <c r="R33" s="12"/>
      <c r="S33" s="12"/>
      <c r="T33" s="2"/>
      <c r="U33" s="2"/>
      <c r="V33" s="2"/>
      <c r="W33" s="2"/>
      <c r="X33" s="2"/>
      <c r="Y33" s="2"/>
      <c r="Z33" s="2"/>
      <c r="AA33" s="12"/>
      <c r="AB33" s="12"/>
      <c r="AC33" s="12"/>
      <c r="AD33" s="12"/>
      <c r="AE33" s="12"/>
      <c r="AF33" s="12"/>
      <c r="AG33" s="12"/>
    </row>
    <row r="34" ht="15.75" customHeight="1">
      <c r="A34" s="38" t="str">
        <f>ALNS!A34</f>
        <v>Marina Venâncio Oliveira</v>
      </c>
      <c r="B34" s="24"/>
      <c r="C34" s="24"/>
      <c r="D34" s="24"/>
      <c r="E34" s="24"/>
      <c r="F34" s="25">
        <f t="shared" si="1"/>
        <v>0</v>
      </c>
      <c r="G34" s="26" t="str">
        <f t="shared" si="2"/>
        <v/>
      </c>
      <c r="H34" s="25" t="str">
        <f t="shared" si="3"/>
        <v/>
      </c>
      <c r="I34" s="38"/>
      <c r="J34" s="28" t="str">
        <f t="shared" si="4"/>
        <v/>
      </c>
      <c r="K34" s="29" t="str">
        <f t="shared" si="5"/>
        <v/>
      </c>
      <c r="L34" s="2"/>
      <c r="M34" s="1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2"/>
      <c r="AB34" s="12"/>
      <c r="AC34" s="12"/>
      <c r="AD34" s="12"/>
      <c r="AE34" s="12"/>
      <c r="AF34" s="12"/>
      <c r="AG34" s="12"/>
    </row>
    <row r="35" ht="15.75" customHeight="1">
      <c r="A35" s="41" t="str">
        <f>ALNS!A35</f>
        <v>Mário Samuel Oliveira Conceição</v>
      </c>
      <c r="B35" s="31"/>
      <c r="C35" s="31"/>
      <c r="D35" s="31"/>
      <c r="E35" s="31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41"/>
      <c r="J35" s="35" t="str">
        <f t="shared" si="4"/>
        <v/>
      </c>
      <c r="K35" s="36" t="str">
        <f t="shared" si="5"/>
        <v/>
      </c>
      <c r="L35" s="2"/>
      <c r="M35" s="1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2"/>
      <c r="AB35" s="12"/>
      <c r="AC35" s="12"/>
      <c r="AD35" s="12"/>
      <c r="AE35" s="12"/>
      <c r="AF35" s="12"/>
      <c r="AG35" s="12"/>
    </row>
    <row r="36" ht="15.75" customHeight="1">
      <c r="A36" s="42" t="str">
        <f>ALNS!A36</f>
        <v>Pedro Elias barbosa de Sousa</v>
      </c>
      <c r="B36" s="24"/>
      <c r="C36" s="24"/>
      <c r="D36" s="24"/>
      <c r="E36" s="24"/>
      <c r="F36" s="25">
        <f t="shared" si="1"/>
        <v>0</v>
      </c>
      <c r="G36" s="26" t="str">
        <f t="shared" si="2"/>
        <v/>
      </c>
      <c r="H36" s="25" t="str">
        <f t="shared" si="3"/>
        <v/>
      </c>
      <c r="I36" s="38"/>
      <c r="J36" s="28" t="str">
        <f t="shared" si="4"/>
        <v/>
      </c>
      <c r="K36" s="29" t="str">
        <f t="shared" si="5"/>
        <v/>
      </c>
      <c r="L36" s="2"/>
      <c r="M36" s="1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2"/>
      <c r="AB36" s="12"/>
      <c r="AC36" s="12"/>
      <c r="AD36" s="12"/>
      <c r="AE36" s="12"/>
      <c r="AF36" s="12"/>
      <c r="AG36" s="12"/>
    </row>
    <row r="37" ht="15.75" customHeight="1">
      <c r="A37" s="40" t="str">
        <f>ALNS!A37</f>
        <v>Pedro Henrique dos Santos Sousa</v>
      </c>
      <c r="B37" s="31"/>
      <c r="C37" s="31"/>
      <c r="D37" s="31"/>
      <c r="E37" s="31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41"/>
      <c r="J37" s="35" t="str">
        <f t="shared" si="4"/>
        <v/>
      </c>
      <c r="K37" s="36" t="str">
        <f t="shared" si="5"/>
        <v/>
      </c>
      <c r="L37" s="2"/>
      <c r="M37" s="1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2"/>
      <c r="AB37" s="12"/>
      <c r="AC37" s="12"/>
      <c r="AD37" s="12"/>
      <c r="AE37" s="2"/>
      <c r="AF37" s="2"/>
      <c r="AG37" s="2"/>
    </row>
    <row r="38" ht="15.75" customHeight="1">
      <c r="A38" s="42" t="str">
        <f>ALNS!A38</f>
        <v>Pedro Víctor de Farias Almeida</v>
      </c>
      <c r="B38" s="24"/>
      <c r="C38" s="24"/>
      <c r="D38" s="24"/>
      <c r="E38" s="24"/>
      <c r="F38" s="25">
        <f t="shared" si="1"/>
        <v>0</v>
      </c>
      <c r="G38" s="26" t="str">
        <f t="shared" si="2"/>
        <v/>
      </c>
      <c r="H38" s="25" t="str">
        <f t="shared" si="3"/>
        <v/>
      </c>
      <c r="I38" s="38"/>
      <c r="J38" s="28" t="str">
        <f t="shared" si="4"/>
        <v/>
      </c>
      <c r="K38" s="29" t="str">
        <f t="shared" si="5"/>
        <v/>
      </c>
      <c r="L38" s="2"/>
      <c r="M38" s="1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2"/>
      <c r="AB38" s="12"/>
      <c r="AC38" s="12"/>
      <c r="AD38" s="12"/>
      <c r="AE38" s="2"/>
      <c r="AF38" s="2"/>
      <c r="AG38" s="2"/>
    </row>
    <row r="39" ht="15.75" customHeight="1">
      <c r="A39" s="40" t="str">
        <f>ALNS!A39</f>
        <v>Pedro Welisson de Lima Araújo</v>
      </c>
      <c r="B39" s="31"/>
      <c r="C39" s="31"/>
      <c r="D39" s="31"/>
      <c r="E39" s="31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41"/>
      <c r="J39" s="35" t="str">
        <f t="shared" si="4"/>
        <v/>
      </c>
      <c r="K39" s="36" t="str">
        <f t="shared" si="5"/>
        <v/>
      </c>
      <c r="L39" s="2"/>
      <c r="M39" s="1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2"/>
      <c r="AB39" s="12"/>
      <c r="AC39" s="12"/>
      <c r="AD39" s="12"/>
      <c r="AE39" s="2"/>
      <c r="AF39" s="2"/>
      <c r="AG39" s="2"/>
    </row>
    <row r="40" ht="15.75" customHeight="1">
      <c r="A40" s="42" t="str">
        <f>ALNS!A40</f>
        <v>Rebeca Kemylly Vasquez Mendes</v>
      </c>
      <c r="B40" s="24"/>
      <c r="C40" s="24"/>
      <c r="D40" s="24"/>
      <c r="E40" s="24"/>
      <c r="F40" s="25">
        <f t="shared" si="1"/>
        <v>0</v>
      </c>
      <c r="G40" s="26" t="str">
        <f t="shared" si="2"/>
        <v/>
      </c>
      <c r="H40" s="25" t="str">
        <f t="shared" si="3"/>
        <v/>
      </c>
      <c r="I40" s="38"/>
      <c r="J40" s="28" t="str">
        <f t="shared" si="4"/>
        <v/>
      </c>
      <c r="K40" s="29" t="str">
        <f t="shared" si="5"/>
        <v/>
      </c>
      <c r="L40" s="2"/>
      <c r="M40" s="1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2"/>
      <c r="AB40" s="12"/>
      <c r="AC40" s="12"/>
      <c r="AD40" s="2"/>
      <c r="AE40" s="2"/>
      <c r="AF40" s="2"/>
      <c r="AG40" s="2"/>
    </row>
    <row r="41" ht="15.75" customHeight="1">
      <c r="A41" s="40" t="str">
        <f>ALNS!A41</f>
        <v>Renan Victor Rocha Pessoa</v>
      </c>
      <c r="B41" s="31"/>
      <c r="C41" s="31"/>
      <c r="D41" s="31"/>
      <c r="E41" s="31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41"/>
      <c r="J41" s="35" t="str">
        <f t="shared" si="4"/>
        <v/>
      </c>
      <c r="K41" s="36" t="str">
        <f t="shared" si="5"/>
        <v/>
      </c>
      <c r="L41" s="2"/>
      <c r="M41" s="1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2"/>
      <c r="AB41" s="2"/>
      <c r="AC41" s="2"/>
      <c r="AD41" s="2"/>
      <c r="AE41" s="2"/>
      <c r="AF41" s="2"/>
      <c r="AG41" s="2"/>
    </row>
    <row r="42" ht="15.75" customHeight="1">
      <c r="A42" s="42" t="str">
        <f>ALNS!A42</f>
        <v>Reuel Rodrigues Ferreira</v>
      </c>
      <c r="B42" s="24"/>
      <c r="C42" s="24"/>
      <c r="D42" s="24"/>
      <c r="E42" s="24"/>
      <c r="F42" s="25">
        <f t="shared" si="1"/>
        <v>0</v>
      </c>
      <c r="G42" s="26" t="str">
        <f t="shared" si="2"/>
        <v/>
      </c>
      <c r="H42" s="25" t="str">
        <f t="shared" si="3"/>
        <v/>
      </c>
      <c r="I42" s="38"/>
      <c r="J42" s="28" t="str">
        <f t="shared" si="4"/>
        <v/>
      </c>
      <c r="K42" s="29" t="str">
        <f t="shared" si="5"/>
        <v/>
      </c>
      <c r="L42" s="2"/>
      <c r="M42" s="1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2"/>
      <c r="AB42" s="2"/>
      <c r="AC42" s="2"/>
      <c r="AD42" s="2"/>
      <c r="AE42" s="2"/>
      <c r="AF42" s="2"/>
      <c r="AG42" s="2"/>
    </row>
    <row r="43" ht="15.75" customHeight="1">
      <c r="A43" s="40" t="str">
        <f>ALNS!A43</f>
        <v>Samara Rafaelly Brandão Rocha</v>
      </c>
      <c r="B43" s="31"/>
      <c r="C43" s="31"/>
      <c r="D43" s="31"/>
      <c r="E43" s="31"/>
      <c r="F43" s="32">
        <f t="shared" si="1"/>
        <v>0</v>
      </c>
      <c r="G43" s="33" t="str">
        <f t="shared" si="2"/>
        <v/>
      </c>
      <c r="H43" s="32" t="str">
        <f t="shared" si="3"/>
        <v/>
      </c>
      <c r="I43" s="41"/>
      <c r="J43" s="35" t="str">
        <f t="shared" si="4"/>
        <v/>
      </c>
      <c r="K43" s="36" t="str">
        <f t="shared" si="5"/>
        <v/>
      </c>
      <c r="L43" s="2"/>
      <c r="M43" s="1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2"/>
      <c r="AB43" s="2"/>
      <c r="AC43" s="2"/>
      <c r="AD43" s="2"/>
      <c r="AE43" s="2"/>
      <c r="AF43" s="2"/>
      <c r="AG43" s="2"/>
    </row>
    <row r="44" ht="15.75" customHeight="1">
      <c r="A44" s="42" t="str">
        <f>ALNS!A44</f>
        <v>Samuel Fontes Lima</v>
      </c>
      <c r="B44" s="24"/>
      <c r="C44" s="24"/>
      <c r="D44" s="24"/>
      <c r="E44" s="24"/>
      <c r="F44" s="25">
        <f t="shared" si="1"/>
        <v>0</v>
      </c>
      <c r="G44" s="26" t="str">
        <f t="shared" si="2"/>
        <v/>
      </c>
      <c r="H44" s="25" t="str">
        <f t="shared" si="3"/>
        <v/>
      </c>
      <c r="I44" s="38"/>
      <c r="J44" s="28" t="str">
        <f t="shared" si="4"/>
        <v/>
      </c>
      <c r="K44" s="29" t="str">
        <f t="shared" si="5"/>
        <v/>
      </c>
      <c r="L44" s="12"/>
      <c r="M44" s="1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2"/>
      <c r="AB44" s="2"/>
      <c r="AC44" s="2"/>
      <c r="AD44" s="2"/>
      <c r="AE44" s="2"/>
      <c r="AF44" s="2"/>
      <c r="AG44" s="2"/>
    </row>
    <row r="45" ht="15.75" customHeight="1">
      <c r="A45" s="40" t="str">
        <f>ALNS!A45</f>
        <v>Thifany Tayane Pereira Galdino</v>
      </c>
      <c r="B45" s="31"/>
      <c r="C45" s="31"/>
      <c r="D45" s="31"/>
      <c r="E45" s="31"/>
      <c r="F45" s="32">
        <f t="shared" si="1"/>
        <v>0</v>
      </c>
      <c r="G45" s="33" t="str">
        <f t="shared" si="2"/>
        <v/>
      </c>
      <c r="H45" s="32" t="str">
        <f t="shared" si="3"/>
        <v/>
      </c>
      <c r="I45" s="41"/>
      <c r="J45" s="35" t="str">
        <f t="shared" si="4"/>
        <v/>
      </c>
      <c r="K45" s="36" t="str">
        <f t="shared" si="5"/>
        <v/>
      </c>
      <c r="L45" s="12"/>
      <c r="M45" s="12"/>
      <c r="N45" s="1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2" t="str">
        <f>ALNS!A46</f>
        <v>Victor Gabriel Clementino Lima</v>
      </c>
      <c r="B46" s="24"/>
      <c r="C46" s="24"/>
      <c r="D46" s="24"/>
      <c r="E46" s="24"/>
      <c r="F46" s="25">
        <f t="shared" si="1"/>
        <v>0</v>
      </c>
      <c r="G46" s="26" t="str">
        <f t="shared" si="2"/>
        <v/>
      </c>
      <c r="H46" s="25" t="str">
        <f t="shared" si="3"/>
        <v/>
      </c>
      <c r="I46" s="38"/>
      <c r="J46" s="28" t="str">
        <f t="shared" si="4"/>
        <v/>
      </c>
      <c r="K46" s="29" t="str">
        <f t="shared" si="5"/>
        <v/>
      </c>
      <c r="L46" s="12"/>
      <c r="M46" s="12"/>
      <c r="N46" s="1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0" t="str">
        <f>ALNS!A47</f>
        <v>Vitória Cristina Rodrigues Amancio Vieira</v>
      </c>
      <c r="B47" s="31"/>
      <c r="C47" s="31"/>
      <c r="D47" s="31"/>
      <c r="E47" s="31"/>
      <c r="F47" s="32">
        <f t="shared" si="1"/>
        <v>0</v>
      </c>
      <c r="G47" s="33" t="str">
        <f t="shared" si="2"/>
        <v/>
      </c>
      <c r="H47" s="32" t="str">
        <f t="shared" si="3"/>
        <v/>
      </c>
      <c r="I47" s="41"/>
      <c r="J47" s="35" t="str">
        <f t="shared" si="4"/>
        <v/>
      </c>
      <c r="K47" s="36" t="str">
        <f t="shared" si="5"/>
        <v/>
      </c>
      <c r="L47" s="12"/>
      <c r="M47" s="12"/>
      <c r="N47" s="1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2"/>
      <c r="M48" s="12"/>
      <c r="N48" s="1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2"/>
      <c r="M49" s="12"/>
      <c r="N49" s="1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2"/>
      <c r="M50" s="12"/>
      <c r="N50" s="1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2"/>
      <c r="M51" s="12"/>
      <c r="N51" s="1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3"/>
      <c r="B52" s="43"/>
      <c r="C52" s="43"/>
      <c r="D52" s="43"/>
      <c r="E52" s="43"/>
      <c r="F52" s="43"/>
      <c r="G52" s="43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3"/>
      <c r="B53" s="43"/>
      <c r="C53" s="43"/>
      <c r="D53" s="43"/>
      <c r="E53" s="43"/>
      <c r="F53" s="43"/>
      <c r="G53" s="43"/>
      <c r="L53" s="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2"/>
      <c r="AA53" s="12"/>
      <c r="AB53" s="12"/>
      <c r="AC53" s="12"/>
      <c r="AD53" s="12"/>
      <c r="AE53" s="12"/>
      <c r="AF53" s="12"/>
      <c r="AG53" s="12"/>
    </row>
    <row r="54" ht="15.75" hidden="1" customHeight="1">
      <c r="A54" s="43"/>
      <c r="B54" s="43"/>
      <c r="C54" s="43"/>
      <c r="D54" s="43"/>
      <c r="E54" s="43"/>
      <c r="F54" s="43"/>
      <c r="G54" s="43"/>
      <c r="L54" s="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2"/>
      <c r="AA54" s="12"/>
      <c r="AB54" s="12"/>
      <c r="AC54" s="12"/>
      <c r="AD54" s="12"/>
      <c r="AE54" s="12"/>
      <c r="AF54" s="12"/>
      <c r="AG54" s="12"/>
    </row>
    <row r="55" ht="15.75" hidden="1" customHeight="1">
      <c r="A55" s="43"/>
      <c r="B55" s="43"/>
      <c r="C55" s="43"/>
      <c r="D55" s="43"/>
      <c r="E55" s="43"/>
      <c r="F55" s="43"/>
      <c r="G55" s="43"/>
      <c r="L55" s="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2"/>
      <c r="Y55" s="12"/>
      <c r="Z55" s="2"/>
      <c r="AA55" s="12"/>
      <c r="AB55" s="12"/>
      <c r="AC55" s="12"/>
      <c r="AD55" s="12"/>
      <c r="AE55" s="12"/>
      <c r="AF55" s="12"/>
      <c r="AG55" s="12"/>
    </row>
    <row r="56" ht="15.75" hidden="1" customHeight="1">
      <c r="A56" s="43"/>
      <c r="B56" s="43"/>
      <c r="C56" s="43"/>
      <c r="D56" s="43"/>
      <c r="E56" s="43"/>
      <c r="F56" s="43"/>
      <c r="G56" s="43"/>
      <c r="L56" s="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2"/>
      <c r="AA56" s="12"/>
      <c r="AB56" s="12"/>
      <c r="AC56" s="12"/>
      <c r="AD56" s="12"/>
      <c r="AE56" s="12"/>
      <c r="AF56" s="12"/>
      <c r="AG56" s="12"/>
    </row>
    <row r="57" ht="15.75" hidden="1" customHeight="1">
      <c r="A57" s="43"/>
      <c r="B57" s="43"/>
      <c r="C57" s="43"/>
      <c r="D57" s="43"/>
      <c r="E57" s="43"/>
      <c r="F57" s="43"/>
      <c r="G57" s="43"/>
      <c r="L57" s="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2"/>
      <c r="Y57" s="12"/>
      <c r="Z57" s="2"/>
      <c r="AA57" s="12"/>
      <c r="AB57" s="12"/>
      <c r="AC57" s="12"/>
      <c r="AD57" s="12"/>
      <c r="AE57" s="12"/>
      <c r="AF57" s="12"/>
      <c r="AG57" s="12"/>
    </row>
    <row r="58" ht="15.75" hidden="1" customHeight="1">
      <c r="A58" s="43"/>
      <c r="B58" s="43"/>
      <c r="C58" s="43"/>
      <c r="D58" s="43"/>
      <c r="E58" s="43"/>
      <c r="F58" s="43"/>
      <c r="G58" s="43"/>
      <c r="L58" s="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2"/>
      <c r="Y58" s="12"/>
      <c r="Z58" s="2"/>
      <c r="AA58" s="12"/>
      <c r="AB58" s="12"/>
      <c r="AC58" s="12"/>
      <c r="AD58" s="12"/>
      <c r="AE58" s="12"/>
      <c r="AF58" s="12"/>
      <c r="AG58" s="12"/>
    </row>
    <row r="59" ht="15.75" hidden="1" customHeight="1">
      <c r="A59" s="43"/>
      <c r="B59" s="43"/>
      <c r="C59" s="43"/>
      <c r="D59" s="43"/>
      <c r="E59" s="43"/>
      <c r="F59" s="43"/>
      <c r="G59" s="43"/>
      <c r="L59" s="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2"/>
      <c r="Y59" s="12"/>
      <c r="Z59" s="2"/>
      <c r="AA59" s="12"/>
      <c r="AB59" s="12"/>
      <c r="AC59" s="12"/>
      <c r="AD59" s="12"/>
      <c r="AE59" s="12"/>
      <c r="AF59" s="12"/>
      <c r="AG59" s="12"/>
    </row>
    <row r="60" ht="15.75" hidden="1" customHeight="1">
      <c r="A60" s="43"/>
      <c r="B60" s="43"/>
      <c r="C60" s="43"/>
      <c r="D60" s="43"/>
      <c r="E60" s="43"/>
      <c r="F60" s="43"/>
      <c r="G60" s="43"/>
      <c r="L60" s="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2"/>
      <c r="Y60" s="12"/>
      <c r="Z60" s="2"/>
      <c r="AA60" s="12"/>
      <c r="AB60" s="12"/>
      <c r="AC60" s="12"/>
      <c r="AD60" s="12"/>
      <c r="AE60" s="12"/>
      <c r="AF60" s="12"/>
      <c r="AG60" s="12"/>
    </row>
    <row r="61" ht="15.75" hidden="1" customHeight="1">
      <c r="A61" s="43"/>
      <c r="B61" s="43"/>
      <c r="C61" s="43"/>
      <c r="D61" s="43"/>
      <c r="E61" s="43"/>
      <c r="F61" s="43"/>
      <c r="G61" s="43"/>
      <c r="L61" s="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2"/>
      <c r="Y61" s="12"/>
      <c r="Z61" s="2"/>
      <c r="AA61" s="12"/>
      <c r="AB61" s="12"/>
      <c r="AC61" s="12"/>
      <c r="AD61" s="12"/>
      <c r="AE61" s="12"/>
      <c r="AF61" s="12"/>
      <c r="AG61" s="12"/>
    </row>
    <row r="62" ht="15.75" hidden="1" customHeight="1">
      <c r="A62" s="43"/>
      <c r="B62" s="43"/>
      <c r="C62" s="43"/>
      <c r="D62" s="43"/>
      <c r="E62" s="43"/>
      <c r="F62" s="43"/>
      <c r="G62" s="43"/>
      <c r="L62" s="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2"/>
      <c r="Y62" s="12"/>
      <c r="Z62" s="2"/>
      <c r="AA62" s="12"/>
      <c r="AB62" s="12"/>
      <c r="AC62" s="12"/>
      <c r="AD62" s="12"/>
      <c r="AE62" s="12"/>
      <c r="AF62" s="12"/>
      <c r="AG62" s="12"/>
    </row>
    <row r="63" ht="15.75" hidden="1" customHeight="1">
      <c r="A63" s="43"/>
      <c r="B63" s="43"/>
      <c r="C63" s="43"/>
      <c r="D63" s="43"/>
      <c r="E63" s="43"/>
      <c r="F63" s="43"/>
      <c r="G63" s="43"/>
      <c r="L63" s="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2"/>
      <c r="Y63" s="12"/>
      <c r="Z63" s="2"/>
      <c r="AA63" s="12"/>
      <c r="AB63" s="12"/>
      <c r="AC63" s="12"/>
      <c r="AD63" s="12"/>
      <c r="AE63" s="12"/>
      <c r="AF63" s="12"/>
      <c r="AG63" s="12"/>
    </row>
    <row r="64" ht="15.75" hidden="1" customHeight="1">
      <c r="A64" s="43"/>
      <c r="B64" s="43"/>
      <c r="C64" s="43"/>
      <c r="D64" s="43"/>
      <c r="E64" s="43"/>
      <c r="F64" s="43"/>
      <c r="G64" s="43"/>
      <c r="L64" s="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2"/>
      <c r="Y64" s="12"/>
      <c r="Z64" s="2"/>
      <c r="AA64" s="12"/>
      <c r="AB64" s="12"/>
      <c r="AC64" s="12"/>
      <c r="AD64" s="12"/>
      <c r="AE64" s="12"/>
      <c r="AF64" s="12"/>
      <c r="AG64" s="12"/>
    </row>
    <row r="65" ht="15.75" hidden="1" customHeight="1">
      <c r="A65" s="43"/>
      <c r="B65" s="43"/>
      <c r="C65" s="43"/>
      <c r="D65" s="43"/>
      <c r="E65" s="43"/>
      <c r="F65" s="43"/>
      <c r="G65" s="43"/>
      <c r="L65" s="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2"/>
      <c r="Y65" s="12"/>
      <c r="Z65" s="2"/>
      <c r="AA65" s="12"/>
      <c r="AB65" s="12"/>
      <c r="AC65" s="12"/>
      <c r="AD65" s="12"/>
      <c r="AE65" s="12"/>
      <c r="AF65" s="12"/>
      <c r="AG65" s="12"/>
    </row>
    <row r="66" ht="15.75" hidden="1" customHeight="1">
      <c r="A66" s="43"/>
      <c r="B66" s="43"/>
      <c r="C66" s="43"/>
      <c r="D66" s="43"/>
      <c r="E66" s="43"/>
      <c r="F66" s="43"/>
      <c r="G66" s="43"/>
      <c r="L66" s="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2"/>
      <c r="Y66" s="12"/>
      <c r="Z66" s="2"/>
      <c r="AA66" s="12"/>
      <c r="AB66" s="12"/>
      <c r="AC66" s="12"/>
      <c r="AD66" s="12"/>
      <c r="AE66" s="12"/>
      <c r="AF66" s="12"/>
      <c r="AG66" s="12"/>
    </row>
    <row r="67" ht="15.75" hidden="1" customHeight="1">
      <c r="A67" s="43"/>
      <c r="B67" s="43"/>
      <c r="C67" s="43"/>
      <c r="D67" s="43"/>
      <c r="E67" s="43"/>
      <c r="F67" s="43"/>
      <c r="G67" s="43"/>
      <c r="L67" s="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2"/>
      <c r="Y67" s="12"/>
      <c r="Z67" s="2"/>
      <c r="AA67" s="12"/>
      <c r="AB67" s="12"/>
      <c r="AC67" s="12"/>
      <c r="AD67" s="12"/>
      <c r="AE67" s="12"/>
      <c r="AF67" s="12"/>
      <c r="AG67" s="12"/>
    </row>
    <row r="68" ht="15.75" hidden="1" customHeight="1">
      <c r="A68" s="43"/>
      <c r="B68" s="43"/>
      <c r="C68" s="43"/>
      <c r="D68" s="43"/>
      <c r="E68" s="43"/>
      <c r="F68" s="43"/>
      <c r="G68" s="43"/>
      <c r="L68" s="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2"/>
      <c r="Y68" s="12"/>
      <c r="Z68" s="2"/>
      <c r="AA68" s="12"/>
      <c r="AB68" s="12"/>
      <c r="AC68" s="12"/>
      <c r="AD68" s="12"/>
      <c r="AE68" s="12"/>
      <c r="AF68" s="12"/>
      <c r="AG68" s="12"/>
    </row>
    <row r="69" ht="15.75" hidden="1" customHeight="1">
      <c r="A69" s="43"/>
      <c r="B69" s="43"/>
      <c r="C69" s="43"/>
      <c r="D69" s="43"/>
      <c r="E69" s="43"/>
      <c r="F69" s="43"/>
      <c r="G69" s="43"/>
      <c r="L69" s="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2"/>
      <c r="Y69" s="12"/>
      <c r="Z69" s="2"/>
      <c r="AA69" s="12"/>
      <c r="AB69" s="12"/>
      <c r="AC69" s="12"/>
      <c r="AD69" s="12"/>
      <c r="AE69" s="12"/>
      <c r="AF69" s="12"/>
      <c r="AG69" s="12"/>
    </row>
    <row r="70" ht="15.75" hidden="1" customHeight="1">
      <c r="A70" s="43"/>
      <c r="B70" s="43"/>
      <c r="C70" s="43"/>
      <c r="D70" s="43"/>
      <c r="E70" s="43"/>
      <c r="F70" s="43"/>
      <c r="G70" s="43"/>
      <c r="L70" s="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2"/>
      <c r="Y70" s="12"/>
      <c r="Z70" s="2"/>
      <c r="AA70" s="12"/>
      <c r="AB70" s="12"/>
      <c r="AC70" s="12"/>
      <c r="AD70" s="12"/>
      <c r="AE70" s="12"/>
      <c r="AF70" s="12"/>
      <c r="AG70" s="12"/>
    </row>
    <row r="71" ht="15.75" hidden="1" customHeight="1">
      <c r="A71" s="43"/>
      <c r="B71" s="43"/>
      <c r="C71" s="43"/>
      <c r="D71" s="43"/>
      <c r="E71" s="43"/>
      <c r="F71" s="43"/>
      <c r="G71" s="43"/>
      <c r="L71" s="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2"/>
      <c r="Y71" s="12"/>
      <c r="Z71" s="2"/>
      <c r="AA71" s="12"/>
      <c r="AB71" s="12"/>
      <c r="AC71" s="12"/>
      <c r="AD71" s="12"/>
      <c r="AE71" s="12"/>
      <c r="AF71" s="12"/>
      <c r="AG71" s="12"/>
    </row>
    <row r="72" ht="15.75" hidden="1" customHeight="1">
      <c r="A72" s="43"/>
      <c r="B72" s="43"/>
      <c r="C72" s="43"/>
      <c r="D72" s="43"/>
      <c r="E72" s="43"/>
      <c r="F72" s="43"/>
      <c r="G72" s="43"/>
      <c r="L72" s="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2"/>
      <c r="Y72" s="12"/>
      <c r="Z72" s="2"/>
      <c r="AA72" s="12"/>
      <c r="AB72" s="12"/>
      <c r="AC72" s="12"/>
      <c r="AD72" s="12"/>
      <c r="AE72" s="12"/>
      <c r="AF72" s="12"/>
      <c r="AG72" s="12"/>
    </row>
    <row r="73" ht="15.75" hidden="1" customHeight="1">
      <c r="A73" s="43"/>
      <c r="B73" s="43"/>
      <c r="C73" s="43"/>
      <c r="D73" s="43"/>
      <c r="E73" s="43"/>
      <c r="F73" s="43"/>
      <c r="G73" s="43"/>
      <c r="L73" s="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2"/>
      <c r="Y73" s="12"/>
      <c r="Z73" s="2"/>
      <c r="AA73" s="12"/>
      <c r="AB73" s="12"/>
      <c r="AC73" s="12"/>
      <c r="AD73" s="12"/>
      <c r="AE73" s="12"/>
      <c r="AF73" s="12"/>
      <c r="AG73" s="12"/>
    </row>
    <row r="74" ht="15.75" hidden="1" customHeight="1">
      <c r="A74" s="43"/>
      <c r="B74" s="43"/>
      <c r="C74" s="43"/>
      <c r="D74" s="43"/>
      <c r="E74" s="43"/>
      <c r="F74" s="43"/>
      <c r="G74" s="43"/>
      <c r="L74" s="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2"/>
      <c r="Y74" s="12"/>
      <c r="Z74" s="2"/>
      <c r="AA74" s="12"/>
      <c r="AB74" s="12"/>
      <c r="AC74" s="12"/>
      <c r="AD74" s="12"/>
      <c r="AE74" s="12"/>
      <c r="AF74" s="12"/>
      <c r="AG74" s="12"/>
    </row>
    <row r="75" ht="15.75" hidden="1" customHeight="1">
      <c r="A75" s="43"/>
      <c r="B75" s="43"/>
      <c r="C75" s="43"/>
      <c r="D75" s="43"/>
      <c r="E75" s="43"/>
      <c r="F75" s="43"/>
      <c r="G75" s="43"/>
      <c r="L75" s="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2"/>
      <c r="Y75" s="12"/>
      <c r="Z75" s="2"/>
      <c r="AA75" s="12"/>
      <c r="AB75" s="12"/>
      <c r="AC75" s="12"/>
      <c r="AD75" s="12"/>
      <c r="AE75" s="12"/>
      <c r="AF75" s="12"/>
      <c r="AG75" s="12"/>
    </row>
    <row r="76" ht="15.75" hidden="1" customHeight="1">
      <c r="A76" s="43"/>
      <c r="B76" s="43"/>
      <c r="C76" s="43"/>
      <c r="D76" s="43"/>
      <c r="E76" s="43"/>
      <c r="F76" s="43"/>
      <c r="G76" s="43"/>
      <c r="L76" s="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2"/>
      <c r="Y76" s="12"/>
      <c r="Z76" s="2"/>
      <c r="AA76" s="12"/>
      <c r="AB76" s="12"/>
      <c r="AC76" s="12"/>
      <c r="AD76" s="12"/>
      <c r="AE76" s="12"/>
      <c r="AF76" s="12"/>
      <c r="AG76" s="12"/>
    </row>
    <row r="77" ht="15.75" hidden="1" customHeight="1">
      <c r="A77" s="43"/>
      <c r="B77" s="43"/>
      <c r="C77" s="43"/>
      <c r="D77" s="43"/>
      <c r="E77" s="43"/>
      <c r="F77" s="43"/>
      <c r="G77" s="43"/>
      <c r="L77" s="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2"/>
      <c r="Y77" s="12"/>
      <c r="Z77" s="2"/>
      <c r="AA77" s="12"/>
      <c r="AB77" s="12"/>
      <c r="AC77" s="12"/>
      <c r="AD77" s="12"/>
      <c r="AE77" s="12"/>
      <c r="AF77" s="12"/>
      <c r="AG77" s="12"/>
    </row>
    <row r="78" ht="15.75" hidden="1" customHeight="1">
      <c r="A78" s="43"/>
      <c r="B78" s="43"/>
      <c r="C78" s="43"/>
      <c r="D78" s="43"/>
      <c r="E78" s="43"/>
      <c r="F78" s="43"/>
      <c r="G78" s="43"/>
      <c r="L78" s="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2"/>
      <c r="Y78" s="12"/>
      <c r="Z78" s="2"/>
      <c r="AA78" s="12"/>
      <c r="AB78" s="12"/>
      <c r="AC78" s="12"/>
      <c r="AD78" s="12"/>
      <c r="AE78" s="12"/>
      <c r="AF78" s="12"/>
      <c r="AG78" s="12"/>
    </row>
    <row r="79" ht="15.75" hidden="1" customHeight="1">
      <c r="A79" s="43"/>
      <c r="B79" s="43"/>
      <c r="C79" s="43"/>
      <c r="D79" s="43"/>
      <c r="E79" s="43"/>
      <c r="F79" s="43"/>
      <c r="G79" s="43"/>
      <c r="L79" s="2"/>
      <c r="M79" s="12"/>
      <c r="N79" s="12"/>
      <c r="O79" s="12"/>
      <c r="P79" s="12"/>
      <c r="Q79" s="12"/>
      <c r="R79" s="12"/>
      <c r="S79" s="12"/>
      <c r="T79" s="12"/>
      <c r="U79" s="12"/>
      <c r="V79" s="2"/>
      <c r="W79" s="2"/>
      <c r="X79" s="2"/>
      <c r="Y79" s="12"/>
      <c r="Z79" s="2"/>
      <c r="AA79" s="12"/>
      <c r="AB79" s="12"/>
      <c r="AC79" s="12"/>
      <c r="AD79" s="12"/>
      <c r="AE79" s="12"/>
      <c r="AF79" s="12"/>
      <c r="AG79" s="12"/>
    </row>
    <row r="80" ht="15.75" hidden="1" customHeight="1">
      <c r="A80" s="43"/>
      <c r="B80" s="43"/>
      <c r="C80" s="43"/>
      <c r="D80" s="43"/>
      <c r="E80" s="43"/>
      <c r="F80" s="43"/>
      <c r="G80" s="43"/>
      <c r="L80" s="2"/>
      <c r="M80" s="12"/>
      <c r="N80" s="12"/>
      <c r="O80" s="12"/>
      <c r="P80" s="12"/>
      <c r="Q80" s="12"/>
      <c r="R80" s="12"/>
      <c r="S80" s="12"/>
      <c r="T80" s="12"/>
      <c r="U80" s="12"/>
      <c r="V80" s="2"/>
      <c r="W80" s="2"/>
      <c r="X80" s="2"/>
      <c r="Y80" s="12"/>
      <c r="Z80" s="2"/>
      <c r="AA80" s="12"/>
      <c r="AB80" s="12"/>
      <c r="AC80" s="12"/>
      <c r="AD80" s="12"/>
      <c r="AE80" s="12"/>
      <c r="AF80" s="12"/>
      <c r="AG80" s="12"/>
    </row>
    <row r="81" ht="15.75" hidden="1" customHeight="1">
      <c r="A81" s="43"/>
      <c r="B81" s="43"/>
      <c r="C81" s="43"/>
      <c r="D81" s="43"/>
      <c r="E81" s="43"/>
      <c r="F81" s="43"/>
      <c r="G81" s="43"/>
      <c r="L81" s="2"/>
      <c r="M81" s="12"/>
      <c r="N81" s="12"/>
      <c r="O81" s="12"/>
      <c r="P81" s="12"/>
      <c r="Q81" s="12"/>
      <c r="R81" s="12"/>
      <c r="S81" s="12"/>
      <c r="T81" s="12"/>
      <c r="U81" s="12"/>
      <c r="V81" s="2"/>
      <c r="W81" s="2"/>
      <c r="X81" s="2"/>
      <c r="Y81" s="2"/>
      <c r="Z81" s="2"/>
      <c r="AA81" s="12"/>
      <c r="AB81" s="12"/>
      <c r="AC81" s="12"/>
      <c r="AD81" s="12"/>
      <c r="AE81" s="12"/>
      <c r="AF81" s="12"/>
      <c r="AG81" s="12"/>
    </row>
    <row r="82" ht="15.75" hidden="1" customHeight="1">
      <c r="A82" s="43"/>
      <c r="B82" s="43"/>
      <c r="C82" s="43"/>
      <c r="D82" s="43"/>
      <c r="E82" s="43"/>
      <c r="F82" s="43"/>
      <c r="G82" s="43"/>
      <c r="L82" s="2"/>
      <c r="M82" s="12"/>
      <c r="N82" s="12"/>
      <c r="O82" s="12"/>
      <c r="P82" s="12"/>
      <c r="Q82" s="12"/>
      <c r="R82" s="12"/>
      <c r="S82" s="12"/>
      <c r="T82" s="12"/>
      <c r="U82" s="12"/>
      <c r="V82" s="2"/>
      <c r="W82" s="2"/>
      <c r="X82" s="2"/>
      <c r="Y82" s="2"/>
      <c r="Z82" s="2"/>
      <c r="AA82" s="12"/>
      <c r="AB82" s="12"/>
      <c r="AC82" s="12"/>
      <c r="AD82" s="12"/>
      <c r="AE82" s="12"/>
      <c r="AF82" s="12"/>
      <c r="AG82" s="12"/>
    </row>
    <row r="83" ht="15.75" hidden="1" customHeight="1">
      <c r="A83" s="43"/>
      <c r="B83" s="43"/>
      <c r="C83" s="43"/>
      <c r="D83" s="43"/>
      <c r="E83" s="43"/>
      <c r="F83" s="43"/>
      <c r="G83" s="43"/>
      <c r="L83" s="2"/>
      <c r="M83" s="12"/>
      <c r="N83" s="12"/>
      <c r="O83" s="12"/>
      <c r="P83" s="12"/>
      <c r="Q83" s="12"/>
      <c r="R83" s="12"/>
      <c r="S83" s="12"/>
      <c r="T83" s="12"/>
      <c r="U83" s="12"/>
      <c r="V83" s="2"/>
      <c r="W83" s="2"/>
      <c r="X83" s="2"/>
      <c r="Y83" s="2"/>
      <c r="Z83" s="2"/>
      <c r="AA83" s="12"/>
      <c r="AB83" s="12"/>
      <c r="AC83" s="12"/>
      <c r="AD83" s="12"/>
      <c r="AE83" s="12"/>
      <c r="AF83" s="12"/>
      <c r="AG83" s="12"/>
    </row>
    <row r="84" ht="15.75" hidden="1" customHeight="1">
      <c r="A84" s="43"/>
      <c r="B84" s="43"/>
      <c r="C84" s="43"/>
      <c r="D84" s="43"/>
      <c r="E84" s="43"/>
      <c r="F84" s="43"/>
      <c r="G84" s="43"/>
      <c r="L84" s="2"/>
      <c r="M84" s="12"/>
      <c r="N84" s="12"/>
      <c r="O84" s="12"/>
      <c r="P84" s="12"/>
      <c r="Q84" s="12"/>
      <c r="R84" s="12"/>
      <c r="S84" s="12"/>
      <c r="T84" s="12"/>
      <c r="U84" s="12"/>
      <c r="V84" s="2"/>
      <c r="W84" s="2"/>
      <c r="X84" s="2"/>
      <c r="Y84" s="2"/>
      <c r="Z84" s="2"/>
      <c r="AA84" s="12"/>
      <c r="AB84" s="12"/>
      <c r="AC84" s="12"/>
      <c r="AD84" s="12"/>
      <c r="AE84" s="12"/>
      <c r="AF84" s="12"/>
      <c r="AG84" s="12"/>
    </row>
    <row r="85" ht="15.75" hidden="1" customHeight="1">
      <c r="A85" s="43"/>
      <c r="B85" s="43"/>
      <c r="C85" s="43"/>
      <c r="D85" s="43"/>
      <c r="E85" s="43"/>
      <c r="F85" s="43"/>
      <c r="G85" s="43"/>
      <c r="L85" s="2"/>
      <c r="M85" s="12"/>
      <c r="N85" s="12"/>
      <c r="O85" s="12"/>
      <c r="P85" s="12"/>
      <c r="Q85" s="12"/>
      <c r="R85" s="12"/>
      <c r="S85" s="12"/>
      <c r="T85" s="12"/>
      <c r="U85" s="12"/>
      <c r="V85" s="2"/>
      <c r="W85" s="2"/>
      <c r="X85" s="2"/>
      <c r="Y85" s="2"/>
      <c r="Z85" s="2"/>
      <c r="AA85" s="12"/>
      <c r="AB85" s="12"/>
      <c r="AC85" s="12"/>
      <c r="AD85" s="12"/>
      <c r="AE85" s="12"/>
      <c r="AF85" s="12"/>
      <c r="AG85" s="12"/>
    </row>
    <row r="86" ht="15.75" hidden="1" customHeight="1">
      <c r="A86" s="43"/>
      <c r="B86" s="43"/>
      <c r="C86" s="43"/>
      <c r="D86" s="43"/>
      <c r="E86" s="43"/>
      <c r="F86" s="43"/>
      <c r="G86" s="43"/>
      <c r="L86" s="2"/>
      <c r="M86" s="12"/>
      <c r="N86" s="12"/>
      <c r="O86" s="12"/>
      <c r="P86" s="12"/>
      <c r="Q86" s="2"/>
      <c r="R86" s="2"/>
      <c r="S86" s="12"/>
      <c r="T86" s="12"/>
      <c r="U86" s="2"/>
      <c r="V86" s="2"/>
      <c r="W86" s="2"/>
      <c r="X86" s="2"/>
      <c r="Y86" s="2"/>
      <c r="Z86" s="2"/>
      <c r="AA86" s="12"/>
      <c r="AB86" s="12"/>
      <c r="AC86" s="12"/>
      <c r="AD86" s="12"/>
      <c r="AE86" s="12"/>
      <c r="AF86" s="12"/>
      <c r="AG86" s="12"/>
    </row>
    <row r="87" ht="15.75" hidden="1" customHeight="1">
      <c r="A87" s="43"/>
      <c r="B87" s="43"/>
      <c r="C87" s="43"/>
      <c r="D87" s="43"/>
      <c r="E87" s="43"/>
      <c r="F87" s="43"/>
      <c r="G87" s="43"/>
      <c r="L87" s="2"/>
      <c r="M87" s="12"/>
      <c r="N87" s="12"/>
      <c r="O87" s="12"/>
      <c r="P87" s="12"/>
      <c r="Q87" s="2"/>
      <c r="R87" s="2"/>
      <c r="S87" s="2"/>
      <c r="T87" s="2"/>
      <c r="U87" s="2"/>
      <c r="V87" s="2"/>
      <c r="W87" s="2"/>
      <c r="X87" s="2"/>
      <c r="Y87" s="2"/>
      <c r="Z87" s="2"/>
      <c r="AA87" s="12"/>
      <c r="AB87" s="12"/>
      <c r="AC87" s="12"/>
      <c r="AD87" s="12"/>
      <c r="AE87" s="12"/>
      <c r="AF87" s="12"/>
      <c r="AG87" s="12"/>
    </row>
    <row r="88" ht="15.75" hidden="1" customHeight="1">
      <c r="A88" s="43"/>
      <c r="B88" s="43"/>
      <c r="C88" s="43"/>
      <c r="D88" s="43"/>
      <c r="E88" s="43"/>
      <c r="F88" s="43"/>
      <c r="G88" s="43"/>
      <c r="L88" s="2"/>
      <c r="M88" s="12"/>
      <c r="N88" s="12"/>
      <c r="O88" s="12"/>
      <c r="P88" s="12"/>
      <c r="Q88" s="2"/>
      <c r="R88" s="2"/>
      <c r="S88" s="2"/>
      <c r="T88" s="2"/>
      <c r="U88" s="2"/>
      <c r="V88" s="2"/>
      <c r="W88" s="2"/>
      <c r="X88" s="2"/>
      <c r="Y88" s="2"/>
      <c r="Z88" s="2"/>
      <c r="AA88" s="12"/>
      <c r="AB88" s="12"/>
      <c r="AC88" s="12"/>
      <c r="AD88" s="12"/>
      <c r="AE88" s="12"/>
      <c r="AF88" s="12"/>
      <c r="AG88" s="12"/>
    </row>
    <row r="89" ht="15.75" hidden="1" customHeight="1">
      <c r="A89" s="43"/>
      <c r="B89" s="43"/>
      <c r="C89" s="43"/>
      <c r="D89" s="43"/>
      <c r="E89" s="43"/>
      <c r="F89" s="43"/>
      <c r="G89" s="43"/>
      <c r="L89" s="2"/>
      <c r="M89" s="12"/>
      <c r="N89" s="12"/>
      <c r="O89" s="12"/>
      <c r="P89" s="12"/>
      <c r="Q89" s="2"/>
      <c r="R89" s="2"/>
      <c r="S89" s="2"/>
      <c r="T89" s="2"/>
      <c r="U89" s="2"/>
      <c r="V89" s="2"/>
      <c r="W89" s="2"/>
      <c r="X89" s="2"/>
      <c r="Y89" s="2"/>
      <c r="Z89" s="2"/>
      <c r="AA89" s="12"/>
      <c r="AB89" s="12"/>
      <c r="AC89" s="12"/>
      <c r="AD89" s="12"/>
      <c r="AE89" s="12"/>
      <c r="AF89" s="12"/>
      <c r="AG89" s="12"/>
    </row>
    <row r="90" ht="15.75" hidden="1" customHeight="1">
      <c r="A90" s="43"/>
      <c r="B90" s="43"/>
      <c r="C90" s="43"/>
      <c r="D90" s="43"/>
      <c r="E90" s="43"/>
      <c r="F90" s="43"/>
      <c r="G90" s="43"/>
      <c r="L90" s="2"/>
      <c r="M90" s="12"/>
      <c r="N90" s="12"/>
      <c r="O90" s="12"/>
      <c r="P90" s="12"/>
      <c r="Q90" s="2"/>
      <c r="R90" s="2"/>
      <c r="S90" s="2"/>
      <c r="T90" s="2"/>
      <c r="U90" s="2"/>
      <c r="V90" s="2"/>
      <c r="W90" s="2"/>
      <c r="X90" s="2"/>
      <c r="Y90" s="2"/>
      <c r="Z90" s="2"/>
      <c r="AA90" s="12"/>
      <c r="AB90" s="12"/>
      <c r="AC90" s="12"/>
      <c r="AD90" s="12"/>
      <c r="AE90" s="2"/>
      <c r="AF90" s="2"/>
      <c r="AG90" s="2"/>
    </row>
    <row r="91" ht="15.75" hidden="1" customHeight="1">
      <c r="A91" s="43"/>
      <c r="B91" s="43"/>
      <c r="C91" s="43"/>
      <c r="D91" s="43"/>
      <c r="E91" s="43"/>
      <c r="F91" s="43"/>
      <c r="G91" s="43"/>
      <c r="L91" s="2"/>
      <c r="M91" s="12"/>
      <c r="N91" s="12"/>
      <c r="O91" s="12"/>
      <c r="P91" s="12"/>
      <c r="Q91" s="2"/>
      <c r="R91" s="2"/>
      <c r="S91" s="2"/>
      <c r="T91" s="2"/>
      <c r="U91" s="2"/>
      <c r="V91" s="2"/>
      <c r="W91" s="2"/>
      <c r="X91" s="2"/>
      <c r="Y91" s="2"/>
      <c r="Z91" s="2"/>
      <c r="AA91" s="12"/>
      <c r="AB91" s="12"/>
      <c r="AC91" s="12"/>
      <c r="AD91" s="12"/>
      <c r="AE91" s="2"/>
      <c r="AF91" s="2"/>
      <c r="AG91" s="2"/>
    </row>
    <row r="92" ht="15.75" hidden="1" customHeight="1">
      <c r="A92" s="43"/>
      <c r="B92" s="43"/>
      <c r="C92" s="43"/>
      <c r="D92" s="43"/>
      <c r="E92" s="43"/>
      <c r="F92" s="43"/>
      <c r="G92" s="43"/>
      <c r="L92" s="2"/>
      <c r="M92" s="12"/>
      <c r="N92" s="12"/>
      <c r="O92" s="1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2"/>
      <c r="AB92" s="12"/>
      <c r="AC92" s="12"/>
      <c r="AD92" s="2"/>
      <c r="AE92" s="2"/>
      <c r="AF92" s="2"/>
      <c r="AG92" s="2"/>
    </row>
    <row r="93" ht="15.75" hidden="1" customHeight="1">
      <c r="A93" s="43"/>
      <c r="B93" s="43"/>
      <c r="C93" s="43"/>
      <c r="D93" s="43"/>
      <c r="E93" s="43"/>
      <c r="F93" s="43"/>
      <c r="G93" s="43"/>
      <c r="L93" s="2"/>
      <c r="M93" s="1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2"/>
      <c r="AB93" s="2"/>
      <c r="AC93" s="2"/>
      <c r="AD93" s="2"/>
      <c r="AE93" s="2"/>
      <c r="AF93" s="2"/>
      <c r="AG93" s="2"/>
    </row>
    <row r="94" ht="15.75" hidden="1" customHeight="1">
      <c r="A94" s="43"/>
      <c r="B94" s="43"/>
      <c r="C94" s="43"/>
      <c r="D94" s="43"/>
      <c r="E94" s="43"/>
      <c r="F94" s="43"/>
      <c r="G94" s="43"/>
      <c r="L94" s="2"/>
      <c r="M94" s="1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2"/>
      <c r="AB94" s="2"/>
      <c r="AC94" s="2"/>
      <c r="AD94" s="2"/>
      <c r="AE94" s="2"/>
      <c r="AF94" s="2"/>
      <c r="AG94" s="2"/>
    </row>
    <row r="95" ht="15.75" hidden="1" customHeight="1">
      <c r="A95" s="43"/>
      <c r="B95" s="43"/>
      <c r="C95" s="43"/>
      <c r="D95" s="43"/>
      <c r="E95" s="43"/>
      <c r="F95" s="43"/>
      <c r="G95" s="43"/>
      <c r="L95" s="2"/>
      <c r="M95" s="1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2"/>
      <c r="AB95" s="2"/>
      <c r="AC95" s="2"/>
      <c r="AD95" s="2"/>
      <c r="AE95" s="2"/>
      <c r="AF95" s="2"/>
      <c r="AG95" s="2"/>
    </row>
    <row r="96" ht="15.75" hidden="1" customHeight="1">
      <c r="A96" s="43"/>
      <c r="B96" s="43"/>
      <c r="C96" s="43"/>
      <c r="D96" s="43"/>
      <c r="E96" s="43"/>
      <c r="F96" s="43"/>
      <c r="G96" s="43"/>
      <c r="L96" s="2"/>
      <c r="M96" s="1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2"/>
      <c r="AB96" s="2"/>
      <c r="AC96" s="2"/>
      <c r="AD96" s="2"/>
      <c r="AE96" s="2"/>
      <c r="AF96" s="2"/>
      <c r="AG96" s="2"/>
    </row>
    <row r="97" ht="15.75" hidden="1" customHeight="1">
      <c r="A97" s="43"/>
      <c r="B97" s="43"/>
      <c r="C97" s="43"/>
      <c r="D97" s="43"/>
      <c r="E97" s="43"/>
      <c r="F97" s="43"/>
      <c r="G97" s="43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3"/>
      <c r="B98" s="43"/>
      <c r="C98" s="43"/>
      <c r="D98" s="43"/>
      <c r="E98" s="43"/>
      <c r="F98" s="43"/>
      <c r="G98" s="43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3"/>
      <c r="B99" s="43"/>
      <c r="C99" s="43"/>
      <c r="D99" s="43"/>
      <c r="E99" s="43"/>
      <c r="F99" s="43"/>
      <c r="G99" s="43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3"/>
      <c r="B100" s="43"/>
      <c r="C100" s="43"/>
      <c r="D100" s="43"/>
      <c r="E100" s="43"/>
      <c r="F100" s="43"/>
      <c r="G100" s="43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3"/>
      <c r="B101" s="43"/>
      <c r="C101" s="43"/>
      <c r="D101" s="43"/>
      <c r="E101" s="43"/>
      <c r="F101" s="43"/>
      <c r="G101" s="43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3"/>
      <c r="B102" s="43"/>
      <c r="C102" s="43"/>
      <c r="D102" s="43"/>
      <c r="E102" s="43"/>
      <c r="F102" s="43"/>
      <c r="G102" s="43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3"/>
      <c r="B103" s="43"/>
      <c r="C103" s="43"/>
      <c r="D103" s="43"/>
      <c r="E103" s="43"/>
      <c r="F103" s="43"/>
      <c r="G103" s="43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3"/>
      <c r="B104" s="43"/>
      <c r="C104" s="43"/>
      <c r="D104" s="43"/>
      <c r="E104" s="43"/>
      <c r="F104" s="43"/>
      <c r="G104" s="43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3"/>
      <c r="B105" s="43"/>
      <c r="C105" s="43"/>
      <c r="D105" s="43"/>
      <c r="E105" s="43"/>
      <c r="F105" s="43"/>
      <c r="G105" s="43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3"/>
      <c r="B106" s="43"/>
      <c r="C106" s="43"/>
      <c r="D106" s="43"/>
      <c r="E106" s="43"/>
      <c r="F106" s="43"/>
      <c r="G106" s="43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3"/>
      <c r="B107" s="43"/>
      <c r="C107" s="43"/>
      <c r="D107" s="43"/>
      <c r="E107" s="43"/>
      <c r="F107" s="43"/>
      <c r="G107" s="43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3"/>
      <c r="B108" s="43"/>
      <c r="C108" s="43"/>
      <c r="D108" s="43"/>
      <c r="E108" s="43"/>
      <c r="F108" s="43"/>
      <c r="G108" s="43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3"/>
      <c r="B109" s="43"/>
      <c r="C109" s="43"/>
      <c r="D109" s="43"/>
      <c r="E109" s="43"/>
      <c r="F109" s="43"/>
      <c r="G109" s="43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3"/>
      <c r="B110" s="43"/>
      <c r="C110" s="43"/>
      <c r="D110" s="43"/>
      <c r="E110" s="43"/>
      <c r="F110" s="43"/>
      <c r="G110" s="43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3"/>
      <c r="B111" s="43"/>
      <c r="C111" s="43"/>
      <c r="D111" s="43"/>
      <c r="E111" s="43"/>
      <c r="F111" s="43"/>
      <c r="G111" s="43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3"/>
      <c r="B112" s="43"/>
      <c r="C112" s="43"/>
      <c r="D112" s="43"/>
      <c r="E112" s="43"/>
      <c r="F112" s="43"/>
      <c r="G112" s="43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3"/>
      <c r="B113" s="43"/>
      <c r="C113" s="43"/>
      <c r="D113" s="43"/>
      <c r="E113" s="43"/>
      <c r="F113" s="43"/>
      <c r="G113" s="43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3"/>
      <c r="B114" s="43"/>
      <c r="C114" s="43"/>
      <c r="D114" s="43"/>
      <c r="E114" s="43"/>
      <c r="F114" s="43"/>
      <c r="G114" s="43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3"/>
      <c r="B115" s="43"/>
      <c r="C115" s="43"/>
      <c r="D115" s="43"/>
      <c r="E115" s="43"/>
      <c r="F115" s="43"/>
      <c r="G115" s="43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3"/>
      <c r="B116" s="43"/>
      <c r="C116" s="43"/>
      <c r="D116" s="43"/>
      <c r="E116" s="43"/>
      <c r="F116" s="43"/>
      <c r="G116" s="43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3"/>
      <c r="B117" s="43"/>
      <c r="C117" s="43"/>
      <c r="D117" s="43"/>
      <c r="E117" s="43"/>
      <c r="F117" s="43"/>
      <c r="G117" s="43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3"/>
      <c r="B118" s="43"/>
      <c r="C118" s="43"/>
      <c r="D118" s="43"/>
      <c r="E118" s="43"/>
      <c r="F118" s="43"/>
      <c r="G118" s="43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3"/>
      <c r="B119" s="43"/>
      <c r="C119" s="43"/>
      <c r="D119" s="43"/>
      <c r="E119" s="43"/>
      <c r="F119" s="43"/>
      <c r="G119" s="43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3"/>
      <c r="B120" s="43"/>
      <c r="C120" s="43"/>
      <c r="D120" s="43"/>
      <c r="E120" s="43"/>
      <c r="F120" s="43"/>
      <c r="G120" s="43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3"/>
      <c r="B121" s="43"/>
      <c r="C121" s="43"/>
      <c r="D121" s="43"/>
      <c r="E121" s="43"/>
      <c r="F121" s="43"/>
      <c r="G121" s="43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3"/>
      <c r="B122" s="43"/>
      <c r="C122" s="43"/>
      <c r="D122" s="43"/>
      <c r="E122" s="43"/>
      <c r="F122" s="43"/>
      <c r="G122" s="43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3"/>
      <c r="B123" s="43"/>
      <c r="C123" s="43"/>
      <c r="D123" s="43"/>
      <c r="E123" s="43"/>
      <c r="F123" s="43"/>
      <c r="G123" s="43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3"/>
      <c r="B124" s="43"/>
      <c r="C124" s="43"/>
      <c r="D124" s="43"/>
      <c r="E124" s="43"/>
      <c r="F124" s="43"/>
      <c r="G124" s="43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3"/>
      <c r="B125" s="43"/>
      <c r="C125" s="43"/>
      <c r="D125" s="43"/>
      <c r="E125" s="43"/>
      <c r="F125" s="43"/>
      <c r="G125" s="43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3"/>
      <c r="B126" s="43"/>
      <c r="C126" s="43"/>
      <c r="D126" s="43"/>
      <c r="E126" s="43"/>
      <c r="F126" s="43"/>
      <c r="G126" s="43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3"/>
      <c r="B127" s="43"/>
      <c r="C127" s="43"/>
      <c r="D127" s="43"/>
      <c r="E127" s="43"/>
      <c r="F127" s="43"/>
      <c r="G127" s="43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3"/>
      <c r="B128" s="43"/>
      <c r="C128" s="43"/>
      <c r="D128" s="43"/>
      <c r="E128" s="43"/>
      <c r="F128" s="43"/>
      <c r="G128" s="43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3"/>
      <c r="B129" s="43"/>
      <c r="C129" s="43"/>
      <c r="D129" s="43"/>
      <c r="E129" s="43"/>
      <c r="F129" s="43"/>
      <c r="G129" s="43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3"/>
      <c r="B130" s="43"/>
      <c r="C130" s="43"/>
      <c r="D130" s="43"/>
      <c r="E130" s="43"/>
      <c r="F130" s="43"/>
      <c r="G130" s="43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3"/>
      <c r="B131" s="43"/>
      <c r="C131" s="43"/>
      <c r="D131" s="43"/>
      <c r="E131" s="43"/>
      <c r="F131" s="43"/>
      <c r="G131" s="43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3"/>
      <c r="B132" s="43"/>
      <c r="C132" s="43"/>
      <c r="D132" s="43"/>
      <c r="E132" s="43"/>
      <c r="F132" s="43"/>
      <c r="G132" s="43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3"/>
      <c r="B133" s="43"/>
      <c r="C133" s="43"/>
      <c r="D133" s="43"/>
      <c r="E133" s="43"/>
      <c r="F133" s="43"/>
      <c r="G133" s="43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3"/>
      <c r="B134" s="43"/>
      <c r="C134" s="43"/>
      <c r="D134" s="43"/>
      <c r="E134" s="43"/>
      <c r="F134" s="43"/>
      <c r="G134" s="43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3"/>
      <c r="B135" s="43"/>
      <c r="C135" s="43"/>
      <c r="D135" s="43"/>
      <c r="E135" s="43"/>
      <c r="F135" s="43"/>
      <c r="G135" s="43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3"/>
      <c r="B136" s="43"/>
      <c r="C136" s="43"/>
      <c r="D136" s="43"/>
      <c r="E136" s="43"/>
      <c r="F136" s="43"/>
      <c r="G136" s="43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3"/>
      <c r="B137" s="43"/>
      <c r="C137" s="43"/>
      <c r="D137" s="43"/>
      <c r="E137" s="43"/>
      <c r="F137" s="43"/>
      <c r="G137" s="43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3"/>
      <c r="B138" s="43"/>
      <c r="C138" s="43"/>
      <c r="D138" s="43"/>
      <c r="E138" s="43"/>
      <c r="F138" s="43"/>
      <c r="G138" s="43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3"/>
      <c r="B139" s="43"/>
      <c r="C139" s="43"/>
      <c r="D139" s="43"/>
      <c r="E139" s="43"/>
      <c r="F139" s="43"/>
      <c r="G139" s="43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3"/>
      <c r="B140" s="43"/>
      <c r="C140" s="43"/>
      <c r="D140" s="43"/>
      <c r="E140" s="43"/>
      <c r="F140" s="43"/>
      <c r="G140" s="43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3"/>
      <c r="B141" s="43"/>
      <c r="C141" s="43"/>
      <c r="D141" s="43"/>
      <c r="E141" s="43"/>
      <c r="F141" s="43"/>
      <c r="G141" s="43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3"/>
      <c r="B142" s="43"/>
      <c r="C142" s="43"/>
      <c r="D142" s="43"/>
      <c r="E142" s="43"/>
      <c r="F142" s="43"/>
      <c r="G142" s="43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3"/>
      <c r="B143" s="43"/>
      <c r="C143" s="43"/>
      <c r="D143" s="43"/>
      <c r="E143" s="43"/>
      <c r="F143" s="43"/>
      <c r="G143" s="43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3"/>
      <c r="B144" s="43"/>
      <c r="C144" s="43"/>
      <c r="D144" s="43"/>
      <c r="E144" s="43"/>
      <c r="F144" s="43"/>
      <c r="G144" s="43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3"/>
      <c r="B145" s="43"/>
      <c r="C145" s="43"/>
      <c r="D145" s="43"/>
      <c r="E145" s="43"/>
      <c r="F145" s="43"/>
      <c r="G145" s="43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3"/>
      <c r="B146" s="43"/>
      <c r="C146" s="43"/>
      <c r="D146" s="43"/>
      <c r="E146" s="43"/>
      <c r="F146" s="43"/>
      <c r="G146" s="43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3"/>
      <c r="B147" s="43"/>
      <c r="C147" s="43"/>
      <c r="D147" s="43"/>
      <c r="E147" s="43"/>
      <c r="F147" s="43"/>
      <c r="G147" s="43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3"/>
      <c r="B148" s="43"/>
      <c r="C148" s="43"/>
      <c r="D148" s="43"/>
      <c r="E148" s="43"/>
      <c r="F148" s="43"/>
      <c r="G148" s="43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3"/>
      <c r="B149" s="43"/>
      <c r="C149" s="43"/>
      <c r="D149" s="43"/>
      <c r="E149" s="43"/>
      <c r="F149" s="43"/>
      <c r="G149" s="43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3"/>
      <c r="B150" s="43"/>
      <c r="C150" s="43"/>
      <c r="D150" s="43"/>
      <c r="E150" s="43"/>
      <c r="F150" s="43"/>
      <c r="G150" s="43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3"/>
      <c r="B151" s="43"/>
      <c r="C151" s="43"/>
      <c r="D151" s="43"/>
      <c r="E151" s="43"/>
      <c r="F151" s="43"/>
      <c r="G151" s="43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3"/>
      <c r="B152" s="43"/>
      <c r="C152" s="43"/>
      <c r="D152" s="43"/>
      <c r="E152" s="43"/>
      <c r="F152" s="43"/>
      <c r="G152" s="43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3"/>
      <c r="B153" s="43"/>
      <c r="C153" s="43"/>
      <c r="D153" s="43"/>
      <c r="E153" s="43"/>
      <c r="F153" s="43"/>
      <c r="G153" s="43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3"/>
      <c r="B154" s="43"/>
      <c r="C154" s="43"/>
      <c r="D154" s="43"/>
      <c r="E154" s="43"/>
      <c r="F154" s="43"/>
      <c r="G154" s="43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3"/>
      <c r="B155" s="43"/>
      <c r="C155" s="43"/>
      <c r="D155" s="43"/>
      <c r="E155" s="43"/>
      <c r="F155" s="43"/>
      <c r="G155" s="43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3"/>
      <c r="B156" s="43"/>
      <c r="C156" s="43"/>
      <c r="D156" s="43"/>
      <c r="E156" s="43"/>
      <c r="F156" s="43"/>
      <c r="G156" s="43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3"/>
      <c r="B157" s="43"/>
      <c r="C157" s="43"/>
      <c r="D157" s="43"/>
      <c r="E157" s="43"/>
      <c r="F157" s="43"/>
      <c r="G157" s="43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3"/>
      <c r="B158" s="43"/>
      <c r="C158" s="43"/>
      <c r="D158" s="43"/>
      <c r="E158" s="43"/>
      <c r="F158" s="43"/>
      <c r="G158" s="43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3"/>
      <c r="B159" s="43"/>
      <c r="C159" s="43"/>
      <c r="D159" s="43"/>
      <c r="E159" s="43"/>
      <c r="F159" s="43"/>
      <c r="G159" s="43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3"/>
      <c r="B160" s="43"/>
      <c r="C160" s="43"/>
      <c r="D160" s="43"/>
      <c r="E160" s="43"/>
      <c r="F160" s="43"/>
      <c r="G160" s="43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3"/>
      <c r="B161" s="43"/>
      <c r="C161" s="43"/>
      <c r="D161" s="43"/>
      <c r="E161" s="43"/>
      <c r="F161" s="43"/>
      <c r="G161" s="43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3"/>
      <c r="B162" s="43"/>
      <c r="C162" s="43"/>
      <c r="D162" s="43"/>
      <c r="E162" s="43"/>
      <c r="F162" s="43"/>
      <c r="G162" s="43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3"/>
      <c r="B163" s="43"/>
      <c r="C163" s="43"/>
      <c r="D163" s="43"/>
      <c r="E163" s="43"/>
      <c r="F163" s="43"/>
      <c r="G163" s="43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3"/>
      <c r="B164" s="43"/>
      <c r="C164" s="43"/>
      <c r="D164" s="43"/>
      <c r="E164" s="43"/>
      <c r="F164" s="43"/>
      <c r="G164" s="43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3"/>
      <c r="B165" s="43"/>
      <c r="C165" s="43"/>
      <c r="D165" s="43"/>
      <c r="E165" s="43"/>
      <c r="F165" s="43"/>
      <c r="G165" s="43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3"/>
      <c r="B166" s="43"/>
      <c r="C166" s="43"/>
      <c r="D166" s="43"/>
      <c r="E166" s="43"/>
      <c r="F166" s="43"/>
      <c r="G166" s="43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3"/>
      <c r="B167" s="43"/>
      <c r="C167" s="43"/>
      <c r="D167" s="43"/>
      <c r="E167" s="43"/>
      <c r="F167" s="43"/>
      <c r="G167" s="43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3"/>
      <c r="B168" s="43"/>
      <c r="C168" s="43"/>
      <c r="D168" s="43"/>
      <c r="E168" s="43"/>
      <c r="F168" s="43"/>
      <c r="G168" s="43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3"/>
      <c r="B169" s="43"/>
      <c r="C169" s="43"/>
      <c r="D169" s="43"/>
      <c r="E169" s="43"/>
      <c r="F169" s="43"/>
      <c r="G169" s="43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3"/>
      <c r="B170" s="43"/>
      <c r="C170" s="43"/>
      <c r="D170" s="43"/>
      <c r="E170" s="43"/>
      <c r="F170" s="43"/>
      <c r="G170" s="43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3"/>
      <c r="B171" s="43"/>
      <c r="C171" s="43"/>
      <c r="D171" s="43"/>
      <c r="E171" s="43"/>
      <c r="F171" s="43"/>
      <c r="G171" s="43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3"/>
      <c r="B172" s="43"/>
      <c r="C172" s="43"/>
      <c r="D172" s="43"/>
      <c r="E172" s="43"/>
      <c r="F172" s="43"/>
      <c r="G172" s="43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3"/>
      <c r="B173" s="43"/>
      <c r="C173" s="43"/>
      <c r="D173" s="43"/>
      <c r="E173" s="43"/>
      <c r="F173" s="43"/>
      <c r="G173" s="43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3"/>
      <c r="B174" s="43"/>
      <c r="C174" s="43"/>
      <c r="D174" s="43"/>
      <c r="E174" s="43"/>
      <c r="F174" s="43"/>
      <c r="G174" s="43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3"/>
      <c r="B175" s="43"/>
      <c r="C175" s="43"/>
      <c r="D175" s="43"/>
      <c r="E175" s="43"/>
      <c r="F175" s="43"/>
      <c r="G175" s="43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3"/>
      <c r="B176" s="43"/>
      <c r="C176" s="43"/>
      <c r="D176" s="43"/>
      <c r="E176" s="43"/>
      <c r="F176" s="43"/>
      <c r="G176" s="43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3"/>
      <c r="B177" s="43"/>
      <c r="C177" s="43"/>
      <c r="D177" s="43"/>
      <c r="E177" s="43"/>
      <c r="F177" s="43"/>
      <c r="G177" s="43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3"/>
      <c r="B178" s="43"/>
      <c r="C178" s="43"/>
      <c r="D178" s="43"/>
      <c r="E178" s="43"/>
      <c r="F178" s="43"/>
      <c r="G178" s="43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3"/>
      <c r="B179" s="43"/>
      <c r="C179" s="43"/>
      <c r="D179" s="43"/>
      <c r="E179" s="43"/>
      <c r="F179" s="43"/>
      <c r="G179" s="43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3"/>
      <c r="B180" s="43"/>
      <c r="C180" s="43"/>
      <c r="D180" s="43"/>
      <c r="E180" s="43"/>
      <c r="F180" s="43"/>
      <c r="G180" s="43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3"/>
      <c r="B181" s="43"/>
      <c r="C181" s="43"/>
      <c r="D181" s="43"/>
      <c r="E181" s="43"/>
      <c r="F181" s="43"/>
      <c r="G181" s="43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3"/>
      <c r="B182" s="43"/>
      <c r="C182" s="43"/>
      <c r="D182" s="43"/>
      <c r="E182" s="43"/>
      <c r="F182" s="43"/>
      <c r="G182" s="43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3"/>
      <c r="B183" s="43"/>
      <c r="C183" s="43"/>
      <c r="D183" s="43"/>
      <c r="E183" s="43"/>
      <c r="F183" s="43"/>
      <c r="G183" s="43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3"/>
      <c r="B184" s="43"/>
      <c r="C184" s="43"/>
      <c r="D184" s="43"/>
      <c r="E184" s="43"/>
      <c r="F184" s="43"/>
      <c r="G184" s="43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3"/>
      <c r="B185" s="43"/>
      <c r="C185" s="43"/>
      <c r="D185" s="43"/>
      <c r="E185" s="43"/>
      <c r="F185" s="43"/>
      <c r="G185" s="43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3"/>
      <c r="B186" s="43"/>
      <c r="C186" s="43"/>
      <c r="D186" s="43"/>
      <c r="E186" s="43"/>
      <c r="F186" s="43"/>
      <c r="G186" s="43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3"/>
      <c r="B187" s="43"/>
      <c r="C187" s="43"/>
      <c r="D187" s="43"/>
      <c r="E187" s="43"/>
      <c r="F187" s="43"/>
      <c r="G187" s="43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3"/>
      <c r="B188" s="43"/>
      <c r="C188" s="43"/>
      <c r="D188" s="43"/>
      <c r="E188" s="43"/>
      <c r="F188" s="43"/>
      <c r="G188" s="43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3"/>
      <c r="B189" s="43"/>
      <c r="C189" s="43"/>
      <c r="D189" s="43"/>
      <c r="E189" s="43"/>
      <c r="F189" s="43"/>
      <c r="G189" s="43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3"/>
      <c r="B190" s="43"/>
      <c r="C190" s="43"/>
      <c r="D190" s="43"/>
      <c r="E190" s="43"/>
      <c r="F190" s="43"/>
      <c r="G190" s="43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3"/>
      <c r="B191" s="43"/>
      <c r="C191" s="43"/>
      <c r="D191" s="43"/>
      <c r="E191" s="43"/>
      <c r="F191" s="43"/>
      <c r="G191" s="43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3"/>
      <c r="B192" s="43"/>
      <c r="C192" s="43"/>
      <c r="D192" s="43"/>
      <c r="E192" s="43"/>
      <c r="F192" s="43"/>
      <c r="G192" s="43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3"/>
      <c r="B193" s="43"/>
      <c r="C193" s="43"/>
      <c r="D193" s="43"/>
      <c r="E193" s="43"/>
      <c r="F193" s="43"/>
      <c r="G193" s="43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3"/>
      <c r="B194" s="43"/>
      <c r="C194" s="43"/>
      <c r="D194" s="43"/>
      <c r="E194" s="43"/>
      <c r="F194" s="43"/>
      <c r="G194" s="43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3"/>
      <c r="B195" s="43"/>
      <c r="C195" s="43"/>
      <c r="D195" s="43"/>
      <c r="E195" s="43"/>
      <c r="F195" s="43"/>
      <c r="G195" s="43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3"/>
      <c r="B196" s="43"/>
      <c r="C196" s="43"/>
      <c r="D196" s="43"/>
      <c r="E196" s="43"/>
      <c r="F196" s="43"/>
      <c r="G196" s="43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3"/>
      <c r="B197" s="43"/>
      <c r="C197" s="43"/>
      <c r="D197" s="43"/>
      <c r="E197" s="43"/>
      <c r="F197" s="43"/>
      <c r="G197" s="43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3"/>
      <c r="B198" s="43"/>
      <c r="C198" s="43"/>
      <c r="D198" s="43"/>
      <c r="E198" s="43"/>
      <c r="F198" s="43"/>
      <c r="G198" s="43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3"/>
      <c r="B199" s="43"/>
      <c r="C199" s="43"/>
      <c r="D199" s="43"/>
      <c r="E199" s="43"/>
      <c r="F199" s="43"/>
      <c r="G199" s="43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3"/>
      <c r="B200" s="43"/>
      <c r="C200" s="43"/>
      <c r="D200" s="43"/>
      <c r="E200" s="43"/>
      <c r="F200" s="43"/>
      <c r="G200" s="43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3"/>
      <c r="B201" s="43"/>
      <c r="C201" s="43"/>
      <c r="D201" s="43"/>
      <c r="E201" s="43"/>
      <c r="F201" s="43"/>
      <c r="G201" s="43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3"/>
      <c r="B202" s="43"/>
      <c r="C202" s="43"/>
      <c r="D202" s="43"/>
      <c r="E202" s="43"/>
      <c r="F202" s="43"/>
      <c r="G202" s="43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3"/>
      <c r="B203" s="43"/>
      <c r="C203" s="43"/>
      <c r="D203" s="43"/>
      <c r="E203" s="43"/>
      <c r="F203" s="43"/>
      <c r="G203" s="43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3"/>
      <c r="B204" s="43"/>
      <c r="C204" s="43"/>
      <c r="D204" s="43"/>
      <c r="E204" s="43"/>
      <c r="F204" s="43"/>
      <c r="G204" s="43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3"/>
      <c r="B205" s="43"/>
      <c r="C205" s="43"/>
      <c r="D205" s="43"/>
      <c r="E205" s="43"/>
      <c r="F205" s="43"/>
      <c r="G205" s="43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3"/>
      <c r="B206" s="43"/>
      <c r="C206" s="43"/>
      <c r="D206" s="43"/>
      <c r="E206" s="43"/>
      <c r="F206" s="43"/>
      <c r="G206" s="43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3"/>
      <c r="B207" s="43"/>
      <c r="C207" s="43"/>
      <c r="D207" s="43"/>
      <c r="E207" s="43"/>
      <c r="F207" s="43"/>
      <c r="G207" s="43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3"/>
      <c r="B208" s="43"/>
      <c r="C208" s="43"/>
      <c r="D208" s="43"/>
      <c r="E208" s="43"/>
      <c r="F208" s="43"/>
      <c r="G208" s="43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3"/>
      <c r="B209" s="43"/>
      <c r="C209" s="43"/>
      <c r="D209" s="43"/>
      <c r="E209" s="43"/>
      <c r="F209" s="43"/>
      <c r="G209" s="43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3"/>
      <c r="B210" s="43"/>
      <c r="C210" s="43"/>
      <c r="D210" s="43"/>
      <c r="E210" s="43"/>
      <c r="F210" s="43"/>
      <c r="G210" s="43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3"/>
      <c r="B211" s="43"/>
      <c r="C211" s="43"/>
      <c r="D211" s="43"/>
      <c r="E211" s="43"/>
      <c r="F211" s="43"/>
      <c r="G211" s="43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3"/>
      <c r="B212" s="43"/>
      <c r="C212" s="43"/>
      <c r="D212" s="43"/>
      <c r="E212" s="43"/>
      <c r="F212" s="43"/>
      <c r="G212" s="43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3"/>
      <c r="B213" s="43"/>
      <c r="C213" s="43"/>
      <c r="D213" s="43"/>
      <c r="E213" s="43"/>
      <c r="F213" s="43"/>
      <c r="G213" s="43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3"/>
      <c r="B214" s="43"/>
      <c r="C214" s="43"/>
      <c r="D214" s="43"/>
      <c r="E214" s="43"/>
      <c r="F214" s="43"/>
      <c r="G214" s="43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3"/>
      <c r="B215" s="43"/>
      <c r="C215" s="43"/>
      <c r="D215" s="43"/>
      <c r="E215" s="43"/>
      <c r="F215" s="43"/>
      <c r="G215" s="43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3"/>
      <c r="B216" s="43"/>
      <c r="C216" s="43"/>
      <c r="D216" s="43"/>
      <c r="E216" s="43"/>
      <c r="F216" s="43"/>
      <c r="G216" s="43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3"/>
      <c r="B217" s="43"/>
      <c r="C217" s="43"/>
      <c r="D217" s="43"/>
      <c r="E217" s="43"/>
      <c r="F217" s="43"/>
      <c r="G217" s="43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3"/>
      <c r="B218" s="43"/>
      <c r="C218" s="43"/>
      <c r="D218" s="43"/>
      <c r="E218" s="43"/>
      <c r="F218" s="43"/>
      <c r="G218" s="43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3"/>
      <c r="B219" s="43"/>
      <c r="C219" s="43"/>
      <c r="D219" s="43"/>
      <c r="E219" s="43"/>
      <c r="F219" s="43"/>
      <c r="G219" s="43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3"/>
      <c r="B220" s="43"/>
      <c r="C220" s="43"/>
      <c r="D220" s="43"/>
      <c r="E220" s="43"/>
      <c r="F220" s="43"/>
      <c r="G220" s="43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3"/>
      <c r="B221" s="43"/>
      <c r="C221" s="43"/>
      <c r="D221" s="43"/>
      <c r="E221" s="43"/>
      <c r="F221" s="43"/>
      <c r="G221" s="43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3"/>
      <c r="B222" s="43"/>
      <c r="C222" s="43"/>
      <c r="D222" s="43"/>
      <c r="E222" s="43"/>
      <c r="F222" s="43"/>
      <c r="G222" s="43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3"/>
      <c r="B223" s="43"/>
      <c r="C223" s="43"/>
      <c r="D223" s="43"/>
      <c r="E223" s="43"/>
      <c r="F223" s="43"/>
      <c r="G223" s="43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3"/>
      <c r="B224" s="43"/>
      <c r="C224" s="43"/>
      <c r="D224" s="43"/>
      <c r="E224" s="43"/>
      <c r="F224" s="43"/>
      <c r="G224" s="43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3"/>
      <c r="B225" s="43"/>
      <c r="C225" s="43"/>
      <c r="D225" s="43"/>
      <c r="E225" s="43"/>
      <c r="F225" s="43"/>
      <c r="G225" s="43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8" t="s">
        <v>46</v>
      </c>
      <c r="B1" s="9" t="s">
        <v>92</v>
      </c>
      <c r="C1" s="10"/>
      <c r="D1" s="10"/>
      <c r="E1" s="10"/>
      <c r="F1" s="10"/>
      <c r="G1" s="10"/>
      <c r="H1" s="10"/>
      <c r="I1" s="10"/>
      <c r="J1" s="10"/>
      <c r="K1" s="11"/>
      <c r="L1" s="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2"/>
      <c r="AA1" s="12"/>
      <c r="AB1" s="12"/>
      <c r="AC1" s="12"/>
      <c r="AD1" s="12"/>
      <c r="AE1" s="12"/>
      <c r="AF1" s="12"/>
      <c r="AG1" s="12"/>
    </row>
    <row r="2">
      <c r="A2" s="14"/>
      <c r="B2" s="15"/>
      <c r="C2" s="16"/>
      <c r="D2" s="16"/>
      <c r="E2" s="16"/>
      <c r="F2" s="16"/>
      <c r="G2" s="16"/>
      <c r="H2" s="16"/>
      <c r="I2" s="16"/>
      <c r="J2" s="16"/>
      <c r="K2" s="17"/>
      <c r="L2" s="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2"/>
      <c r="AA2" s="12"/>
      <c r="AB2" s="12"/>
      <c r="AC2" s="12"/>
      <c r="AD2" s="12"/>
      <c r="AE2" s="12"/>
      <c r="AF2" s="12"/>
      <c r="AG2" s="12"/>
    </row>
    <row r="3">
      <c r="A3" s="19"/>
      <c r="B3" s="20" t="s">
        <v>49</v>
      </c>
      <c r="C3" s="20" t="s">
        <v>50</v>
      </c>
      <c r="D3" s="20" t="s">
        <v>51</v>
      </c>
      <c r="E3" s="20" t="s">
        <v>52</v>
      </c>
      <c r="F3" s="21" t="s">
        <v>53</v>
      </c>
      <c r="G3" s="21" t="s">
        <v>54</v>
      </c>
      <c r="H3" s="21" t="s">
        <v>55</v>
      </c>
      <c r="I3" s="21" t="s">
        <v>56</v>
      </c>
      <c r="J3" s="20" t="s">
        <v>57</v>
      </c>
      <c r="K3" s="20" t="s">
        <v>58</v>
      </c>
      <c r="L3" s="2"/>
      <c r="M3" s="18" t="s">
        <v>48</v>
      </c>
      <c r="N3" s="12"/>
      <c r="O3" s="12"/>
      <c r="P3" s="12"/>
      <c r="Q3" s="12"/>
      <c r="R3" s="12"/>
      <c r="S3" s="12"/>
      <c r="T3" s="12"/>
      <c r="U3" s="12"/>
      <c r="V3" s="12"/>
      <c r="W3" s="12"/>
      <c r="X3" s="2"/>
      <c r="Y3" s="12"/>
      <c r="Z3" s="12"/>
      <c r="AA3" s="12"/>
      <c r="AB3" s="12"/>
      <c r="AC3" s="12"/>
      <c r="AD3" s="12"/>
      <c r="AE3" s="12"/>
      <c r="AF3" s="12"/>
      <c r="AG3" s="12"/>
    </row>
    <row r="4">
      <c r="A4" s="23" t="str">
        <f>ALNS!A4</f>
        <v>Alex Ranyê Guilherme Cristino</v>
      </c>
      <c r="B4" s="24"/>
      <c r="C4" s="24"/>
      <c r="D4" s="24"/>
      <c r="E4" s="24"/>
      <c r="F4" s="25">
        <f t="shared" ref="F4:F47" si="1">IF(A4&lt;&gt;"",SUM(B4:E4),)</f>
        <v>0</v>
      </c>
      <c r="G4" s="26" t="str">
        <f t="shared" ref="G4:G47" si="2">IFERROR(IF(F4&gt;=0,AVERAGE(B4:E4),""),"")</f>
        <v/>
      </c>
      <c r="H4" s="25" t="str">
        <f t="shared" ref="H4:H47" si="3">IF(AND(F4&gt;=10,F4&lt;28,G4&lt;7),ROUND((50-G4*6)/4,1),"")</f>
        <v/>
      </c>
      <c r="I4" s="27"/>
      <c r="J4" s="28" t="str">
        <f t="shared" ref="J4:J47" si="4">IF(AND(B4&lt;&gt;"",C4&lt;&gt;"",D4&lt;&gt;"",E4&lt;&gt;""),IF(OR(F4&gt;=28,F4&lt;10),G4,IF(I4=H4,5,((G4*6)+(I4*4))/10)),)</f>
        <v/>
      </c>
      <c r="K4" s="29" t="str">
        <f t="shared" ref="K4:K47" si="5">IF(AND(B4&lt;&gt;"",C4&lt;&gt;"",D4&lt;&gt;"",E4&lt;&gt;""),IF(J4&gt;=5,"A","R"),)</f>
        <v/>
      </c>
      <c r="L4" s="2"/>
      <c r="M4" s="22" t="s">
        <v>59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</row>
    <row r="5">
      <c r="A5" s="30" t="str">
        <f>ALNS!A5</f>
        <v>Ana beatriz Araújo Salvino</v>
      </c>
      <c r="B5" s="31"/>
      <c r="C5" s="31"/>
      <c r="D5" s="31"/>
      <c r="E5" s="31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5" t="str">
        <f t="shared" si="4"/>
        <v/>
      </c>
      <c r="K5" s="36" t="str">
        <f t="shared" si="5"/>
        <v/>
      </c>
      <c r="L5" s="2"/>
      <c r="M5" s="18" t="s">
        <v>60</v>
      </c>
      <c r="N5" s="12"/>
      <c r="O5" s="12"/>
      <c r="P5" s="12"/>
      <c r="Q5" s="12"/>
      <c r="R5" s="12"/>
      <c r="S5" s="12"/>
      <c r="T5" s="12"/>
      <c r="U5" s="12"/>
      <c r="V5" s="12"/>
      <c r="W5" s="12"/>
      <c r="X5" s="2"/>
      <c r="Y5" s="12"/>
      <c r="Z5" s="2"/>
      <c r="AA5" s="12"/>
      <c r="AB5" s="12"/>
      <c r="AC5" s="12"/>
      <c r="AD5" s="12"/>
      <c r="AE5" s="12"/>
      <c r="AF5" s="12"/>
      <c r="AG5" s="12"/>
    </row>
    <row r="6">
      <c r="A6" s="23" t="str">
        <f>ALNS!A6</f>
        <v>Ana Beatriz Farias Brito</v>
      </c>
      <c r="B6" s="24"/>
      <c r="C6" s="24"/>
      <c r="D6" s="24"/>
      <c r="E6" s="24"/>
      <c r="F6" s="25">
        <f t="shared" si="1"/>
        <v>0</v>
      </c>
      <c r="G6" s="26" t="str">
        <f t="shared" si="2"/>
        <v/>
      </c>
      <c r="H6" s="25" t="str">
        <f t="shared" si="3"/>
        <v/>
      </c>
      <c r="I6" s="27"/>
      <c r="J6" s="28" t="str">
        <f t="shared" si="4"/>
        <v/>
      </c>
      <c r="K6" s="29" t="str">
        <f t="shared" si="5"/>
        <v/>
      </c>
      <c r="L6" s="2"/>
      <c r="M6" s="37" t="s">
        <v>61</v>
      </c>
      <c r="N6" s="12"/>
      <c r="O6" s="12"/>
      <c r="P6" s="12"/>
      <c r="Q6" s="12"/>
      <c r="R6" s="12"/>
      <c r="S6" s="12"/>
      <c r="T6" s="12"/>
      <c r="U6" s="12"/>
      <c r="V6" s="12"/>
      <c r="W6" s="12"/>
      <c r="X6" s="2"/>
      <c r="Y6" s="12"/>
      <c r="Z6" s="2"/>
      <c r="AA6" s="12"/>
      <c r="AB6" s="12"/>
      <c r="AC6" s="12"/>
      <c r="AD6" s="12"/>
      <c r="AE6" s="12"/>
      <c r="AF6" s="12"/>
      <c r="AG6" s="12"/>
    </row>
    <row r="7">
      <c r="A7" s="30" t="str">
        <f>ALNS!A7</f>
        <v>Ana Clara Oliveira das Chagas</v>
      </c>
      <c r="B7" s="31"/>
      <c r="C7" s="31"/>
      <c r="D7" s="31"/>
      <c r="E7" s="31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5" t="str">
        <f t="shared" si="4"/>
        <v/>
      </c>
      <c r="K7" s="36" t="str">
        <f t="shared" si="5"/>
        <v/>
      </c>
      <c r="L7" s="2"/>
      <c r="M7" s="22" t="s">
        <v>62</v>
      </c>
      <c r="N7" s="12"/>
      <c r="O7" s="12"/>
      <c r="P7" s="12"/>
      <c r="Q7" s="12"/>
      <c r="R7" s="12"/>
      <c r="S7" s="12"/>
      <c r="T7" s="12"/>
      <c r="U7" s="12"/>
      <c r="V7" s="12"/>
      <c r="W7" s="12"/>
      <c r="X7" s="2"/>
      <c r="Y7" s="12"/>
      <c r="Z7" s="2"/>
      <c r="AA7" s="12"/>
      <c r="AB7" s="12"/>
      <c r="AC7" s="12"/>
      <c r="AD7" s="12"/>
      <c r="AE7" s="12"/>
      <c r="AF7" s="12"/>
      <c r="AG7" s="12"/>
    </row>
    <row r="8">
      <c r="A8" s="23" t="str">
        <f>ALNS!A8</f>
        <v>Ana Flávia Ribeiro Gomes Nascimento</v>
      </c>
      <c r="B8" s="24"/>
      <c r="C8" s="24"/>
      <c r="D8" s="24"/>
      <c r="E8" s="24"/>
      <c r="F8" s="25">
        <f t="shared" si="1"/>
        <v>0</v>
      </c>
      <c r="G8" s="26" t="str">
        <f t="shared" si="2"/>
        <v/>
      </c>
      <c r="H8" s="25" t="str">
        <f t="shared" si="3"/>
        <v/>
      </c>
      <c r="I8" s="27"/>
      <c r="J8" s="28" t="str">
        <f t="shared" si="4"/>
        <v/>
      </c>
      <c r="K8" s="29" t="str">
        <f t="shared" si="5"/>
        <v/>
      </c>
      <c r="L8" s="2"/>
      <c r="M8" s="22" t="s">
        <v>63</v>
      </c>
      <c r="N8" s="12"/>
      <c r="O8" s="12"/>
      <c r="P8" s="12"/>
      <c r="Q8" s="12"/>
      <c r="R8" s="12"/>
      <c r="S8" s="12"/>
      <c r="T8" s="12"/>
      <c r="U8" s="12"/>
      <c r="V8" s="12"/>
      <c r="W8" s="12"/>
      <c r="X8" s="2"/>
      <c r="Y8" s="12"/>
      <c r="Z8" s="2"/>
      <c r="AA8" s="12"/>
      <c r="AB8" s="12"/>
      <c r="AC8" s="12"/>
      <c r="AD8" s="12"/>
      <c r="AE8" s="12"/>
      <c r="AF8" s="12"/>
      <c r="AG8" s="12"/>
    </row>
    <row r="9">
      <c r="A9" s="30" t="str">
        <f>ALNS!A9</f>
        <v>Ana Luiza Almeida Maia</v>
      </c>
      <c r="B9" s="31"/>
      <c r="C9" s="31"/>
      <c r="D9" s="31"/>
      <c r="E9" s="31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5" t="str">
        <f t="shared" si="4"/>
        <v/>
      </c>
      <c r="K9" s="36" t="str">
        <f t="shared" si="5"/>
        <v/>
      </c>
      <c r="L9" s="2"/>
      <c r="M9" s="22" t="s">
        <v>64</v>
      </c>
      <c r="N9" s="12"/>
      <c r="O9" s="12"/>
      <c r="P9" s="12"/>
      <c r="Q9" s="12"/>
      <c r="R9" s="12"/>
      <c r="S9" s="12"/>
      <c r="T9" s="12"/>
      <c r="U9" s="12"/>
      <c r="V9" s="12"/>
      <c r="W9" s="12"/>
      <c r="X9" s="2"/>
      <c r="Y9" s="12"/>
      <c r="Z9" s="2"/>
      <c r="AA9" s="12"/>
      <c r="AB9" s="12"/>
      <c r="AC9" s="12"/>
      <c r="AD9" s="12"/>
      <c r="AE9" s="12"/>
      <c r="AF9" s="12"/>
      <c r="AG9" s="12"/>
    </row>
    <row r="10">
      <c r="A10" s="23" t="str">
        <f>ALNS!A10</f>
        <v>Andrei Bernado Nascimento da Silva</v>
      </c>
      <c r="B10" s="24"/>
      <c r="C10" s="24"/>
      <c r="D10" s="24"/>
      <c r="E10" s="24"/>
      <c r="F10" s="25">
        <f t="shared" si="1"/>
        <v>0</v>
      </c>
      <c r="G10" s="26" t="str">
        <f t="shared" si="2"/>
        <v/>
      </c>
      <c r="H10" s="25" t="str">
        <f t="shared" si="3"/>
        <v/>
      </c>
      <c r="I10" s="27"/>
      <c r="J10" s="28" t="str">
        <f t="shared" si="4"/>
        <v/>
      </c>
      <c r="K10" s="29" t="str">
        <f t="shared" si="5"/>
        <v/>
      </c>
      <c r="L10" s="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2"/>
      <c r="Y10" s="12"/>
      <c r="Z10" s="2"/>
      <c r="AA10" s="12"/>
      <c r="AB10" s="12"/>
      <c r="AC10" s="12"/>
      <c r="AD10" s="12"/>
      <c r="AE10" s="12"/>
      <c r="AF10" s="12"/>
      <c r="AG10" s="12"/>
    </row>
    <row r="11">
      <c r="A11" s="30" t="str">
        <f>ALNS!A11</f>
        <v>Arthur Juan Costa Araújo</v>
      </c>
      <c r="B11" s="31"/>
      <c r="C11" s="31"/>
      <c r="D11" s="31"/>
      <c r="E11" s="31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5" t="str">
        <f t="shared" si="4"/>
        <v/>
      </c>
      <c r="K11" s="36" t="str">
        <f t="shared" si="5"/>
        <v/>
      </c>
      <c r="L11" s="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2"/>
      <c r="Y11" s="12"/>
      <c r="Z11" s="2"/>
      <c r="AA11" s="12"/>
      <c r="AB11" s="12"/>
      <c r="AC11" s="12"/>
      <c r="AD11" s="12"/>
      <c r="AE11" s="12"/>
      <c r="AF11" s="12"/>
      <c r="AG11" s="12"/>
    </row>
    <row r="12">
      <c r="A12" s="23" t="str">
        <f>ALNS!A12</f>
        <v>Brenda Angel Sousa de Medeiros</v>
      </c>
      <c r="B12" s="24"/>
      <c r="C12" s="24"/>
      <c r="D12" s="24"/>
      <c r="E12" s="24"/>
      <c r="F12" s="25">
        <f t="shared" si="1"/>
        <v>0</v>
      </c>
      <c r="G12" s="26" t="str">
        <f t="shared" si="2"/>
        <v/>
      </c>
      <c r="H12" s="25" t="str">
        <f t="shared" si="3"/>
        <v/>
      </c>
      <c r="I12" s="27"/>
      <c r="J12" s="28" t="str">
        <f t="shared" si="4"/>
        <v/>
      </c>
      <c r="K12" s="29" t="str">
        <f t="shared" si="5"/>
        <v/>
      </c>
      <c r="L12" s="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2"/>
      <c r="Y12" s="12"/>
      <c r="Z12" s="2"/>
      <c r="AA12" s="12"/>
      <c r="AB12" s="12"/>
      <c r="AC12" s="12"/>
      <c r="AD12" s="12"/>
      <c r="AE12" s="12"/>
      <c r="AF12" s="12"/>
      <c r="AG12" s="12"/>
    </row>
    <row r="13">
      <c r="A13" s="30" t="str">
        <f>ALNS!A13</f>
        <v>Bruna Ellen Andrade Abrantes</v>
      </c>
      <c r="B13" s="31"/>
      <c r="C13" s="31"/>
      <c r="D13" s="31"/>
      <c r="E13" s="31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5" t="str">
        <f t="shared" si="4"/>
        <v/>
      </c>
      <c r="K13" s="36" t="str">
        <f t="shared" si="5"/>
        <v/>
      </c>
      <c r="L13" s="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2"/>
      <c r="Y13" s="12"/>
      <c r="Z13" s="2"/>
      <c r="AA13" s="12"/>
      <c r="AB13" s="12"/>
      <c r="AC13" s="12"/>
      <c r="AD13" s="12"/>
      <c r="AE13" s="12"/>
      <c r="AF13" s="12"/>
      <c r="AG13" s="12"/>
    </row>
    <row r="14">
      <c r="A14" s="23" t="str">
        <f>ALNS!A14</f>
        <v>Daniel Dantas da Silva</v>
      </c>
      <c r="B14" s="24"/>
      <c r="C14" s="24"/>
      <c r="D14" s="24"/>
      <c r="E14" s="24"/>
      <c r="F14" s="25">
        <f t="shared" si="1"/>
        <v>0</v>
      </c>
      <c r="G14" s="26" t="str">
        <f t="shared" si="2"/>
        <v/>
      </c>
      <c r="H14" s="25" t="str">
        <f t="shared" si="3"/>
        <v/>
      </c>
      <c r="I14" s="27"/>
      <c r="J14" s="28" t="str">
        <f t="shared" si="4"/>
        <v/>
      </c>
      <c r="K14" s="29" t="str">
        <f t="shared" si="5"/>
        <v/>
      </c>
      <c r="L14" s="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2"/>
      <c r="Y14" s="12"/>
      <c r="Z14" s="2"/>
      <c r="AA14" s="12"/>
      <c r="AB14" s="12"/>
      <c r="AC14" s="12"/>
      <c r="AD14" s="12"/>
      <c r="AE14" s="12"/>
      <c r="AF14" s="12"/>
      <c r="AG14" s="12"/>
    </row>
    <row r="15">
      <c r="A15" s="30" t="str">
        <f>ALNS!A15</f>
        <v>Erick Gabriel Araújo Leandro</v>
      </c>
      <c r="B15" s="31"/>
      <c r="C15" s="31"/>
      <c r="D15" s="31"/>
      <c r="E15" s="31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5" t="str">
        <f t="shared" si="4"/>
        <v/>
      </c>
      <c r="K15" s="36" t="str">
        <f t="shared" si="5"/>
        <v/>
      </c>
      <c r="L15" s="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2"/>
      <c r="Y15" s="12"/>
      <c r="Z15" s="2"/>
      <c r="AA15" s="12"/>
      <c r="AB15" s="12"/>
      <c r="AC15" s="12"/>
      <c r="AD15" s="12"/>
      <c r="AE15" s="12"/>
      <c r="AF15" s="12"/>
      <c r="AG15" s="12"/>
    </row>
    <row r="16">
      <c r="A16" s="23" t="str">
        <f>ALNS!A16</f>
        <v>Eugênio Genuíno Mota</v>
      </c>
      <c r="B16" s="24"/>
      <c r="C16" s="24"/>
      <c r="D16" s="24"/>
      <c r="E16" s="24"/>
      <c r="F16" s="25">
        <f t="shared" si="1"/>
        <v>0</v>
      </c>
      <c r="G16" s="33" t="str">
        <f t="shared" si="2"/>
        <v/>
      </c>
      <c r="H16" s="25" t="str">
        <f t="shared" si="3"/>
        <v/>
      </c>
      <c r="I16" s="27"/>
      <c r="J16" s="28" t="str">
        <f t="shared" si="4"/>
        <v/>
      </c>
      <c r="K16" s="29" t="str">
        <f t="shared" si="5"/>
        <v/>
      </c>
      <c r="L16" s="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2"/>
      <c r="Y16" s="12"/>
      <c r="Z16" s="2"/>
      <c r="AA16" s="12"/>
      <c r="AB16" s="12"/>
      <c r="AC16" s="12"/>
      <c r="AD16" s="12"/>
      <c r="AE16" s="12"/>
      <c r="AF16" s="12"/>
      <c r="AG16" s="12"/>
    </row>
    <row r="17">
      <c r="A17" s="30" t="str">
        <f>ALNS!A17</f>
        <v>Evellyn Fernandes de Almeida</v>
      </c>
      <c r="B17" s="31"/>
      <c r="C17" s="31"/>
      <c r="D17" s="31"/>
      <c r="E17" s="31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5" t="str">
        <f t="shared" si="4"/>
        <v/>
      </c>
      <c r="K17" s="36" t="str">
        <f t="shared" si="5"/>
        <v/>
      </c>
      <c r="L17" s="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2"/>
      <c r="Y17" s="12"/>
      <c r="Z17" s="2"/>
      <c r="AA17" s="12"/>
      <c r="AB17" s="12"/>
      <c r="AC17" s="12"/>
      <c r="AD17" s="12"/>
      <c r="AE17" s="12"/>
      <c r="AF17" s="12"/>
      <c r="AG17" s="12"/>
    </row>
    <row r="18">
      <c r="A18" s="23" t="str">
        <f>ALNS!A18</f>
        <v>Gabriel de Sousa Gonzaga</v>
      </c>
      <c r="B18" s="24"/>
      <c r="C18" s="24"/>
      <c r="D18" s="24"/>
      <c r="E18" s="24"/>
      <c r="F18" s="25">
        <f t="shared" si="1"/>
        <v>0</v>
      </c>
      <c r="G18" s="26" t="str">
        <f t="shared" si="2"/>
        <v/>
      </c>
      <c r="H18" s="25" t="str">
        <f t="shared" si="3"/>
        <v/>
      </c>
      <c r="I18" s="27"/>
      <c r="J18" s="28" t="str">
        <f t="shared" si="4"/>
        <v/>
      </c>
      <c r="K18" s="29" t="str">
        <f t="shared" si="5"/>
        <v/>
      </c>
      <c r="L18" s="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2"/>
      <c r="Y18" s="12"/>
      <c r="Z18" s="2"/>
      <c r="AA18" s="12"/>
      <c r="AB18" s="12"/>
      <c r="AC18" s="12"/>
      <c r="AD18" s="12"/>
      <c r="AE18" s="12"/>
      <c r="AF18" s="12"/>
      <c r="AG18" s="12"/>
    </row>
    <row r="19">
      <c r="A19" s="30" t="str">
        <f>ALNS!A19</f>
        <v>Giullia Barros Pietoso Camara</v>
      </c>
      <c r="B19" s="31"/>
      <c r="C19" s="31"/>
      <c r="D19" s="31"/>
      <c r="E19" s="31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5" t="str">
        <f t="shared" si="4"/>
        <v/>
      </c>
      <c r="K19" s="36" t="str">
        <f t="shared" si="5"/>
        <v/>
      </c>
      <c r="L19" s="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2"/>
      <c r="Y19" s="12"/>
      <c r="Z19" s="2"/>
      <c r="AA19" s="12"/>
      <c r="AB19" s="12"/>
      <c r="AC19" s="12"/>
      <c r="AD19" s="12"/>
      <c r="AE19" s="12"/>
      <c r="AF19" s="12"/>
      <c r="AG19" s="12"/>
    </row>
    <row r="20" ht="15.75" customHeight="1">
      <c r="A20" s="38" t="str">
        <f>ALNS!A20</f>
        <v>Gleiciane Almeida de Lima</v>
      </c>
      <c r="B20" s="24"/>
      <c r="C20" s="24"/>
      <c r="D20" s="24"/>
      <c r="E20" s="24"/>
      <c r="F20" s="25">
        <f t="shared" si="1"/>
        <v>0</v>
      </c>
      <c r="G20" s="26" t="str">
        <f t="shared" si="2"/>
        <v/>
      </c>
      <c r="H20" s="25" t="str">
        <f t="shared" si="3"/>
        <v/>
      </c>
      <c r="I20" s="27"/>
      <c r="J20" s="28" t="str">
        <f t="shared" si="4"/>
        <v/>
      </c>
      <c r="K20" s="29" t="str">
        <f t="shared" si="5"/>
        <v/>
      </c>
      <c r="L20" s="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2"/>
      <c r="Y20" s="12"/>
      <c r="Z20" s="2"/>
      <c r="AA20" s="12"/>
      <c r="AB20" s="12"/>
      <c r="AC20" s="12"/>
      <c r="AD20" s="12"/>
      <c r="AE20" s="12"/>
      <c r="AF20" s="12"/>
      <c r="AG20" s="12"/>
    </row>
    <row r="21" ht="15.75" customHeight="1">
      <c r="A21" s="30" t="str">
        <f>ALNS!A21</f>
        <v>Gustavo Oliviera de Menezes</v>
      </c>
      <c r="B21" s="31"/>
      <c r="C21" s="31"/>
      <c r="D21" s="31"/>
      <c r="E21" s="31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5" t="str">
        <f t="shared" si="4"/>
        <v/>
      </c>
      <c r="K21" s="36" t="str">
        <f t="shared" si="5"/>
        <v/>
      </c>
      <c r="L21" s="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2"/>
      <c r="Y21" s="12"/>
      <c r="Z21" s="2"/>
      <c r="AA21" s="12"/>
      <c r="AB21" s="12"/>
      <c r="AC21" s="12"/>
      <c r="AD21" s="12"/>
      <c r="AE21" s="12"/>
      <c r="AF21" s="12"/>
      <c r="AG21" s="12"/>
    </row>
    <row r="22" ht="15.75" customHeight="1">
      <c r="A22" s="23" t="str">
        <f>ALNS!A22</f>
        <v>Heitor Gênuíno Mota</v>
      </c>
      <c r="B22" s="24"/>
      <c r="C22" s="24"/>
      <c r="D22" s="24"/>
      <c r="E22" s="24"/>
      <c r="F22" s="25">
        <f t="shared" si="1"/>
        <v>0</v>
      </c>
      <c r="G22" s="26" t="str">
        <f t="shared" si="2"/>
        <v/>
      </c>
      <c r="H22" s="25" t="str">
        <f t="shared" si="3"/>
        <v/>
      </c>
      <c r="I22" s="27"/>
      <c r="J22" s="28" t="str">
        <f t="shared" si="4"/>
        <v/>
      </c>
      <c r="K22" s="29" t="str">
        <f t="shared" si="5"/>
        <v/>
      </c>
      <c r="L22" s="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2"/>
      <c r="Y22" s="12"/>
      <c r="Z22" s="2"/>
      <c r="AA22" s="12"/>
      <c r="AB22" s="12"/>
      <c r="AC22" s="12"/>
      <c r="AD22" s="12"/>
      <c r="AE22" s="12"/>
      <c r="AF22" s="12"/>
      <c r="AG22" s="12"/>
    </row>
    <row r="23" ht="15.75" customHeight="1">
      <c r="A23" s="30" t="str">
        <f>ALNS!A23</f>
        <v>Heloisa dos Reis Nascimento</v>
      </c>
      <c r="B23" s="31"/>
      <c r="C23" s="31"/>
      <c r="D23" s="31"/>
      <c r="E23" s="31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5" t="str">
        <f t="shared" si="4"/>
        <v/>
      </c>
      <c r="K23" s="36" t="str">
        <f t="shared" si="5"/>
        <v/>
      </c>
      <c r="L23" s="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2"/>
      <c r="Y23" s="12"/>
      <c r="Z23" s="2"/>
      <c r="AA23" s="12"/>
      <c r="AB23" s="12"/>
      <c r="AC23" s="12"/>
      <c r="AD23" s="12"/>
      <c r="AE23" s="12"/>
      <c r="AF23" s="12"/>
      <c r="AG23" s="12"/>
    </row>
    <row r="24" ht="15.75" customHeight="1">
      <c r="A24" s="23" t="str">
        <f>ALNS!A24</f>
        <v>José Júlio César de Lima Silva Soares</v>
      </c>
      <c r="B24" s="24"/>
      <c r="C24" s="24"/>
      <c r="D24" s="24"/>
      <c r="E24" s="24"/>
      <c r="F24" s="25">
        <f t="shared" si="1"/>
        <v>0</v>
      </c>
      <c r="G24" s="26" t="str">
        <f t="shared" si="2"/>
        <v/>
      </c>
      <c r="H24" s="25" t="str">
        <f t="shared" si="3"/>
        <v/>
      </c>
      <c r="I24" s="27"/>
      <c r="J24" s="28" t="str">
        <f t="shared" si="4"/>
        <v/>
      </c>
      <c r="K24" s="29" t="str">
        <f t="shared" si="5"/>
        <v/>
      </c>
      <c r="L24" s="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2"/>
      <c r="Y24" s="12"/>
      <c r="Z24" s="2"/>
      <c r="AA24" s="12"/>
      <c r="AB24" s="12"/>
      <c r="AC24" s="12"/>
      <c r="AD24" s="12"/>
      <c r="AE24" s="12"/>
      <c r="AF24" s="12"/>
      <c r="AG24" s="12"/>
    </row>
    <row r="25" ht="15.75" customHeight="1">
      <c r="A25" s="30" t="str">
        <f>ALNS!A25</f>
        <v>Júlia da Costa Silva Cruz</v>
      </c>
      <c r="B25" s="31"/>
      <c r="C25" s="31"/>
      <c r="D25" s="31"/>
      <c r="E25" s="31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5" t="str">
        <f t="shared" si="4"/>
        <v/>
      </c>
      <c r="K25" s="36" t="str">
        <f t="shared" si="5"/>
        <v/>
      </c>
      <c r="L25" s="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2"/>
      <c r="Y25" s="12"/>
      <c r="Z25" s="2"/>
      <c r="AA25" s="12"/>
      <c r="AB25" s="12"/>
      <c r="AC25" s="12"/>
      <c r="AD25" s="12"/>
      <c r="AE25" s="12"/>
      <c r="AF25" s="12"/>
      <c r="AG25" s="12"/>
    </row>
    <row r="26" ht="15.75" customHeight="1">
      <c r="A26" s="39" t="str">
        <f>ALNS!A26</f>
        <v>Kelven Fernando Basilio de Farias</v>
      </c>
      <c r="B26" s="24"/>
      <c r="C26" s="24"/>
      <c r="D26" s="24"/>
      <c r="E26" s="24"/>
      <c r="F26" s="25">
        <f t="shared" si="1"/>
        <v>0</v>
      </c>
      <c r="G26" s="26" t="str">
        <f t="shared" si="2"/>
        <v/>
      </c>
      <c r="H26" s="25" t="str">
        <f t="shared" si="3"/>
        <v/>
      </c>
      <c r="I26" s="38"/>
      <c r="J26" s="28" t="str">
        <f t="shared" si="4"/>
        <v/>
      </c>
      <c r="K26" s="29" t="str">
        <f t="shared" si="5"/>
        <v/>
      </c>
      <c r="L26" s="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2"/>
      <c r="Y26" s="12"/>
      <c r="Z26" s="2"/>
      <c r="AA26" s="12"/>
      <c r="AB26" s="12"/>
      <c r="AC26" s="12"/>
      <c r="AD26" s="12"/>
      <c r="AE26" s="12"/>
      <c r="AF26" s="12"/>
      <c r="AG26" s="12"/>
    </row>
    <row r="27" ht="15.75" customHeight="1">
      <c r="A27" s="40" t="str">
        <f>ALNS!A27</f>
        <v>Laura Lima Pires</v>
      </c>
      <c r="B27" s="31"/>
      <c r="C27" s="31"/>
      <c r="D27" s="31"/>
      <c r="E27" s="31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41"/>
      <c r="J27" s="35" t="str">
        <f t="shared" si="4"/>
        <v/>
      </c>
      <c r="K27" s="36" t="str">
        <f t="shared" si="5"/>
        <v/>
      </c>
      <c r="L27" s="2"/>
      <c r="M27" s="12"/>
      <c r="N27" s="2"/>
      <c r="O27" s="2"/>
      <c r="P27" s="12"/>
      <c r="Q27" s="2"/>
      <c r="R27" s="2"/>
      <c r="S27" s="2"/>
      <c r="T27" s="2"/>
      <c r="U27" s="2"/>
      <c r="V27" s="2"/>
      <c r="W27" s="2"/>
      <c r="X27" s="2"/>
      <c r="Y27" s="12"/>
      <c r="Z27" s="2"/>
      <c r="AA27" s="12"/>
      <c r="AB27" s="12"/>
      <c r="AC27" s="12"/>
      <c r="AD27" s="12"/>
      <c r="AE27" s="12"/>
      <c r="AF27" s="12"/>
      <c r="AG27" s="12"/>
    </row>
    <row r="28" ht="15.75" customHeight="1">
      <c r="A28" s="42" t="str">
        <f>ALNS!A28</f>
        <v>Lucas Abrante Rêgo</v>
      </c>
      <c r="B28" s="24"/>
      <c r="C28" s="24"/>
      <c r="D28" s="24"/>
      <c r="E28" s="24"/>
      <c r="F28" s="25">
        <f t="shared" si="1"/>
        <v>0</v>
      </c>
      <c r="G28" s="26" t="str">
        <f t="shared" si="2"/>
        <v/>
      </c>
      <c r="H28" s="25" t="str">
        <f t="shared" si="3"/>
        <v/>
      </c>
      <c r="I28" s="38"/>
      <c r="J28" s="28" t="str">
        <f t="shared" si="4"/>
        <v/>
      </c>
      <c r="K28" s="29" t="str">
        <f t="shared" si="5"/>
        <v/>
      </c>
      <c r="L28" s="2"/>
      <c r="M28" s="12"/>
      <c r="N28" s="2"/>
      <c r="O28" s="12"/>
      <c r="P28" s="12"/>
      <c r="Q28" s="12"/>
      <c r="R28" s="12"/>
      <c r="S28" s="12"/>
      <c r="T28" s="2"/>
      <c r="U28" s="2"/>
      <c r="V28" s="2"/>
      <c r="W28" s="2"/>
      <c r="X28" s="2"/>
      <c r="Y28" s="12"/>
      <c r="Z28" s="2"/>
      <c r="AA28" s="12"/>
      <c r="AB28" s="12"/>
      <c r="AC28" s="12"/>
      <c r="AD28" s="12"/>
      <c r="AE28" s="12"/>
      <c r="AF28" s="12"/>
      <c r="AG28" s="12"/>
    </row>
    <row r="29" ht="15.75" customHeight="1">
      <c r="A29" s="41" t="str">
        <f>ALNS!A29</f>
        <v>Luiz Alberto Medeiros Soares</v>
      </c>
      <c r="B29" s="31"/>
      <c r="C29" s="31"/>
      <c r="D29" s="31"/>
      <c r="E29" s="31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41"/>
      <c r="J29" s="35" t="str">
        <f t="shared" si="4"/>
        <v/>
      </c>
      <c r="K29" s="36" t="str">
        <f t="shared" si="5"/>
        <v/>
      </c>
      <c r="L29" s="2"/>
      <c r="M29" s="12"/>
      <c r="N29" s="12"/>
      <c r="O29" s="12"/>
      <c r="P29" s="12"/>
      <c r="Q29" s="12"/>
      <c r="R29" s="12"/>
      <c r="S29" s="12"/>
      <c r="T29" s="2"/>
      <c r="U29" s="2"/>
      <c r="V29" s="2"/>
      <c r="W29" s="2"/>
      <c r="X29" s="2"/>
      <c r="Y29" s="2"/>
      <c r="Z29" s="2"/>
      <c r="AA29" s="12"/>
      <c r="AB29" s="12"/>
      <c r="AC29" s="12"/>
      <c r="AD29" s="12"/>
      <c r="AE29" s="12"/>
      <c r="AF29" s="12"/>
      <c r="AG29" s="12"/>
    </row>
    <row r="30" ht="15.75" customHeight="1">
      <c r="A30" s="38" t="str">
        <f>ALNS!A30</f>
        <v>Maria Alice Borba Agra</v>
      </c>
      <c r="B30" s="24"/>
      <c r="C30" s="24"/>
      <c r="D30" s="24"/>
      <c r="E30" s="24"/>
      <c r="F30" s="25">
        <f t="shared" si="1"/>
        <v>0</v>
      </c>
      <c r="G30" s="26" t="str">
        <f t="shared" si="2"/>
        <v/>
      </c>
      <c r="H30" s="25" t="str">
        <f t="shared" si="3"/>
        <v/>
      </c>
      <c r="I30" s="38"/>
      <c r="J30" s="28" t="str">
        <f t="shared" si="4"/>
        <v/>
      </c>
      <c r="K30" s="29" t="str">
        <f t="shared" si="5"/>
        <v/>
      </c>
      <c r="L30" s="2"/>
      <c r="M30" s="12"/>
      <c r="N30" s="2"/>
      <c r="O30" s="12"/>
      <c r="P30" s="12"/>
      <c r="Q30" s="12"/>
      <c r="R30" s="12"/>
      <c r="S30" s="12"/>
      <c r="T30" s="2"/>
      <c r="U30" s="2"/>
      <c r="V30" s="2"/>
      <c r="W30" s="2"/>
      <c r="X30" s="2"/>
      <c r="Y30" s="2"/>
      <c r="Z30" s="2"/>
      <c r="AA30" s="12"/>
      <c r="AB30" s="12"/>
      <c r="AC30" s="12"/>
      <c r="AD30" s="12"/>
      <c r="AE30" s="12"/>
      <c r="AF30" s="12"/>
      <c r="AG30" s="12"/>
    </row>
    <row r="31" ht="15.75" customHeight="1">
      <c r="A31" s="41" t="str">
        <f>ALNS!A31</f>
        <v>Maria Clara Alves de Lima</v>
      </c>
      <c r="B31" s="31"/>
      <c r="C31" s="31"/>
      <c r="D31" s="31"/>
      <c r="E31" s="31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41"/>
      <c r="J31" s="35" t="str">
        <f t="shared" si="4"/>
        <v/>
      </c>
      <c r="K31" s="36" t="str">
        <f t="shared" si="5"/>
        <v/>
      </c>
      <c r="L31" s="2"/>
      <c r="M31" s="12"/>
      <c r="N31" s="2"/>
      <c r="O31" s="12"/>
      <c r="P31" s="12"/>
      <c r="Q31" s="2"/>
      <c r="R31" s="12"/>
      <c r="S31" s="12"/>
      <c r="T31" s="2"/>
      <c r="U31" s="2"/>
      <c r="V31" s="2"/>
      <c r="W31" s="2"/>
      <c r="X31" s="2"/>
      <c r="Y31" s="2"/>
      <c r="Z31" s="2"/>
      <c r="AA31" s="12"/>
      <c r="AB31" s="2"/>
      <c r="AC31" s="12"/>
      <c r="AD31" s="12"/>
      <c r="AE31" s="12"/>
      <c r="AF31" s="12"/>
      <c r="AG31" s="12"/>
    </row>
    <row r="32" ht="15.75" customHeight="1">
      <c r="A32" s="38" t="str">
        <f>ALNS!A32</f>
        <v>Maria Clara dos  Reis Silva</v>
      </c>
      <c r="B32" s="24"/>
      <c r="C32" s="24"/>
      <c r="D32" s="24"/>
      <c r="E32" s="24"/>
      <c r="F32" s="25">
        <f t="shared" si="1"/>
        <v>0</v>
      </c>
      <c r="G32" s="26" t="str">
        <f t="shared" si="2"/>
        <v/>
      </c>
      <c r="H32" s="25" t="str">
        <f t="shared" si="3"/>
        <v/>
      </c>
      <c r="I32" s="38"/>
      <c r="J32" s="28" t="str">
        <f t="shared" si="4"/>
        <v/>
      </c>
      <c r="K32" s="29" t="str">
        <f t="shared" si="5"/>
        <v/>
      </c>
      <c r="L32" s="2"/>
      <c r="M32" s="12"/>
      <c r="N32" s="2"/>
      <c r="O32" s="12"/>
      <c r="P32" s="12"/>
      <c r="Q32" s="12"/>
      <c r="R32" s="12"/>
      <c r="S32" s="12"/>
      <c r="T32" s="2"/>
      <c r="U32" s="2"/>
      <c r="V32" s="2"/>
      <c r="W32" s="2"/>
      <c r="X32" s="2"/>
      <c r="Y32" s="2"/>
      <c r="Z32" s="2"/>
      <c r="AA32" s="12"/>
      <c r="AB32" s="12"/>
      <c r="AC32" s="12"/>
      <c r="AD32" s="12"/>
      <c r="AE32" s="12"/>
      <c r="AF32" s="12"/>
      <c r="AG32" s="12"/>
    </row>
    <row r="33" ht="15.75" customHeight="1">
      <c r="A33" s="41" t="str">
        <f>ALNS!A33</f>
        <v>Maria Evelyn da Silva Almeida</v>
      </c>
      <c r="B33" s="31"/>
      <c r="C33" s="31"/>
      <c r="D33" s="31"/>
      <c r="E33" s="31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41"/>
      <c r="J33" s="35" t="str">
        <f t="shared" si="4"/>
        <v/>
      </c>
      <c r="K33" s="36" t="str">
        <f t="shared" si="5"/>
        <v/>
      </c>
      <c r="L33" s="2"/>
      <c r="M33" s="12"/>
      <c r="N33" s="12"/>
      <c r="O33" s="12"/>
      <c r="P33" s="12"/>
      <c r="Q33" s="12"/>
      <c r="R33" s="12"/>
      <c r="S33" s="12"/>
      <c r="T33" s="2"/>
      <c r="U33" s="2"/>
      <c r="V33" s="2"/>
      <c r="W33" s="2"/>
      <c r="X33" s="2"/>
      <c r="Y33" s="2"/>
      <c r="Z33" s="2"/>
      <c r="AA33" s="12"/>
      <c r="AB33" s="12"/>
      <c r="AC33" s="12"/>
      <c r="AD33" s="12"/>
      <c r="AE33" s="12"/>
      <c r="AF33" s="12"/>
      <c r="AG33" s="12"/>
    </row>
    <row r="34" ht="15.75" customHeight="1">
      <c r="A34" s="38" t="str">
        <f>ALNS!A34</f>
        <v>Marina Venâncio Oliveira</v>
      </c>
      <c r="B34" s="24"/>
      <c r="C34" s="24"/>
      <c r="D34" s="24"/>
      <c r="E34" s="24"/>
      <c r="F34" s="25">
        <f t="shared" si="1"/>
        <v>0</v>
      </c>
      <c r="G34" s="26" t="str">
        <f t="shared" si="2"/>
        <v/>
      </c>
      <c r="H34" s="25" t="str">
        <f t="shared" si="3"/>
        <v/>
      </c>
      <c r="I34" s="38"/>
      <c r="J34" s="28" t="str">
        <f t="shared" si="4"/>
        <v/>
      </c>
      <c r="K34" s="29" t="str">
        <f t="shared" si="5"/>
        <v/>
      </c>
      <c r="L34" s="2"/>
      <c r="M34" s="1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2"/>
      <c r="AB34" s="12"/>
      <c r="AC34" s="12"/>
      <c r="AD34" s="12"/>
      <c r="AE34" s="12"/>
      <c r="AF34" s="12"/>
      <c r="AG34" s="12"/>
    </row>
    <row r="35" ht="15.75" customHeight="1">
      <c r="A35" s="41" t="str">
        <f>ALNS!A35</f>
        <v>Mário Samuel Oliveira Conceição</v>
      </c>
      <c r="B35" s="31"/>
      <c r="C35" s="31"/>
      <c r="D35" s="31"/>
      <c r="E35" s="31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41"/>
      <c r="J35" s="35" t="str">
        <f t="shared" si="4"/>
        <v/>
      </c>
      <c r="K35" s="36" t="str">
        <f t="shared" si="5"/>
        <v/>
      </c>
      <c r="L35" s="2"/>
      <c r="M35" s="1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2"/>
      <c r="AB35" s="12"/>
      <c r="AC35" s="12"/>
      <c r="AD35" s="12"/>
      <c r="AE35" s="12"/>
      <c r="AF35" s="12"/>
      <c r="AG35" s="12"/>
    </row>
    <row r="36" ht="15.75" customHeight="1">
      <c r="A36" s="42" t="str">
        <f>ALNS!A36</f>
        <v>Pedro Elias barbosa de Sousa</v>
      </c>
      <c r="B36" s="24"/>
      <c r="C36" s="24"/>
      <c r="D36" s="24"/>
      <c r="E36" s="24"/>
      <c r="F36" s="25">
        <f t="shared" si="1"/>
        <v>0</v>
      </c>
      <c r="G36" s="26" t="str">
        <f t="shared" si="2"/>
        <v/>
      </c>
      <c r="H36" s="25" t="str">
        <f t="shared" si="3"/>
        <v/>
      </c>
      <c r="I36" s="38"/>
      <c r="J36" s="28" t="str">
        <f t="shared" si="4"/>
        <v/>
      </c>
      <c r="K36" s="29" t="str">
        <f t="shared" si="5"/>
        <v/>
      </c>
      <c r="L36" s="2"/>
      <c r="M36" s="1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2"/>
      <c r="AB36" s="12"/>
      <c r="AC36" s="12"/>
      <c r="AD36" s="12"/>
      <c r="AE36" s="12"/>
      <c r="AF36" s="12"/>
      <c r="AG36" s="12"/>
    </row>
    <row r="37" ht="15.75" customHeight="1">
      <c r="A37" s="40" t="str">
        <f>ALNS!A37</f>
        <v>Pedro Henrique dos Santos Sousa</v>
      </c>
      <c r="B37" s="31"/>
      <c r="C37" s="31"/>
      <c r="D37" s="31"/>
      <c r="E37" s="31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41"/>
      <c r="J37" s="35" t="str">
        <f t="shared" si="4"/>
        <v/>
      </c>
      <c r="K37" s="36" t="str">
        <f t="shared" si="5"/>
        <v/>
      </c>
      <c r="L37" s="2"/>
      <c r="M37" s="1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2"/>
      <c r="AB37" s="12"/>
      <c r="AC37" s="12"/>
      <c r="AD37" s="12"/>
      <c r="AE37" s="2"/>
      <c r="AF37" s="2"/>
      <c r="AG37" s="2"/>
    </row>
    <row r="38" ht="15.75" customHeight="1">
      <c r="A38" s="42" t="str">
        <f>ALNS!A38</f>
        <v>Pedro Víctor de Farias Almeida</v>
      </c>
      <c r="B38" s="24"/>
      <c r="C38" s="24"/>
      <c r="D38" s="24"/>
      <c r="E38" s="24"/>
      <c r="F38" s="25">
        <f t="shared" si="1"/>
        <v>0</v>
      </c>
      <c r="G38" s="26" t="str">
        <f t="shared" si="2"/>
        <v/>
      </c>
      <c r="H38" s="25" t="str">
        <f t="shared" si="3"/>
        <v/>
      </c>
      <c r="I38" s="38"/>
      <c r="J38" s="28" t="str">
        <f t="shared" si="4"/>
        <v/>
      </c>
      <c r="K38" s="29" t="str">
        <f t="shared" si="5"/>
        <v/>
      </c>
      <c r="L38" s="2"/>
      <c r="M38" s="1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2"/>
      <c r="AB38" s="12"/>
      <c r="AC38" s="12"/>
      <c r="AD38" s="12"/>
      <c r="AE38" s="2"/>
      <c r="AF38" s="2"/>
      <c r="AG38" s="2"/>
    </row>
    <row r="39" ht="15.75" customHeight="1">
      <c r="A39" s="40" t="str">
        <f>ALNS!A39</f>
        <v>Pedro Welisson de Lima Araújo</v>
      </c>
      <c r="B39" s="31"/>
      <c r="C39" s="31"/>
      <c r="D39" s="31"/>
      <c r="E39" s="31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41"/>
      <c r="J39" s="35" t="str">
        <f t="shared" si="4"/>
        <v/>
      </c>
      <c r="K39" s="36" t="str">
        <f t="shared" si="5"/>
        <v/>
      </c>
      <c r="L39" s="2"/>
      <c r="M39" s="1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2"/>
      <c r="AB39" s="12"/>
      <c r="AC39" s="12"/>
      <c r="AD39" s="12"/>
      <c r="AE39" s="2"/>
      <c r="AF39" s="2"/>
      <c r="AG39" s="2"/>
    </row>
    <row r="40" ht="15.75" customHeight="1">
      <c r="A40" s="42" t="str">
        <f>ALNS!A40</f>
        <v>Rebeca Kemylly Vasquez Mendes</v>
      </c>
      <c r="B40" s="24"/>
      <c r="C40" s="24"/>
      <c r="D40" s="24"/>
      <c r="E40" s="24"/>
      <c r="F40" s="25">
        <f t="shared" si="1"/>
        <v>0</v>
      </c>
      <c r="G40" s="26" t="str">
        <f t="shared" si="2"/>
        <v/>
      </c>
      <c r="H40" s="25" t="str">
        <f t="shared" si="3"/>
        <v/>
      </c>
      <c r="I40" s="38"/>
      <c r="J40" s="28" t="str">
        <f t="shared" si="4"/>
        <v/>
      </c>
      <c r="K40" s="29" t="str">
        <f t="shared" si="5"/>
        <v/>
      </c>
      <c r="L40" s="2"/>
      <c r="M40" s="1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2"/>
      <c r="AB40" s="12"/>
      <c r="AC40" s="12"/>
      <c r="AD40" s="2"/>
      <c r="AE40" s="2"/>
      <c r="AF40" s="2"/>
      <c r="AG40" s="2"/>
    </row>
    <row r="41" ht="15.75" customHeight="1">
      <c r="A41" s="40" t="str">
        <f>ALNS!A41</f>
        <v>Renan Victor Rocha Pessoa</v>
      </c>
      <c r="B41" s="31"/>
      <c r="C41" s="31"/>
      <c r="D41" s="31"/>
      <c r="E41" s="31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41"/>
      <c r="J41" s="35" t="str">
        <f t="shared" si="4"/>
        <v/>
      </c>
      <c r="K41" s="36" t="str">
        <f t="shared" si="5"/>
        <v/>
      </c>
      <c r="L41" s="2"/>
      <c r="M41" s="1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2"/>
      <c r="AB41" s="2"/>
      <c r="AC41" s="2"/>
      <c r="AD41" s="2"/>
      <c r="AE41" s="2"/>
      <c r="AF41" s="2"/>
      <c r="AG41" s="2"/>
    </row>
    <row r="42" ht="15.75" customHeight="1">
      <c r="A42" s="42" t="str">
        <f>ALNS!A42</f>
        <v>Reuel Rodrigues Ferreira</v>
      </c>
      <c r="B42" s="24"/>
      <c r="C42" s="24"/>
      <c r="D42" s="24"/>
      <c r="E42" s="24"/>
      <c r="F42" s="25">
        <f t="shared" si="1"/>
        <v>0</v>
      </c>
      <c r="G42" s="26" t="str">
        <f t="shared" si="2"/>
        <v/>
      </c>
      <c r="H42" s="25" t="str">
        <f t="shared" si="3"/>
        <v/>
      </c>
      <c r="I42" s="38"/>
      <c r="J42" s="28" t="str">
        <f t="shared" si="4"/>
        <v/>
      </c>
      <c r="K42" s="29" t="str">
        <f t="shared" si="5"/>
        <v/>
      </c>
      <c r="L42" s="2"/>
      <c r="M42" s="1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2"/>
      <c r="AB42" s="2"/>
      <c r="AC42" s="2"/>
      <c r="AD42" s="2"/>
      <c r="AE42" s="2"/>
      <c r="AF42" s="2"/>
      <c r="AG42" s="2"/>
    </row>
    <row r="43" ht="15.75" customHeight="1">
      <c r="A43" s="40" t="str">
        <f>ALNS!A43</f>
        <v>Samara Rafaelly Brandão Rocha</v>
      </c>
      <c r="B43" s="31"/>
      <c r="C43" s="31"/>
      <c r="D43" s="31"/>
      <c r="E43" s="31"/>
      <c r="F43" s="32">
        <f t="shared" si="1"/>
        <v>0</v>
      </c>
      <c r="G43" s="33" t="str">
        <f t="shared" si="2"/>
        <v/>
      </c>
      <c r="H43" s="32" t="str">
        <f t="shared" si="3"/>
        <v/>
      </c>
      <c r="I43" s="41"/>
      <c r="J43" s="35" t="str">
        <f t="shared" si="4"/>
        <v/>
      </c>
      <c r="K43" s="36" t="str">
        <f t="shared" si="5"/>
        <v/>
      </c>
      <c r="L43" s="2"/>
      <c r="M43" s="1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2"/>
      <c r="AB43" s="2"/>
      <c r="AC43" s="2"/>
      <c r="AD43" s="2"/>
      <c r="AE43" s="2"/>
      <c r="AF43" s="2"/>
      <c r="AG43" s="2"/>
    </row>
    <row r="44" ht="15.75" customHeight="1">
      <c r="A44" s="42" t="str">
        <f>ALNS!A44</f>
        <v>Samuel Fontes Lima</v>
      </c>
      <c r="B44" s="24"/>
      <c r="C44" s="24"/>
      <c r="D44" s="24"/>
      <c r="E44" s="24"/>
      <c r="F44" s="25">
        <f t="shared" si="1"/>
        <v>0</v>
      </c>
      <c r="G44" s="26" t="str">
        <f t="shared" si="2"/>
        <v/>
      </c>
      <c r="H44" s="25" t="str">
        <f t="shared" si="3"/>
        <v/>
      </c>
      <c r="I44" s="38"/>
      <c r="J44" s="28" t="str">
        <f t="shared" si="4"/>
        <v/>
      </c>
      <c r="K44" s="29" t="str">
        <f t="shared" si="5"/>
        <v/>
      </c>
      <c r="L44" s="2"/>
      <c r="M44" s="1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2"/>
      <c r="AB44" s="2"/>
      <c r="AC44" s="2"/>
      <c r="AD44" s="2"/>
      <c r="AE44" s="2"/>
      <c r="AF44" s="2"/>
      <c r="AG44" s="2"/>
    </row>
    <row r="45" ht="15.75" customHeight="1">
      <c r="A45" s="40" t="str">
        <f>ALNS!A45</f>
        <v>Thifany Tayane Pereira Galdino</v>
      </c>
      <c r="B45" s="31"/>
      <c r="C45" s="31"/>
      <c r="D45" s="31"/>
      <c r="E45" s="31"/>
      <c r="F45" s="32">
        <f t="shared" si="1"/>
        <v>0</v>
      </c>
      <c r="G45" s="33" t="str">
        <f t="shared" si="2"/>
        <v/>
      </c>
      <c r="H45" s="32" t="str">
        <f t="shared" si="3"/>
        <v/>
      </c>
      <c r="I45" s="41"/>
      <c r="J45" s="35" t="str">
        <f t="shared" si="4"/>
        <v/>
      </c>
      <c r="K45" s="36" t="str">
        <f t="shared" si="5"/>
        <v/>
      </c>
      <c r="L45" s="2"/>
      <c r="M45" s="12"/>
      <c r="N45" s="1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2" t="str">
        <f>ALNS!A46</f>
        <v>Victor Gabriel Clementino Lima</v>
      </c>
      <c r="B46" s="24"/>
      <c r="C46" s="24"/>
      <c r="D46" s="24"/>
      <c r="E46" s="24"/>
      <c r="F46" s="25">
        <f t="shared" si="1"/>
        <v>0</v>
      </c>
      <c r="G46" s="26" t="str">
        <f t="shared" si="2"/>
        <v/>
      </c>
      <c r="H46" s="25" t="str">
        <f t="shared" si="3"/>
        <v/>
      </c>
      <c r="I46" s="38"/>
      <c r="J46" s="28" t="str">
        <f t="shared" si="4"/>
        <v/>
      </c>
      <c r="K46" s="29" t="str">
        <f t="shared" si="5"/>
        <v/>
      </c>
      <c r="L46" s="2"/>
      <c r="M46" s="12"/>
      <c r="N46" s="1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0" t="str">
        <f>ALNS!A47</f>
        <v>Vitória Cristina Rodrigues Amancio Vieira</v>
      </c>
      <c r="B47" s="31"/>
      <c r="C47" s="31"/>
      <c r="D47" s="31"/>
      <c r="E47" s="31"/>
      <c r="F47" s="32">
        <f t="shared" si="1"/>
        <v>0</v>
      </c>
      <c r="G47" s="33" t="str">
        <f t="shared" si="2"/>
        <v/>
      </c>
      <c r="H47" s="32" t="str">
        <f t="shared" si="3"/>
        <v/>
      </c>
      <c r="I47" s="41"/>
      <c r="J47" s="35" t="str">
        <f t="shared" si="4"/>
        <v/>
      </c>
      <c r="K47" s="36" t="str">
        <f t="shared" si="5"/>
        <v/>
      </c>
      <c r="L47" s="2"/>
      <c r="M47" s="12"/>
      <c r="N47" s="1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2"/>
      <c r="M48" s="12"/>
      <c r="N48" s="1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2"/>
      <c r="M49" s="12"/>
      <c r="N49" s="1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B50" s="43"/>
      <c r="C50" s="43"/>
      <c r="D50" s="43"/>
      <c r="E50" s="43"/>
      <c r="F50" s="43"/>
      <c r="G50" s="43"/>
      <c r="L50" s="2"/>
      <c r="M50" s="12"/>
      <c r="N50" s="1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B51" s="43"/>
      <c r="C51" s="43"/>
      <c r="D51" s="43"/>
      <c r="E51" s="43"/>
      <c r="F51" s="43"/>
      <c r="G51" s="43"/>
      <c r="L51" s="2"/>
      <c r="M51" s="12"/>
      <c r="N51" s="1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3"/>
      <c r="B52" s="43"/>
      <c r="C52" s="43"/>
      <c r="D52" s="43"/>
      <c r="E52" s="43"/>
      <c r="F52" s="43"/>
      <c r="G52" s="43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3"/>
      <c r="B53" s="43"/>
      <c r="C53" s="43"/>
      <c r="D53" s="43"/>
      <c r="E53" s="43"/>
      <c r="F53" s="43"/>
      <c r="G53" s="43"/>
      <c r="L53" s="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2"/>
      <c r="AA53" s="12"/>
      <c r="AB53" s="12"/>
      <c r="AC53" s="12"/>
      <c r="AD53" s="12"/>
      <c r="AE53" s="12"/>
      <c r="AF53" s="12"/>
      <c r="AG53" s="12"/>
    </row>
    <row r="54" ht="15.75" hidden="1" customHeight="1">
      <c r="A54" s="43"/>
      <c r="B54" s="43"/>
      <c r="C54" s="43"/>
      <c r="D54" s="43"/>
      <c r="E54" s="43"/>
      <c r="F54" s="43"/>
      <c r="G54" s="43"/>
      <c r="L54" s="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2"/>
      <c r="AA54" s="12"/>
      <c r="AB54" s="12"/>
      <c r="AC54" s="12"/>
      <c r="AD54" s="12"/>
      <c r="AE54" s="12"/>
      <c r="AF54" s="12"/>
      <c r="AG54" s="12"/>
    </row>
    <row r="55" ht="15.75" hidden="1" customHeight="1">
      <c r="A55" s="43"/>
      <c r="B55" s="43"/>
      <c r="C55" s="43"/>
      <c r="D55" s="43"/>
      <c r="E55" s="43"/>
      <c r="F55" s="43"/>
      <c r="G55" s="43"/>
      <c r="L55" s="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2"/>
      <c r="Y55" s="12"/>
      <c r="Z55" s="2"/>
      <c r="AA55" s="12"/>
      <c r="AB55" s="12"/>
      <c r="AC55" s="12"/>
      <c r="AD55" s="12"/>
      <c r="AE55" s="12"/>
      <c r="AF55" s="12"/>
      <c r="AG55" s="12"/>
    </row>
    <row r="56" ht="15.75" hidden="1" customHeight="1">
      <c r="A56" s="43"/>
      <c r="B56" s="43"/>
      <c r="C56" s="43"/>
      <c r="D56" s="43"/>
      <c r="E56" s="43"/>
      <c r="F56" s="43"/>
      <c r="G56" s="43"/>
      <c r="L56" s="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2"/>
      <c r="AA56" s="12"/>
      <c r="AB56" s="12"/>
      <c r="AC56" s="12"/>
      <c r="AD56" s="12"/>
      <c r="AE56" s="12"/>
      <c r="AF56" s="12"/>
      <c r="AG56" s="12"/>
    </row>
    <row r="57" ht="15.75" hidden="1" customHeight="1">
      <c r="A57" s="43"/>
      <c r="B57" s="43"/>
      <c r="C57" s="43"/>
      <c r="D57" s="43"/>
      <c r="E57" s="43"/>
      <c r="F57" s="43"/>
      <c r="G57" s="43"/>
      <c r="L57" s="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2"/>
      <c r="Y57" s="12"/>
      <c r="Z57" s="2"/>
      <c r="AA57" s="12"/>
      <c r="AB57" s="12"/>
      <c r="AC57" s="12"/>
      <c r="AD57" s="12"/>
      <c r="AE57" s="12"/>
      <c r="AF57" s="12"/>
      <c r="AG57" s="12"/>
    </row>
    <row r="58" ht="15.75" hidden="1" customHeight="1">
      <c r="A58" s="43"/>
      <c r="B58" s="43"/>
      <c r="C58" s="43"/>
      <c r="D58" s="43"/>
      <c r="E58" s="43"/>
      <c r="F58" s="43"/>
      <c r="G58" s="43"/>
      <c r="L58" s="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2"/>
      <c r="Y58" s="12"/>
      <c r="Z58" s="2"/>
      <c r="AA58" s="12"/>
      <c r="AB58" s="12"/>
      <c r="AC58" s="12"/>
      <c r="AD58" s="12"/>
      <c r="AE58" s="12"/>
      <c r="AF58" s="12"/>
      <c r="AG58" s="12"/>
    </row>
    <row r="59" ht="15.75" hidden="1" customHeight="1">
      <c r="A59" s="43"/>
      <c r="B59" s="43"/>
      <c r="C59" s="43"/>
      <c r="D59" s="43"/>
      <c r="E59" s="43"/>
      <c r="F59" s="43"/>
      <c r="G59" s="43"/>
      <c r="L59" s="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2"/>
      <c r="Y59" s="12"/>
      <c r="Z59" s="2"/>
      <c r="AA59" s="12"/>
      <c r="AB59" s="12"/>
      <c r="AC59" s="12"/>
      <c r="AD59" s="12"/>
      <c r="AE59" s="12"/>
      <c r="AF59" s="12"/>
      <c r="AG59" s="12"/>
    </row>
    <row r="60" ht="15.75" hidden="1" customHeight="1">
      <c r="A60" s="43"/>
      <c r="B60" s="43"/>
      <c r="C60" s="43"/>
      <c r="D60" s="43"/>
      <c r="E60" s="43"/>
      <c r="F60" s="43"/>
      <c r="G60" s="43"/>
      <c r="L60" s="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2"/>
      <c r="Y60" s="12"/>
      <c r="Z60" s="2"/>
      <c r="AA60" s="12"/>
      <c r="AB60" s="12"/>
      <c r="AC60" s="12"/>
      <c r="AD60" s="12"/>
      <c r="AE60" s="12"/>
      <c r="AF60" s="12"/>
      <c r="AG60" s="12"/>
    </row>
    <row r="61" ht="15.75" hidden="1" customHeight="1">
      <c r="A61" s="43"/>
      <c r="B61" s="43"/>
      <c r="C61" s="43"/>
      <c r="D61" s="43"/>
      <c r="E61" s="43"/>
      <c r="F61" s="43"/>
      <c r="G61" s="43"/>
      <c r="L61" s="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2"/>
      <c r="Y61" s="12"/>
      <c r="Z61" s="2"/>
      <c r="AA61" s="12"/>
      <c r="AB61" s="12"/>
      <c r="AC61" s="12"/>
      <c r="AD61" s="12"/>
      <c r="AE61" s="12"/>
      <c r="AF61" s="12"/>
      <c r="AG61" s="12"/>
    </row>
    <row r="62" ht="15.75" hidden="1" customHeight="1">
      <c r="A62" s="43"/>
      <c r="B62" s="43"/>
      <c r="C62" s="43"/>
      <c r="D62" s="43"/>
      <c r="E62" s="43"/>
      <c r="F62" s="43"/>
      <c r="G62" s="43"/>
      <c r="L62" s="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2"/>
      <c r="Y62" s="12"/>
      <c r="Z62" s="2"/>
      <c r="AA62" s="12"/>
      <c r="AB62" s="12"/>
      <c r="AC62" s="12"/>
      <c r="AD62" s="12"/>
      <c r="AE62" s="12"/>
      <c r="AF62" s="12"/>
      <c r="AG62" s="12"/>
    </row>
    <row r="63" ht="15.75" hidden="1" customHeight="1">
      <c r="A63" s="43"/>
      <c r="B63" s="43"/>
      <c r="C63" s="43"/>
      <c r="D63" s="43"/>
      <c r="E63" s="43"/>
      <c r="F63" s="43"/>
      <c r="G63" s="43"/>
      <c r="L63" s="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2"/>
      <c r="Y63" s="12"/>
      <c r="Z63" s="2"/>
      <c r="AA63" s="12"/>
      <c r="AB63" s="12"/>
      <c r="AC63" s="12"/>
      <c r="AD63" s="12"/>
      <c r="AE63" s="12"/>
      <c r="AF63" s="12"/>
      <c r="AG63" s="12"/>
    </row>
    <row r="64" ht="15.75" hidden="1" customHeight="1">
      <c r="A64" s="43"/>
      <c r="B64" s="43"/>
      <c r="C64" s="43"/>
      <c r="D64" s="43"/>
      <c r="E64" s="43"/>
      <c r="F64" s="43"/>
      <c r="G64" s="43"/>
      <c r="L64" s="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2"/>
      <c r="Y64" s="12"/>
      <c r="Z64" s="2"/>
      <c r="AA64" s="12"/>
      <c r="AB64" s="12"/>
      <c r="AC64" s="12"/>
      <c r="AD64" s="12"/>
      <c r="AE64" s="12"/>
      <c r="AF64" s="12"/>
      <c r="AG64" s="12"/>
    </row>
    <row r="65" ht="15.75" hidden="1" customHeight="1">
      <c r="A65" s="43"/>
      <c r="B65" s="43"/>
      <c r="C65" s="43"/>
      <c r="D65" s="43"/>
      <c r="E65" s="43"/>
      <c r="F65" s="43"/>
      <c r="G65" s="43"/>
      <c r="L65" s="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2"/>
      <c r="Y65" s="12"/>
      <c r="Z65" s="2"/>
      <c r="AA65" s="12"/>
      <c r="AB65" s="12"/>
      <c r="AC65" s="12"/>
      <c r="AD65" s="12"/>
      <c r="AE65" s="12"/>
      <c r="AF65" s="12"/>
      <c r="AG65" s="12"/>
    </row>
    <row r="66" ht="15.75" hidden="1" customHeight="1">
      <c r="A66" s="43"/>
      <c r="B66" s="43"/>
      <c r="C66" s="43"/>
      <c r="D66" s="43"/>
      <c r="E66" s="43"/>
      <c r="F66" s="43"/>
      <c r="G66" s="43"/>
      <c r="L66" s="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2"/>
      <c r="Y66" s="12"/>
      <c r="Z66" s="2"/>
      <c r="AA66" s="12"/>
      <c r="AB66" s="12"/>
      <c r="AC66" s="12"/>
      <c r="AD66" s="12"/>
      <c r="AE66" s="12"/>
      <c r="AF66" s="12"/>
      <c r="AG66" s="12"/>
    </row>
    <row r="67" ht="15.75" hidden="1" customHeight="1">
      <c r="A67" s="43"/>
      <c r="B67" s="43"/>
      <c r="C67" s="43"/>
      <c r="D67" s="43"/>
      <c r="E67" s="43"/>
      <c r="F67" s="43"/>
      <c r="G67" s="43"/>
      <c r="L67" s="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2"/>
      <c r="Y67" s="12"/>
      <c r="Z67" s="2"/>
      <c r="AA67" s="12"/>
      <c r="AB67" s="12"/>
      <c r="AC67" s="12"/>
      <c r="AD67" s="12"/>
      <c r="AE67" s="12"/>
      <c r="AF67" s="12"/>
      <c r="AG67" s="12"/>
    </row>
    <row r="68" ht="15.75" hidden="1" customHeight="1">
      <c r="A68" s="43"/>
      <c r="B68" s="43"/>
      <c r="C68" s="43"/>
      <c r="D68" s="43"/>
      <c r="E68" s="43"/>
      <c r="F68" s="43"/>
      <c r="G68" s="43"/>
      <c r="L68" s="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2"/>
      <c r="Y68" s="12"/>
      <c r="Z68" s="2"/>
      <c r="AA68" s="12"/>
      <c r="AB68" s="12"/>
      <c r="AC68" s="12"/>
      <c r="AD68" s="12"/>
      <c r="AE68" s="12"/>
      <c r="AF68" s="12"/>
      <c r="AG68" s="12"/>
    </row>
    <row r="69" ht="15.75" hidden="1" customHeight="1">
      <c r="A69" s="43"/>
      <c r="B69" s="43"/>
      <c r="C69" s="43"/>
      <c r="D69" s="43"/>
      <c r="E69" s="43"/>
      <c r="F69" s="43"/>
      <c r="G69" s="43"/>
      <c r="L69" s="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2"/>
      <c r="Y69" s="12"/>
      <c r="Z69" s="2"/>
      <c r="AA69" s="12"/>
      <c r="AB69" s="12"/>
      <c r="AC69" s="12"/>
      <c r="AD69" s="12"/>
      <c r="AE69" s="12"/>
      <c r="AF69" s="12"/>
      <c r="AG69" s="12"/>
    </row>
    <row r="70" ht="15.75" hidden="1" customHeight="1">
      <c r="A70" s="43"/>
      <c r="B70" s="43"/>
      <c r="C70" s="43"/>
      <c r="D70" s="43"/>
      <c r="E70" s="43"/>
      <c r="F70" s="43"/>
      <c r="G70" s="43"/>
      <c r="L70" s="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2"/>
      <c r="Y70" s="12"/>
      <c r="Z70" s="2"/>
      <c r="AA70" s="12"/>
      <c r="AB70" s="12"/>
      <c r="AC70" s="12"/>
      <c r="AD70" s="12"/>
      <c r="AE70" s="12"/>
      <c r="AF70" s="12"/>
      <c r="AG70" s="12"/>
    </row>
    <row r="71" ht="15.75" hidden="1" customHeight="1">
      <c r="A71" s="43"/>
      <c r="B71" s="43"/>
      <c r="C71" s="43"/>
      <c r="D71" s="43"/>
      <c r="E71" s="43"/>
      <c r="F71" s="43"/>
      <c r="G71" s="43"/>
      <c r="L71" s="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2"/>
      <c r="Y71" s="12"/>
      <c r="Z71" s="2"/>
      <c r="AA71" s="12"/>
      <c r="AB71" s="12"/>
      <c r="AC71" s="12"/>
      <c r="AD71" s="12"/>
      <c r="AE71" s="12"/>
      <c r="AF71" s="12"/>
      <c r="AG71" s="12"/>
    </row>
    <row r="72" ht="15.75" hidden="1" customHeight="1">
      <c r="A72" s="43"/>
      <c r="B72" s="43"/>
      <c r="C72" s="43"/>
      <c r="D72" s="43"/>
      <c r="E72" s="43"/>
      <c r="F72" s="43"/>
      <c r="G72" s="43"/>
      <c r="L72" s="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2"/>
      <c r="Y72" s="12"/>
      <c r="Z72" s="2"/>
      <c r="AA72" s="12"/>
      <c r="AB72" s="12"/>
      <c r="AC72" s="12"/>
      <c r="AD72" s="12"/>
      <c r="AE72" s="12"/>
      <c r="AF72" s="12"/>
      <c r="AG72" s="12"/>
    </row>
    <row r="73" ht="15.75" hidden="1" customHeight="1">
      <c r="A73" s="43"/>
      <c r="B73" s="43"/>
      <c r="C73" s="43"/>
      <c r="D73" s="43"/>
      <c r="E73" s="43"/>
      <c r="F73" s="43"/>
      <c r="G73" s="43"/>
      <c r="L73" s="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2"/>
      <c r="Y73" s="12"/>
      <c r="Z73" s="2"/>
      <c r="AA73" s="12"/>
      <c r="AB73" s="12"/>
      <c r="AC73" s="12"/>
      <c r="AD73" s="12"/>
      <c r="AE73" s="12"/>
      <c r="AF73" s="12"/>
      <c r="AG73" s="12"/>
    </row>
    <row r="74" ht="15.75" hidden="1" customHeight="1">
      <c r="A74" s="43"/>
      <c r="B74" s="43"/>
      <c r="C74" s="43"/>
      <c r="D74" s="43"/>
      <c r="E74" s="43"/>
      <c r="F74" s="43"/>
      <c r="G74" s="43"/>
      <c r="L74" s="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2"/>
      <c r="Y74" s="12"/>
      <c r="Z74" s="2"/>
      <c r="AA74" s="12"/>
      <c r="AB74" s="12"/>
      <c r="AC74" s="12"/>
      <c r="AD74" s="12"/>
      <c r="AE74" s="12"/>
      <c r="AF74" s="12"/>
      <c r="AG74" s="12"/>
    </row>
    <row r="75" ht="15.75" hidden="1" customHeight="1">
      <c r="A75" s="43"/>
      <c r="B75" s="43"/>
      <c r="C75" s="43"/>
      <c r="D75" s="43"/>
      <c r="E75" s="43"/>
      <c r="F75" s="43"/>
      <c r="G75" s="43"/>
      <c r="L75" s="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2"/>
      <c r="Y75" s="12"/>
      <c r="Z75" s="2"/>
      <c r="AA75" s="12"/>
      <c r="AB75" s="12"/>
      <c r="AC75" s="12"/>
      <c r="AD75" s="12"/>
      <c r="AE75" s="12"/>
      <c r="AF75" s="12"/>
      <c r="AG75" s="12"/>
    </row>
    <row r="76" ht="15.75" hidden="1" customHeight="1">
      <c r="A76" s="43"/>
      <c r="B76" s="43"/>
      <c r="C76" s="43"/>
      <c r="D76" s="43"/>
      <c r="E76" s="43"/>
      <c r="F76" s="43"/>
      <c r="G76" s="43"/>
      <c r="L76" s="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2"/>
      <c r="Y76" s="12"/>
      <c r="Z76" s="2"/>
      <c r="AA76" s="12"/>
      <c r="AB76" s="12"/>
      <c r="AC76" s="12"/>
      <c r="AD76" s="12"/>
      <c r="AE76" s="12"/>
      <c r="AF76" s="12"/>
      <c r="AG76" s="12"/>
    </row>
    <row r="77" ht="15.75" hidden="1" customHeight="1">
      <c r="A77" s="43"/>
      <c r="B77" s="43"/>
      <c r="C77" s="43"/>
      <c r="D77" s="43"/>
      <c r="E77" s="43"/>
      <c r="F77" s="43"/>
      <c r="G77" s="43"/>
      <c r="L77" s="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2"/>
      <c r="Y77" s="12"/>
      <c r="Z77" s="2"/>
      <c r="AA77" s="12"/>
      <c r="AB77" s="12"/>
      <c r="AC77" s="12"/>
      <c r="AD77" s="12"/>
      <c r="AE77" s="12"/>
      <c r="AF77" s="12"/>
      <c r="AG77" s="12"/>
    </row>
    <row r="78" ht="15.75" hidden="1" customHeight="1">
      <c r="A78" s="43"/>
      <c r="B78" s="43"/>
      <c r="C78" s="43"/>
      <c r="D78" s="43"/>
      <c r="E78" s="43"/>
      <c r="F78" s="43"/>
      <c r="G78" s="43"/>
      <c r="L78" s="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2"/>
      <c r="Y78" s="12"/>
      <c r="Z78" s="2"/>
      <c r="AA78" s="12"/>
      <c r="AB78" s="12"/>
      <c r="AC78" s="12"/>
      <c r="AD78" s="12"/>
      <c r="AE78" s="12"/>
      <c r="AF78" s="12"/>
      <c r="AG78" s="12"/>
    </row>
    <row r="79" ht="15.75" hidden="1" customHeight="1">
      <c r="A79" s="43"/>
      <c r="B79" s="43"/>
      <c r="C79" s="43"/>
      <c r="D79" s="43"/>
      <c r="E79" s="43"/>
      <c r="F79" s="43"/>
      <c r="G79" s="43"/>
      <c r="L79" s="2"/>
      <c r="M79" s="12"/>
      <c r="N79" s="12"/>
      <c r="O79" s="12"/>
      <c r="P79" s="12"/>
      <c r="Q79" s="12"/>
      <c r="R79" s="12"/>
      <c r="S79" s="12"/>
      <c r="T79" s="12"/>
      <c r="U79" s="12"/>
      <c r="V79" s="2"/>
      <c r="W79" s="2"/>
      <c r="X79" s="2"/>
      <c r="Y79" s="12"/>
      <c r="Z79" s="2"/>
      <c r="AA79" s="12"/>
      <c r="AB79" s="12"/>
      <c r="AC79" s="12"/>
      <c r="AD79" s="12"/>
      <c r="AE79" s="12"/>
      <c r="AF79" s="12"/>
      <c r="AG79" s="12"/>
    </row>
    <row r="80" ht="15.75" hidden="1" customHeight="1">
      <c r="A80" s="43"/>
      <c r="B80" s="43"/>
      <c r="C80" s="43"/>
      <c r="D80" s="43"/>
      <c r="E80" s="43"/>
      <c r="F80" s="43"/>
      <c r="G80" s="43"/>
      <c r="L80" s="2"/>
      <c r="M80" s="12"/>
      <c r="N80" s="12"/>
      <c r="O80" s="12"/>
      <c r="P80" s="12"/>
      <c r="Q80" s="12"/>
      <c r="R80" s="12"/>
      <c r="S80" s="12"/>
      <c r="T80" s="12"/>
      <c r="U80" s="12"/>
      <c r="V80" s="2"/>
      <c r="W80" s="2"/>
      <c r="X80" s="2"/>
      <c r="Y80" s="12"/>
      <c r="Z80" s="2"/>
      <c r="AA80" s="12"/>
      <c r="AB80" s="12"/>
      <c r="AC80" s="12"/>
      <c r="AD80" s="12"/>
      <c r="AE80" s="12"/>
      <c r="AF80" s="12"/>
      <c r="AG80" s="12"/>
    </row>
    <row r="81" ht="15.75" hidden="1" customHeight="1">
      <c r="A81" s="43"/>
      <c r="B81" s="43"/>
      <c r="C81" s="43"/>
      <c r="D81" s="43"/>
      <c r="E81" s="43"/>
      <c r="F81" s="43"/>
      <c r="G81" s="43"/>
      <c r="L81" s="2"/>
      <c r="M81" s="12"/>
      <c r="N81" s="12"/>
      <c r="O81" s="12"/>
      <c r="P81" s="12"/>
      <c r="Q81" s="12"/>
      <c r="R81" s="12"/>
      <c r="S81" s="12"/>
      <c r="T81" s="12"/>
      <c r="U81" s="12"/>
      <c r="V81" s="2"/>
      <c r="W81" s="2"/>
      <c r="X81" s="2"/>
      <c r="Y81" s="2"/>
      <c r="Z81" s="2"/>
      <c r="AA81" s="12"/>
      <c r="AB81" s="12"/>
      <c r="AC81" s="12"/>
      <c r="AD81" s="12"/>
      <c r="AE81" s="12"/>
      <c r="AF81" s="12"/>
      <c r="AG81" s="12"/>
    </row>
    <row r="82" ht="15.75" hidden="1" customHeight="1">
      <c r="A82" s="43"/>
      <c r="B82" s="43"/>
      <c r="C82" s="43"/>
      <c r="D82" s="43"/>
      <c r="E82" s="43"/>
      <c r="F82" s="43"/>
      <c r="G82" s="43"/>
      <c r="L82" s="2"/>
      <c r="M82" s="12"/>
      <c r="N82" s="12"/>
      <c r="O82" s="12"/>
      <c r="P82" s="12"/>
      <c r="Q82" s="12"/>
      <c r="R82" s="12"/>
      <c r="S82" s="12"/>
      <c r="T82" s="12"/>
      <c r="U82" s="12"/>
      <c r="V82" s="2"/>
      <c r="W82" s="2"/>
      <c r="X82" s="2"/>
      <c r="Y82" s="2"/>
      <c r="Z82" s="2"/>
      <c r="AA82" s="12"/>
      <c r="AB82" s="12"/>
      <c r="AC82" s="12"/>
      <c r="AD82" s="12"/>
      <c r="AE82" s="12"/>
      <c r="AF82" s="12"/>
      <c r="AG82" s="12"/>
    </row>
    <row r="83" ht="15.75" hidden="1" customHeight="1">
      <c r="A83" s="43"/>
      <c r="B83" s="43"/>
      <c r="C83" s="43"/>
      <c r="D83" s="43"/>
      <c r="E83" s="43"/>
      <c r="F83" s="43"/>
      <c r="G83" s="43"/>
      <c r="L83" s="2"/>
      <c r="M83" s="12"/>
      <c r="N83" s="12"/>
      <c r="O83" s="12"/>
      <c r="P83" s="12"/>
      <c r="Q83" s="12"/>
      <c r="R83" s="12"/>
      <c r="S83" s="12"/>
      <c r="T83" s="12"/>
      <c r="U83" s="12"/>
      <c r="V83" s="2"/>
      <c r="W83" s="2"/>
      <c r="X83" s="2"/>
      <c r="Y83" s="2"/>
      <c r="Z83" s="2"/>
      <c r="AA83" s="12"/>
      <c r="AB83" s="12"/>
      <c r="AC83" s="12"/>
      <c r="AD83" s="12"/>
      <c r="AE83" s="12"/>
      <c r="AF83" s="12"/>
      <c r="AG83" s="12"/>
    </row>
    <row r="84" ht="15.75" hidden="1" customHeight="1">
      <c r="A84" s="43"/>
      <c r="B84" s="43"/>
      <c r="C84" s="43"/>
      <c r="D84" s="43"/>
      <c r="E84" s="43"/>
      <c r="F84" s="43"/>
      <c r="G84" s="43"/>
      <c r="L84" s="2"/>
      <c r="M84" s="12"/>
      <c r="N84" s="12"/>
      <c r="O84" s="12"/>
      <c r="P84" s="12"/>
      <c r="Q84" s="12"/>
      <c r="R84" s="12"/>
      <c r="S84" s="12"/>
      <c r="T84" s="12"/>
      <c r="U84" s="12"/>
      <c r="V84" s="2"/>
      <c r="W84" s="2"/>
      <c r="X84" s="2"/>
      <c r="Y84" s="2"/>
      <c r="Z84" s="2"/>
      <c r="AA84" s="12"/>
      <c r="AB84" s="12"/>
      <c r="AC84" s="12"/>
      <c r="AD84" s="12"/>
      <c r="AE84" s="12"/>
      <c r="AF84" s="12"/>
      <c r="AG84" s="12"/>
    </row>
    <row r="85" ht="15.75" hidden="1" customHeight="1">
      <c r="A85" s="43"/>
      <c r="B85" s="43"/>
      <c r="C85" s="43"/>
      <c r="D85" s="43"/>
      <c r="E85" s="43"/>
      <c r="F85" s="43"/>
      <c r="G85" s="43"/>
      <c r="L85" s="2"/>
      <c r="M85" s="12"/>
      <c r="N85" s="12"/>
      <c r="O85" s="12"/>
      <c r="P85" s="12"/>
      <c r="Q85" s="12"/>
      <c r="R85" s="12"/>
      <c r="S85" s="12"/>
      <c r="T85" s="12"/>
      <c r="U85" s="12"/>
      <c r="V85" s="2"/>
      <c r="W85" s="2"/>
      <c r="X85" s="2"/>
      <c r="Y85" s="2"/>
      <c r="Z85" s="2"/>
      <c r="AA85" s="12"/>
      <c r="AB85" s="12"/>
      <c r="AC85" s="12"/>
      <c r="AD85" s="12"/>
      <c r="AE85" s="12"/>
      <c r="AF85" s="12"/>
      <c r="AG85" s="12"/>
    </row>
    <row r="86" ht="15.75" hidden="1" customHeight="1">
      <c r="A86" s="43"/>
      <c r="B86" s="43"/>
      <c r="C86" s="43"/>
      <c r="D86" s="43"/>
      <c r="E86" s="43"/>
      <c r="F86" s="43"/>
      <c r="G86" s="43"/>
      <c r="L86" s="2"/>
      <c r="M86" s="12"/>
      <c r="N86" s="12"/>
      <c r="O86" s="12"/>
      <c r="P86" s="12"/>
      <c r="Q86" s="2"/>
      <c r="R86" s="2"/>
      <c r="S86" s="12"/>
      <c r="T86" s="12"/>
      <c r="U86" s="2"/>
      <c r="V86" s="2"/>
      <c r="W86" s="2"/>
      <c r="X86" s="2"/>
      <c r="Y86" s="2"/>
      <c r="Z86" s="2"/>
      <c r="AA86" s="12"/>
      <c r="AB86" s="12"/>
      <c r="AC86" s="12"/>
      <c r="AD86" s="12"/>
      <c r="AE86" s="12"/>
      <c r="AF86" s="12"/>
      <c r="AG86" s="12"/>
    </row>
    <row r="87" ht="15.75" hidden="1" customHeight="1">
      <c r="A87" s="43"/>
      <c r="B87" s="43"/>
      <c r="C87" s="43"/>
      <c r="D87" s="43"/>
      <c r="E87" s="43"/>
      <c r="F87" s="43"/>
      <c r="G87" s="43"/>
      <c r="L87" s="2"/>
      <c r="M87" s="12"/>
      <c r="N87" s="12"/>
      <c r="O87" s="12"/>
      <c r="P87" s="12"/>
      <c r="Q87" s="2"/>
      <c r="R87" s="2"/>
      <c r="S87" s="2"/>
      <c r="T87" s="2"/>
      <c r="U87" s="2"/>
      <c r="V87" s="2"/>
      <c r="W87" s="2"/>
      <c r="X87" s="2"/>
      <c r="Y87" s="2"/>
      <c r="Z87" s="2"/>
      <c r="AA87" s="12"/>
      <c r="AB87" s="12"/>
      <c r="AC87" s="12"/>
      <c r="AD87" s="12"/>
      <c r="AE87" s="12"/>
      <c r="AF87" s="12"/>
      <c r="AG87" s="12"/>
    </row>
    <row r="88" ht="15.75" hidden="1" customHeight="1">
      <c r="A88" s="43"/>
      <c r="B88" s="43"/>
      <c r="C88" s="43"/>
      <c r="D88" s="43"/>
      <c r="E88" s="43"/>
      <c r="F88" s="43"/>
      <c r="G88" s="43"/>
      <c r="L88" s="2"/>
      <c r="M88" s="12"/>
      <c r="N88" s="12"/>
      <c r="O88" s="12"/>
      <c r="P88" s="12"/>
      <c r="Q88" s="2"/>
      <c r="R88" s="2"/>
      <c r="S88" s="2"/>
      <c r="T88" s="2"/>
      <c r="U88" s="2"/>
      <c r="V88" s="2"/>
      <c r="W88" s="2"/>
      <c r="X88" s="2"/>
      <c r="Y88" s="2"/>
      <c r="Z88" s="2"/>
      <c r="AA88" s="12"/>
      <c r="AB88" s="12"/>
      <c r="AC88" s="12"/>
      <c r="AD88" s="12"/>
      <c r="AE88" s="12"/>
      <c r="AF88" s="12"/>
      <c r="AG88" s="12"/>
    </row>
    <row r="89" ht="15.75" hidden="1" customHeight="1">
      <c r="A89" s="43"/>
      <c r="B89" s="43"/>
      <c r="C89" s="43"/>
      <c r="D89" s="43"/>
      <c r="E89" s="43"/>
      <c r="F89" s="43"/>
      <c r="G89" s="43"/>
      <c r="L89" s="2"/>
      <c r="M89" s="12"/>
      <c r="N89" s="12"/>
      <c r="O89" s="12"/>
      <c r="P89" s="12"/>
      <c r="Q89" s="2"/>
      <c r="R89" s="2"/>
      <c r="S89" s="2"/>
      <c r="T89" s="2"/>
      <c r="U89" s="2"/>
      <c r="V89" s="2"/>
      <c r="W89" s="2"/>
      <c r="X89" s="2"/>
      <c r="Y89" s="2"/>
      <c r="Z89" s="2"/>
      <c r="AA89" s="12"/>
      <c r="AB89" s="12"/>
      <c r="AC89" s="12"/>
      <c r="AD89" s="12"/>
      <c r="AE89" s="12"/>
      <c r="AF89" s="12"/>
      <c r="AG89" s="12"/>
    </row>
    <row r="90" ht="15.75" hidden="1" customHeight="1">
      <c r="A90" s="43"/>
      <c r="B90" s="43"/>
      <c r="C90" s="43"/>
      <c r="D90" s="43"/>
      <c r="E90" s="43"/>
      <c r="F90" s="43"/>
      <c r="G90" s="43"/>
      <c r="L90" s="2"/>
      <c r="M90" s="12"/>
      <c r="N90" s="12"/>
      <c r="O90" s="12"/>
      <c r="P90" s="12"/>
      <c r="Q90" s="2"/>
      <c r="R90" s="2"/>
      <c r="S90" s="2"/>
      <c r="T90" s="2"/>
      <c r="U90" s="2"/>
      <c r="V90" s="2"/>
      <c r="W90" s="2"/>
      <c r="X90" s="2"/>
      <c r="Y90" s="2"/>
      <c r="Z90" s="2"/>
      <c r="AA90" s="12"/>
      <c r="AB90" s="12"/>
      <c r="AC90" s="12"/>
      <c r="AD90" s="12"/>
      <c r="AE90" s="2"/>
      <c r="AF90" s="2"/>
      <c r="AG90" s="2"/>
    </row>
    <row r="91" ht="15.75" hidden="1" customHeight="1">
      <c r="A91" s="43"/>
      <c r="B91" s="43"/>
      <c r="C91" s="43"/>
      <c r="D91" s="43"/>
      <c r="E91" s="43"/>
      <c r="F91" s="43"/>
      <c r="G91" s="43"/>
      <c r="L91" s="2"/>
      <c r="M91" s="12"/>
      <c r="N91" s="12"/>
      <c r="O91" s="12"/>
      <c r="P91" s="12"/>
      <c r="Q91" s="2"/>
      <c r="R91" s="2"/>
      <c r="S91" s="2"/>
      <c r="T91" s="2"/>
      <c r="U91" s="2"/>
      <c r="V91" s="2"/>
      <c r="W91" s="2"/>
      <c r="X91" s="2"/>
      <c r="Y91" s="2"/>
      <c r="Z91" s="2"/>
      <c r="AA91" s="12"/>
      <c r="AB91" s="12"/>
      <c r="AC91" s="12"/>
      <c r="AD91" s="12"/>
      <c r="AE91" s="2"/>
      <c r="AF91" s="2"/>
      <c r="AG91" s="2"/>
    </row>
    <row r="92" ht="15.75" hidden="1" customHeight="1">
      <c r="A92" s="43"/>
      <c r="B92" s="43"/>
      <c r="C92" s="43"/>
      <c r="D92" s="43"/>
      <c r="E92" s="43"/>
      <c r="F92" s="43"/>
      <c r="G92" s="43"/>
      <c r="L92" s="2"/>
      <c r="M92" s="12"/>
      <c r="N92" s="12"/>
      <c r="O92" s="1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2"/>
      <c r="AB92" s="12"/>
      <c r="AC92" s="12"/>
      <c r="AD92" s="2"/>
      <c r="AE92" s="2"/>
      <c r="AF92" s="2"/>
      <c r="AG92" s="2"/>
    </row>
    <row r="93" ht="15.75" hidden="1" customHeight="1">
      <c r="A93" s="43"/>
      <c r="B93" s="43"/>
      <c r="C93" s="43"/>
      <c r="D93" s="43"/>
      <c r="E93" s="43"/>
      <c r="F93" s="43"/>
      <c r="G93" s="43"/>
      <c r="L93" s="2"/>
      <c r="M93" s="1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2"/>
      <c r="AB93" s="2"/>
      <c r="AC93" s="2"/>
      <c r="AD93" s="2"/>
      <c r="AE93" s="2"/>
      <c r="AF93" s="2"/>
      <c r="AG93" s="2"/>
    </row>
    <row r="94" ht="15.75" hidden="1" customHeight="1">
      <c r="A94" s="43"/>
      <c r="B94" s="43"/>
      <c r="C94" s="43"/>
      <c r="D94" s="43"/>
      <c r="E94" s="43"/>
      <c r="F94" s="43"/>
      <c r="G94" s="43"/>
      <c r="L94" s="2"/>
      <c r="M94" s="1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2"/>
      <c r="AB94" s="2"/>
      <c r="AC94" s="2"/>
      <c r="AD94" s="2"/>
      <c r="AE94" s="2"/>
      <c r="AF94" s="2"/>
      <c r="AG94" s="2"/>
    </row>
    <row r="95" ht="15.75" hidden="1" customHeight="1">
      <c r="A95" s="43"/>
      <c r="B95" s="43"/>
      <c r="C95" s="43"/>
      <c r="D95" s="43"/>
      <c r="E95" s="43"/>
      <c r="F95" s="43"/>
      <c r="G95" s="43"/>
      <c r="L95" s="2"/>
      <c r="M95" s="1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2"/>
      <c r="AB95" s="2"/>
      <c r="AC95" s="2"/>
      <c r="AD95" s="2"/>
      <c r="AE95" s="2"/>
      <c r="AF95" s="2"/>
      <c r="AG95" s="2"/>
    </row>
    <row r="96" ht="15.75" hidden="1" customHeight="1">
      <c r="A96" s="43"/>
      <c r="B96" s="43"/>
      <c r="C96" s="43"/>
      <c r="D96" s="43"/>
      <c r="E96" s="43"/>
      <c r="F96" s="43"/>
      <c r="G96" s="43"/>
      <c r="L96" s="2"/>
      <c r="M96" s="1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2"/>
      <c r="AB96" s="2"/>
      <c r="AC96" s="2"/>
      <c r="AD96" s="2"/>
      <c r="AE96" s="2"/>
      <c r="AF96" s="2"/>
      <c r="AG96" s="2"/>
    </row>
    <row r="97" ht="15.75" hidden="1" customHeight="1">
      <c r="A97" s="43"/>
      <c r="B97" s="43"/>
      <c r="C97" s="43"/>
      <c r="D97" s="43"/>
      <c r="E97" s="43"/>
      <c r="F97" s="43"/>
      <c r="G97" s="43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3"/>
      <c r="B98" s="43"/>
      <c r="C98" s="43"/>
      <c r="D98" s="43"/>
      <c r="E98" s="43"/>
      <c r="F98" s="43"/>
      <c r="G98" s="43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3"/>
      <c r="B99" s="43"/>
      <c r="C99" s="43"/>
      <c r="D99" s="43"/>
      <c r="E99" s="43"/>
      <c r="F99" s="43"/>
      <c r="G99" s="43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3"/>
      <c r="B100" s="43"/>
      <c r="C100" s="43"/>
      <c r="D100" s="43"/>
      <c r="E100" s="43"/>
      <c r="F100" s="43"/>
      <c r="G100" s="43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3"/>
      <c r="B101" s="43"/>
      <c r="C101" s="43"/>
      <c r="D101" s="43"/>
      <c r="E101" s="43"/>
      <c r="F101" s="43"/>
      <c r="G101" s="43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3"/>
      <c r="B102" s="43"/>
      <c r="C102" s="43"/>
      <c r="D102" s="43"/>
      <c r="E102" s="43"/>
      <c r="F102" s="43"/>
      <c r="G102" s="43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3"/>
      <c r="B103" s="43"/>
      <c r="C103" s="43"/>
      <c r="D103" s="43"/>
      <c r="E103" s="43"/>
      <c r="F103" s="43"/>
      <c r="G103" s="43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3"/>
      <c r="B104" s="43"/>
      <c r="C104" s="43"/>
      <c r="D104" s="43"/>
      <c r="E104" s="43"/>
      <c r="F104" s="43"/>
      <c r="G104" s="43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3"/>
      <c r="B105" s="43"/>
      <c r="C105" s="43"/>
      <c r="D105" s="43"/>
      <c r="E105" s="43"/>
      <c r="F105" s="43"/>
      <c r="G105" s="43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3"/>
      <c r="B106" s="43"/>
      <c r="C106" s="43"/>
      <c r="D106" s="43"/>
      <c r="E106" s="43"/>
      <c r="F106" s="43"/>
      <c r="G106" s="43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3"/>
      <c r="B107" s="43"/>
      <c r="C107" s="43"/>
      <c r="D107" s="43"/>
      <c r="E107" s="43"/>
      <c r="F107" s="43"/>
      <c r="G107" s="43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3"/>
      <c r="B108" s="43"/>
      <c r="C108" s="43"/>
      <c r="D108" s="43"/>
      <c r="E108" s="43"/>
      <c r="F108" s="43"/>
      <c r="G108" s="43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3"/>
      <c r="B109" s="43"/>
      <c r="C109" s="43"/>
      <c r="D109" s="43"/>
      <c r="E109" s="43"/>
      <c r="F109" s="43"/>
      <c r="G109" s="43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3"/>
      <c r="B110" s="43"/>
      <c r="C110" s="43"/>
      <c r="D110" s="43"/>
      <c r="E110" s="43"/>
      <c r="F110" s="43"/>
      <c r="G110" s="43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3"/>
      <c r="B111" s="43"/>
      <c r="C111" s="43"/>
      <c r="D111" s="43"/>
      <c r="E111" s="43"/>
      <c r="F111" s="43"/>
      <c r="G111" s="43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3"/>
      <c r="B112" s="43"/>
      <c r="C112" s="43"/>
      <c r="D112" s="43"/>
      <c r="E112" s="43"/>
      <c r="F112" s="43"/>
      <c r="G112" s="43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3"/>
      <c r="B113" s="43"/>
      <c r="C113" s="43"/>
      <c r="D113" s="43"/>
      <c r="E113" s="43"/>
      <c r="F113" s="43"/>
      <c r="G113" s="43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3"/>
      <c r="B114" s="43"/>
      <c r="C114" s="43"/>
      <c r="D114" s="43"/>
      <c r="E114" s="43"/>
      <c r="F114" s="43"/>
      <c r="G114" s="43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3"/>
      <c r="B115" s="43"/>
      <c r="C115" s="43"/>
      <c r="D115" s="43"/>
      <c r="E115" s="43"/>
      <c r="F115" s="43"/>
      <c r="G115" s="43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3"/>
      <c r="B116" s="43"/>
      <c r="C116" s="43"/>
      <c r="D116" s="43"/>
      <c r="E116" s="43"/>
      <c r="F116" s="43"/>
      <c r="G116" s="43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3"/>
      <c r="B117" s="43"/>
      <c r="C117" s="43"/>
      <c r="D117" s="43"/>
      <c r="E117" s="43"/>
      <c r="F117" s="43"/>
      <c r="G117" s="43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3"/>
      <c r="B118" s="43"/>
      <c r="C118" s="43"/>
      <c r="D118" s="43"/>
      <c r="E118" s="43"/>
      <c r="F118" s="43"/>
      <c r="G118" s="43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3"/>
      <c r="B119" s="43"/>
      <c r="C119" s="43"/>
      <c r="D119" s="43"/>
      <c r="E119" s="43"/>
      <c r="F119" s="43"/>
      <c r="G119" s="43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3"/>
      <c r="B120" s="43"/>
      <c r="C120" s="43"/>
      <c r="D120" s="43"/>
      <c r="E120" s="43"/>
      <c r="F120" s="43"/>
      <c r="G120" s="43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3"/>
      <c r="B121" s="43"/>
      <c r="C121" s="43"/>
      <c r="D121" s="43"/>
      <c r="E121" s="43"/>
      <c r="F121" s="43"/>
      <c r="G121" s="43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3"/>
      <c r="B122" s="43"/>
      <c r="C122" s="43"/>
      <c r="D122" s="43"/>
      <c r="E122" s="43"/>
      <c r="F122" s="43"/>
      <c r="G122" s="43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3"/>
      <c r="B123" s="43"/>
      <c r="C123" s="43"/>
      <c r="D123" s="43"/>
      <c r="E123" s="43"/>
      <c r="F123" s="43"/>
      <c r="G123" s="43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3"/>
      <c r="B124" s="43"/>
      <c r="C124" s="43"/>
      <c r="D124" s="43"/>
      <c r="E124" s="43"/>
      <c r="F124" s="43"/>
      <c r="G124" s="43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3"/>
      <c r="B125" s="43"/>
      <c r="C125" s="43"/>
      <c r="D125" s="43"/>
      <c r="E125" s="43"/>
      <c r="F125" s="43"/>
      <c r="G125" s="43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3"/>
      <c r="B126" s="43"/>
      <c r="C126" s="43"/>
      <c r="D126" s="43"/>
      <c r="E126" s="43"/>
      <c r="F126" s="43"/>
      <c r="G126" s="43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3"/>
      <c r="B127" s="43"/>
      <c r="C127" s="43"/>
      <c r="D127" s="43"/>
      <c r="E127" s="43"/>
      <c r="F127" s="43"/>
      <c r="G127" s="43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3"/>
      <c r="B128" s="43"/>
      <c r="C128" s="43"/>
      <c r="D128" s="43"/>
      <c r="E128" s="43"/>
      <c r="F128" s="43"/>
      <c r="G128" s="43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3"/>
      <c r="B129" s="43"/>
      <c r="C129" s="43"/>
      <c r="D129" s="43"/>
      <c r="E129" s="43"/>
      <c r="F129" s="43"/>
      <c r="G129" s="43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3"/>
      <c r="B130" s="43"/>
      <c r="C130" s="43"/>
      <c r="D130" s="43"/>
      <c r="E130" s="43"/>
      <c r="F130" s="43"/>
      <c r="G130" s="43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3"/>
      <c r="B131" s="43"/>
      <c r="C131" s="43"/>
      <c r="D131" s="43"/>
      <c r="E131" s="43"/>
      <c r="F131" s="43"/>
      <c r="G131" s="43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3"/>
      <c r="B132" s="43"/>
      <c r="C132" s="43"/>
      <c r="D132" s="43"/>
      <c r="E132" s="43"/>
      <c r="F132" s="43"/>
      <c r="G132" s="43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3"/>
      <c r="B133" s="43"/>
      <c r="C133" s="43"/>
      <c r="D133" s="43"/>
      <c r="E133" s="43"/>
      <c r="F133" s="43"/>
      <c r="G133" s="43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3"/>
      <c r="B134" s="43"/>
      <c r="C134" s="43"/>
      <c r="D134" s="43"/>
      <c r="E134" s="43"/>
      <c r="F134" s="43"/>
      <c r="G134" s="43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3"/>
      <c r="B135" s="43"/>
      <c r="C135" s="43"/>
      <c r="D135" s="43"/>
      <c r="E135" s="43"/>
      <c r="F135" s="43"/>
      <c r="G135" s="43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3"/>
      <c r="B136" s="43"/>
      <c r="C136" s="43"/>
      <c r="D136" s="43"/>
      <c r="E136" s="43"/>
      <c r="F136" s="43"/>
      <c r="G136" s="43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3"/>
      <c r="B137" s="43"/>
      <c r="C137" s="43"/>
      <c r="D137" s="43"/>
      <c r="E137" s="43"/>
      <c r="F137" s="43"/>
      <c r="G137" s="43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3"/>
      <c r="B138" s="43"/>
      <c r="C138" s="43"/>
      <c r="D138" s="43"/>
      <c r="E138" s="43"/>
      <c r="F138" s="43"/>
      <c r="G138" s="43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3"/>
      <c r="B139" s="43"/>
      <c r="C139" s="43"/>
      <c r="D139" s="43"/>
      <c r="E139" s="43"/>
      <c r="F139" s="43"/>
      <c r="G139" s="43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3"/>
      <c r="B140" s="43"/>
      <c r="C140" s="43"/>
      <c r="D140" s="43"/>
      <c r="E140" s="43"/>
      <c r="F140" s="43"/>
      <c r="G140" s="43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3"/>
      <c r="B141" s="43"/>
      <c r="C141" s="43"/>
      <c r="D141" s="43"/>
      <c r="E141" s="43"/>
      <c r="F141" s="43"/>
      <c r="G141" s="43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3"/>
      <c r="B142" s="43"/>
      <c r="C142" s="43"/>
      <c r="D142" s="43"/>
      <c r="E142" s="43"/>
      <c r="F142" s="43"/>
      <c r="G142" s="43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3"/>
      <c r="B143" s="43"/>
      <c r="C143" s="43"/>
      <c r="D143" s="43"/>
      <c r="E143" s="43"/>
      <c r="F143" s="43"/>
      <c r="G143" s="43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3"/>
      <c r="B144" s="43"/>
      <c r="C144" s="43"/>
      <c r="D144" s="43"/>
      <c r="E144" s="43"/>
      <c r="F144" s="43"/>
      <c r="G144" s="43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3"/>
      <c r="B145" s="43"/>
      <c r="C145" s="43"/>
      <c r="D145" s="43"/>
      <c r="E145" s="43"/>
      <c r="F145" s="43"/>
      <c r="G145" s="43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3"/>
      <c r="B146" s="43"/>
      <c r="C146" s="43"/>
      <c r="D146" s="43"/>
      <c r="E146" s="43"/>
      <c r="F146" s="43"/>
      <c r="G146" s="43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3"/>
      <c r="B147" s="43"/>
      <c r="C147" s="43"/>
      <c r="D147" s="43"/>
      <c r="E147" s="43"/>
      <c r="F147" s="43"/>
      <c r="G147" s="43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3"/>
      <c r="B148" s="43"/>
      <c r="C148" s="43"/>
      <c r="D148" s="43"/>
      <c r="E148" s="43"/>
      <c r="F148" s="43"/>
      <c r="G148" s="43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3"/>
      <c r="B149" s="43"/>
      <c r="C149" s="43"/>
      <c r="D149" s="43"/>
      <c r="E149" s="43"/>
      <c r="F149" s="43"/>
      <c r="G149" s="43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3"/>
      <c r="B150" s="43"/>
      <c r="C150" s="43"/>
      <c r="D150" s="43"/>
      <c r="E150" s="43"/>
      <c r="F150" s="43"/>
      <c r="G150" s="43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3"/>
      <c r="B151" s="43"/>
      <c r="C151" s="43"/>
      <c r="D151" s="43"/>
      <c r="E151" s="43"/>
      <c r="F151" s="43"/>
      <c r="G151" s="43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3"/>
      <c r="B152" s="43"/>
      <c r="C152" s="43"/>
      <c r="D152" s="43"/>
      <c r="E152" s="43"/>
      <c r="F152" s="43"/>
      <c r="G152" s="43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3"/>
      <c r="B153" s="43"/>
      <c r="C153" s="43"/>
      <c r="D153" s="43"/>
      <c r="E153" s="43"/>
      <c r="F153" s="43"/>
      <c r="G153" s="43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3"/>
      <c r="B154" s="43"/>
      <c r="C154" s="43"/>
      <c r="D154" s="43"/>
      <c r="E154" s="43"/>
      <c r="F154" s="43"/>
      <c r="G154" s="43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3"/>
      <c r="B155" s="43"/>
      <c r="C155" s="43"/>
      <c r="D155" s="43"/>
      <c r="E155" s="43"/>
      <c r="F155" s="43"/>
      <c r="G155" s="43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3"/>
      <c r="B156" s="43"/>
      <c r="C156" s="43"/>
      <c r="D156" s="43"/>
      <c r="E156" s="43"/>
      <c r="F156" s="43"/>
      <c r="G156" s="43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3"/>
      <c r="B157" s="43"/>
      <c r="C157" s="43"/>
      <c r="D157" s="43"/>
      <c r="E157" s="43"/>
      <c r="F157" s="43"/>
      <c r="G157" s="43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3"/>
      <c r="B158" s="43"/>
      <c r="C158" s="43"/>
      <c r="D158" s="43"/>
      <c r="E158" s="43"/>
      <c r="F158" s="43"/>
      <c r="G158" s="43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3"/>
      <c r="B159" s="43"/>
      <c r="C159" s="43"/>
      <c r="D159" s="43"/>
      <c r="E159" s="43"/>
      <c r="F159" s="43"/>
      <c r="G159" s="43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3"/>
      <c r="B160" s="43"/>
      <c r="C160" s="43"/>
      <c r="D160" s="43"/>
      <c r="E160" s="43"/>
      <c r="F160" s="43"/>
      <c r="G160" s="43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3"/>
      <c r="B161" s="43"/>
      <c r="C161" s="43"/>
      <c r="D161" s="43"/>
      <c r="E161" s="43"/>
      <c r="F161" s="43"/>
      <c r="G161" s="43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3"/>
      <c r="B162" s="43"/>
      <c r="C162" s="43"/>
      <c r="D162" s="43"/>
      <c r="E162" s="43"/>
      <c r="F162" s="43"/>
      <c r="G162" s="43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3"/>
      <c r="B163" s="43"/>
      <c r="C163" s="43"/>
      <c r="D163" s="43"/>
      <c r="E163" s="43"/>
      <c r="F163" s="43"/>
      <c r="G163" s="43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3"/>
      <c r="B164" s="43"/>
      <c r="C164" s="43"/>
      <c r="D164" s="43"/>
      <c r="E164" s="43"/>
      <c r="F164" s="43"/>
      <c r="G164" s="43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3"/>
      <c r="B165" s="43"/>
      <c r="C165" s="43"/>
      <c r="D165" s="43"/>
      <c r="E165" s="43"/>
      <c r="F165" s="43"/>
      <c r="G165" s="43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3"/>
      <c r="B166" s="43"/>
      <c r="C166" s="43"/>
      <c r="D166" s="43"/>
      <c r="E166" s="43"/>
      <c r="F166" s="43"/>
      <c r="G166" s="43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3"/>
      <c r="B167" s="43"/>
      <c r="C167" s="43"/>
      <c r="D167" s="43"/>
      <c r="E167" s="43"/>
      <c r="F167" s="43"/>
      <c r="G167" s="43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3"/>
      <c r="B168" s="43"/>
      <c r="C168" s="43"/>
      <c r="D168" s="43"/>
      <c r="E168" s="43"/>
      <c r="F168" s="43"/>
      <c r="G168" s="43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3"/>
      <c r="B169" s="43"/>
      <c r="C169" s="43"/>
      <c r="D169" s="43"/>
      <c r="E169" s="43"/>
      <c r="F169" s="43"/>
      <c r="G169" s="43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3"/>
      <c r="B170" s="43"/>
      <c r="C170" s="43"/>
      <c r="D170" s="43"/>
      <c r="E170" s="43"/>
      <c r="F170" s="43"/>
      <c r="G170" s="43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3"/>
      <c r="B171" s="43"/>
      <c r="C171" s="43"/>
      <c r="D171" s="43"/>
      <c r="E171" s="43"/>
      <c r="F171" s="43"/>
      <c r="G171" s="43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3"/>
      <c r="B172" s="43"/>
      <c r="C172" s="43"/>
      <c r="D172" s="43"/>
      <c r="E172" s="43"/>
      <c r="F172" s="43"/>
      <c r="G172" s="43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3"/>
      <c r="B173" s="43"/>
      <c r="C173" s="43"/>
      <c r="D173" s="43"/>
      <c r="E173" s="43"/>
      <c r="F173" s="43"/>
      <c r="G173" s="43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3"/>
      <c r="B174" s="43"/>
      <c r="C174" s="43"/>
      <c r="D174" s="43"/>
      <c r="E174" s="43"/>
      <c r="F174" s="43"/>
      <c r="G174" s="43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3"/>
      <c r="B175" s="43"/>
      <c r="C175" s="43"/>
      <c r="D175" s="43"/>
      <c r="E175" s="43"/>
      <c r="F175" s="43"/>
      <c r="G175" s="43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3"/>
      <c r="B176" s="43"/>
      <c r="C176" s="43"/>
      <c r="D176" s="43"/>
      <c r="E176" s="43"/>
      <c r="F176" s="43"/>
      <c r="G176" s="43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3"/>
      <c r="B177" s="43"/>
      <c r="C177" s="43"/>
      <c r="D177" s="43"/>
      <c r="E177" s="43"/>
      <c r="F177" s="43"/>
      <c r="G177" s="43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3"/>
      <c r="B178" s="43"/>
      <c r="C178" s="43"/>
      <c r="D178" s="43"/>
      <c r="E178" s="43"/>
      <c r="F178" s="43"/>
      <c r="G178" s="43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3"/>
      <c r="B179" s="43"/>
      <c r="C179" s="43"/>
      <c r="D179" s="43"/>
      <c r="E179" s="43"/>
      <c r="F179" s="43"/>
      <c r="G179" s="43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3"/>
      <c r="B180" s="43"/>
      <c r="C180" s="43"/>
      <c r="D180" s="43"/>
      <c r="E180" s="43"/>
      <c r="F180" s="43"/>
      <c r="G180" s="43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3"/>
      <c r="B181" s="43"/>
      <c r="C181" s="43"/>
      <c r="D181" s="43"/>
      <c r="E181" s="43"/>
      <c r="F181" s="43"/>
      <c r="G181" s="43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3"/>
      <c r="B182" s="43"/>
      <c r="C182" s="43"/>
      <c r="D182" s="43"/>
      <c r="E182" s="43"/>
      <c r="F182" s="43"/>
      <c r="G182" s="43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3"/>
      <c r="B183" s="43"/>
      <c r="C183" s="43"/>
      <c r="D183" s="43"/>
      <c r="E183" s="43"/>
      <c r="F183" s="43"/>
      <c r="G183" s="43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3"/>
      <c r="B184" s="43"/>
      <c r="C184" s="43"/>
      <c r="D184" s="43"/>
      <c r="E184" s="43"/>
      <c r="F184" s="43"/>
      <c r="G184" s="43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3"/>
      <c r="B185" s="43"/>
      <c r="C185" s="43"/>
      <c r="D185" s="43"/>
      <c r="E185" s="43"/>
      <c r="F185" s="43"/>
      <c r="G185" s="43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3"/>
      <c r="B186" s="43"/>
      <c r="C186" s="43"/>
      <c r="D186" s="43"/>
      <c r="E186" s="43"/>
      <c r="F186" s="43"/>
      <c r="G186" s="43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3"/>
      <c r="B187" s="43"/>
      <c r="C187" s="43"/>
      <c r="D187" s="43"/>
      <c r="E187" s="43"/>
      <c r="F187" s="43"/>
      <c r="G187" s="43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3"/>
      <c r="B188" s="43"/>
      <c r="C188" s="43"/>
      <c r="D188" s="43"/>
      <c r="E188" s="43"/>
      <c r="F188" s="43"/>
      <c r="G188" s="43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3"/>
      <c r="B189" s="43"/>
      <c r="C189" s="43"/>
      <c r="D189" s="43"/>
      <c r="E189" s="43"/>
      <c r="F189" s="43"/>
      <c r="G189" s="43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3"/>
      <c r="B190" s="43"/>
      <c r="C190" s="43"/>
      <c r="D190" s="43"/>
      <c r="E190" s="43"/>
      <c r="F190" s="43"/>
      <c r="G190" s="43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3"/>
      <c r="B191" s="43"/>
      <c r="C191" s="43"/>
      <c r="D191" s="43"/>
      <c r="E191" s="43"/>
      <c r="F191" s="43"/>
      <c r="G191" s="43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3"/>
      <c r="B192" s="43"/>
      <c r="C192" s="43"/>
      <c r="D192" s="43"/>
      <c r="E192" s="43"/>
      <c r="F192" s="43"/>
      <c r="G192" s="43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3"/>
      <c r="B193" s="43"/>
      <c r="C193" s="43"/>
      <c r="D193" s="43"/>
      <c r="E193" s="43"/>
      <c r="F193" s="43"/>
      <c r="G193" s="43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3"/>
      <c r="B194" s="43"/>
      <c r="C194" s="43"/>
      <c r="D194" s="43"/>
      <c r="E194" s="43"/>
      <c r="F194" s="43"/>
      <c r="G194" s="43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3"/>
      <c r="B195" s="43"/>
      <c r="C195" s="43"/>
      <c r="D195" s="43"/>
      <c r="E195" s="43"/>
      <c r="F195" s="43"/>
      <c r="G195" s="43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3"/>
      <c r="B196" s="43"/>
      <c r="C196" s="43"/>
      <c r="D196" s="43"/>
      <c r="E196" s="43"/>
      <c r="F196" s="43"/>
      <c r="G196" s="43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3"/>
      <c r="B197" s="43"/>
      <c r="C197" s="43"/>
      <c r="D197" s="43"/>
      <c r="E197" s="43"/>
      <c r="F197" s="43"/>
      <c r="G197" s="43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3"/>
      <c r="B198" s="43"/>
      <c r="C198" s="43"/>
      <c r="D198" s="43"/>
      <c r="E198" s="43"/>
      <c r="F198" s="43"/>
      <c r="G198" s="43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3"/>
      <c r="B199" s="43"/>
      <c r="C199" s="43"/>
      <c r="D199" s="43"/>
      <c r="E199" s="43"/>
      <c r="F199" s="43"/>
      <c r="G199" s="43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3"/>
      <c r="B200" s="43"/>
      <c r="C200" s="43"/>
      <c r="D200" s="43"/>
      <c r="E200" s="43"/>
      <c r="F200" s="43"/>
      <c r="G200" s="43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3"/>
      <c r="B201" s="43"/>
      <c r="C201" s="43"/>
      <c r="D201" s="43"/>
      <c r="E201" s="43"/>
      <c r="F201" s="43"/>
      <c r="G201" s="43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3"/>
      <c r="B202" s="43"/>
      <c r="C202" s="43"/>
      <c r="D202" s="43"/>
      <c r="E202" s="43"/>
      <c r="F202" s="43"/>
      <c r="G202" s="43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3"/>
      <c r="B203" s="43"/>
      <c r="C203" s="43"/>
      <c r="D203" s="43"/>
      <c r="E203" s="43"/>
      <c r="F203" s="43"/>
      <c r="G203" s="43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3"/>
      <c r="B204" s="43"/>
      <c r="C204" s="43"/>
      <c r="D204" s="43"/>
      <c r="E204" s="43"/>
      <c r="F204" s="43"/>
      <c r="G204" s="43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3"/>
      <c r="B205" s="43"/>
      <c r="C205" s="43"/>
      <c r="D205" s="43"/>
      <c r="E205" s="43"/>
      <c r="F205" s="43"/>
      <c r="G205" s="43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3"/>
      <c r="B206" s="43"/>
      <c r="C206" s="43"/>
      <c r="D206" s="43"/>
      <c r="E206" s="43"/>
      <c r="F206" s="43"/>
      <c r="G206" s="43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3"/>
      <c r="B207" s="43"/>
      <c r="C207" s="43"/>
      <c r="D207" s="43"/>
      <c r="E207" s="43"/>
      <c r="F207" s="43"/>
      <c r="G207" s="43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3"/>
      <c r="B208" s="43"/>
      <c r="C208" s="43"/>
      <c r="D208" s="43"/>
      <c r="E208" s="43"/>
      <c r="F208" s="43"/>
      <c r="G208" s="43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3"/>
      <c r="B209" s="43"/>
      <c r="C209" s="43"/>
      <c r="D209" s="43"/>
      <c r="E209" s="43"/>
      <c r="F209" s="43"/>
      <c r="G209" s="43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3"/>
      <c r="B210" s="43"/>
      <c r="C210" s="43"/>
      <c r="D210" s="43"/>
      <c r="E210" s="43"/>
      <c r="F210" s="43"/>
      <c r="G210" s="43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3"/>
      <c r="B211" s="43"/>
      <c r="C211" s="43"/>
      <c r="D211" s="43"/>
      <c r="E211" s="43"/>
      <c r="F211" s="43"/>
      <c r="G211" s="43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3"/>
      <c r="B212" s="43"/>
      <c r="C212" s="43"/>
      <c r="D212" s="43"/>
      <c r="E212" s="43"/>
      <c r="F212" s="43"/>
      <c r="G212" s="43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3"/>
      <c r="B213" s="43"/>
      <c r="C213" s="43"/>
      <c r="D213" s="43"/>
      <c r="E213" s="43"/>
      <c r="F213" s="43"/>
      <c r="G213" s="43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3"/>
      <c r="B214" s="43"/>
      <c r="C214" s="43"/>
      <c r="D214" s="43"/>
      <c r="E214" s="43"/>
      <c r="F214" s="43"/>
      <c r="G214" s="43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3"/>
      <c r="B215" s="43"/>
      <c r="C215" s="43"/>
      <c r="D215" s="43"/>
      <c r="E215" s="43"/>
      <c r="F215" s="43"/>
      <c r="G215" s="43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3"/>
      <c r="B216" s="43"/>
      <c r="C216" s="43"/>
      <c r="D216" s="43"/>
      <c r="E216" s="43"/>
      <c r="F216" s="43"/>
      <c r="G216" s="43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3"/>
      <c r="B217" s="43"/>
      <c r="C217" s="43"/>
      <c r="D217" s="43"/>
      <c r="E217" s="43"/>
      <c r="F217" s="43"/>
      <c r="G217" s="43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3"/>
      <c r="B218" s="43"/>
      <c r="C218" s="43"/>
      <c r="D218" s="43"/>
      <c r="E218" s="43"/>
      <c r="F218" s="43"/>
      <c r="G218" s="43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3"/>
      <c r="B219" s="43"/>
      <c r="C219" s="43"/>
      <c r="D219" s="43"/>
      <c r="E219" s="43"/>
      <c r="F219" s="43"/>
      <c r="G219" s="43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3"/>
      <c r="B220" s="43"/>
      <c r="C220" s="43"/>
      <c r="D220" s="43"/>
      <c r="E220" s="43"/>
      <c r="F220" s="43"/>
      <c r="G220" s="43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3"/>
      <c r="B221" s="43"/>
      <c r="C221" s="43"/>
      <c r="D221" s="43"/>
      <c r="E221" s="43"/>
      <c r="F221" s="43"/>
      <c r="G221" s="43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3"/>
      <c r="B222" s="43"/>
      <c r="C222" s="43"/>
      <c r="D222" s="43"/>
      <c r="E222" s="43"/>
      <c r="F222" s="43"/>
      <c r="G222" s="43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3"/>
      <c r="B223" s="43"/>
      <c r="C223" s="43"/>
      <c r="D223" s="43"/>
      <c r="E223" s="43"/>
      <c r="F223" s="43"/>
      <c r="G223" s="43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3"/>
      <c r="B224" s="43"/>
      <c r="C224" s="43"/>
      <c r="D224" s="43"/>
      <c r="E224" s="43"/>
      <c r="F224" s="43"/>
      <c r="G224" s="43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3"/>
      <c r="B225" s="43"/>
      <c r="C225" s="43"/>
      <c r="D225" s="43"/>
      <c r="E225" s="43"/>
      <c r="F225" s="43"/>
      <c r="G225" s="43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8" t="s">
        <v>46</v>
      </c>
      <c r="B1" s="9" t="s">
        <v>93</v>
      </c>
      <c r="C1" s="10"/>
      <c r="D1" s="10"/>
      <c r="E1" s="10"/>
      <c r="F1" s="10"/>
      <c r="G1" s="10"/>
      <c r="H1" s="10"/>
      <c r="I1" s="10"/>
      <c r="J1" s="10"/>
      <c r="K1" s="11"/>
      <c r="L1" s="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2"/>
      <c r="AA1" s="12"/>
      <c r="AB1" s="12"/>
      <c r="AC1" s="12"/>
      <c r="AD1" s="12"/>
      <c r="AE1" s="12"/>
      <c r="AF1" s="12"/>
      <c r="AG1" s="12"/>
    </row>
    <row r="2">
      <c r="A2" s="14"/>
      <c r="B2" s="15"/>
      <c r="C2" s="16"/>
      <c r="D2" s="16"/>
      <c r="E2" s="16"/>
      <c r="F2" s="16"/>
      <c r="G2" s="16"/>
      <c r="H2" s="16"/>
      <c r="I2" s="16"/>
      <c r="J2" s="16"/>
      <c r="K2" s="17"/>
      <c r="L2" s="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2"/>
      <c r="AA2" s="12"/>
      <c r="AB2" s="12"/>
      <c r="AC2" s="12"/>
      <c r="AD2" s="12"/>
      <c r="AE2" s="12"/>
      <c r="AF2" s="12"/>
      <c r="AG2" s="12"/>
    </row>
    <row r="3">
      <c r="A3" s="19"/>
      <c r="B3" s="20" t="s">
        <v>49</v>
      </c>
      <c r="C3" s="20" t="s">
        <v>50</v>
      </c>
      <c r="D3" s="20" t="s">
        <v>51</v>
      </c>
      <c r="E3" s="20" t="s">
        <v>52</v>
      </c>
      <c r="F3" s="21" t="s">
        <v>53</v>
      </c>
      <c r="G3" s="21" t="s">
        <v>54</v>
      </c>
      <c r="H3" s="21" t="s">
        <v>55</v>
      </c>
      <c r="I3" s="21" t="s">
        <v>56</v>
      </c>
      <c r="J3" s="20" t="s">
        <v>57</v>
      </c>
      <c r="K3" s="20" t="s">
        <v>58</v>
      </c>
      <c r="L3" s="2"/>
      <c r="M3" s="18" t="s">
        <v>48</v>
      </c>
      <c r="N3" s="12"/>
      <c r="O3" s="12"/>
      <c r="P3" s="12"/>
      <c r="Q3" s="12"/>
      <c r="R3" s="12"/>
      <c r="S3" s="12"/>
      <c r="T3" s="12"/>
      <c r="U3" s="12"/>
      <c r="V3" s="12"/>
      <c r="W3" s="12"/>
      <c r="X3" s="2"/>
      <c r="Y3" s="12"/>
      <c r="Z3" s="12"/>
      <c r="AA3" s="12"/>
      <c r="AB3" s="12"/>
      <c r="AC3" s="12"/>
      <c r="AD3" s="12"/>
      <c r="AE3" s="12"/>
      <c r="AF3" s="12"/>
      <c r="AG3" s="12"/>
    </row>
    <row r="4">
      <c r="A4" s="23" t="str">
        <f>ALNS!A4</f>
        <v>Alex Ranyê Guilherme Cristino</v>
      </c>
      <c r="B4" s="24"/>
      <c r="C4" s="24"/>
      <c r="D4" s="24"/>
      <c r="E4" s="24"/>
      <c r="F4" s="25">
        <f t="shared" ref="F4:F47" si="1">IF(A4&lt;&gt;"",SUM(B4:E4),)</f>
        <v>0</v>
      </c>
      <c r="G4" s="26" t="str">
        <f t="shared" ref="G4:G47" si="2">IFERROR(IF(F4&gt;=0,AVERAGE(B4:E4),""),"")</f>
        <v/>
      </c>
      <c r="H4" s="25" t="str">
        <f t="shared" ref="H4:H47" si="3">IF(AND(F4&gt;=10,F4&lt;28,G4&lt;7),ROUND((50-G4*6)/4,1),"")</f>
        <v/>
      </c>
      <c r="I4" s="27"/>
      <c r="J4" s="28" t="str">
        <f t="shared" ref="J4:J47" si="4">IF(AND(B4&lt;&gt;"",C4&lt;&gt;"",D4&lt;&gt;"",E4&lt;&gt;""),IF(OR(F4&gt;=28,F4&lt;10),G4,IF(I4=H4,5,((G4*6)+(I4*4))/10)),)</f>
        <v/>
      </c>
      <c r="K4" s="29" t="str">
        <f t="shared" ref="K4:K47" si="5">IF(AND(B4&lt;&gt;"",C4&lt;&gt;"",D4&lt;&gt;"",E4&lt;&gt;""),IF(J4&gt;=5,"A","R"),)</f>
        <v/>
      </c>
      <c r="L4" s="2"/>
      <c r="M4" s="22" t="s">
        <v>59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</row>
    <row r="5">
      <c r="A5" s="30" t="str">
        <f>ALNS!A5</f>
        <v>Ana beatriz Araújo Salvino</v>
      </c>
      <c r="B5" s="31"/>
      <c r="C5" s="31"/>
      <c r="D5" s="31"/>
      <c r="E5" s="31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5" t="str">
        <f t="shared" si="4"/>
        <v/>
      </c>
      <c r="K5" s="36" t="str">
        <f t="shared" si="5"/>
        <v/>
      </c>
      <c r="L5" s="2"/>
      <c r="M5" s="18" t="s">
        <v>60</v>
      </c>
      <c r="N5" s="12"/>
      <c r="O5" s="12"/>
      <c r="P5" s="12"/>
      <c r="Q5" s="12"/>
      <c r="R5" s="12"/>
      <c r="S5" s="12"/>
      <c r="T5" s="12"/>
      <c r="U5" s="12"/>
      <c r="V5" s="12"/>
      <c r="W5" s="12"/>
      <c r="X5" s="2"/>
      <c r="Y5" s="12"/>
      <c r="Z5" s="2"/>
      <c r="AA5" s="12"/>
      <c r="AB5" s="12"/>
      <c r="AC5" s="12"/>
      <c r="AD5" s="12"/>
      <c r="AE5" s="12"/>
      <c r="AF5" s="12"/>
      <c r="AG5" s="12"/>
    </row>
    <row r="6">
      <c r="A6" s="23" t="str">
        <f>ALNS!A6</f>
        <v>Ana Beatriz Farias Brito</v>
      </c>
      <c r="B6" s="24"/>
      <c r="C6" s="24"/>
      <c r="D6" s="24"/>
      <c r="E6" s="24"/>
      <c r="F6" s="25">
        <f t="shared" si="1"/>
        <v>0</v>
      </c>
      <c r="G6" s="26" t="str">
        <f t="shared" si="2"/>
        <v/>
      </c>
      <c r="H6" s="25" t="str">
        <f t="shared" si="3"/>
        <v/>
      </c>
      <c r="I6" s="27"/>
      <c r="J6" s="28" t="str">
        <f t="shared" si="4"/>
        <v/>
      </c>
      <c r="K6" s="29" t="str">
        <f t="shared" si="5"/>
        <v/>
      </c>
      <c r="L6" s="2"/>
      <c r="M6" s="37" t="s">
        <v>61</v>
      </c>
      <c r="N6" s="12"/>
      <c r="O6" s="12"/>
      <c r="P6" s="12"/>
      <c r="Q6" s="12"/>
      <c r="R6" s="12"/>
      <c r="S6" s="12"/>
      <c r="T6" s="12"/>
      <c r="U6" s="12"/>
      <c r="V6" s="12"/>
      <c r="W6" s="12"/>
      <c r="X6" s="2"/>
      <c r="Y6" s="12"/>
      <c r="Z6" s="2"/>
      <c r="AA6" s="12"/>
      <c r="AB6" s="12"/>
      <c r="AC6" s="12"/>
      <c r="AD6" s="12"/>
      <c r="AE6" s="12"/>
      <c r="AF6" s="12"/>
      <c r="AG6" s="12"/>
    </row>
    <row r="7">
      <c r="A7" s="30" t="str">
        <f>ALNS!A7</f>
        <v>Ana Clara Oliveira das Chagas</v>
      </c>
      <c r="B7" s="31"/>
      <c r="C7" s="31"/>
      <c r="D7" s="31"/>
      <c r="E7" s="31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5" t="str">
        <f t="shared" si="4"/>
        <v/>
      </c>
      <c r="K7" s="36" t="str">
        <f t="shared" si="5"/>
        <v/>
      </c>
      <c r="L7" s="2"/>
      <c r="M7" s="22" t="s">
        <v>62</v>
      </c>
      <c r="N7" s="12"/>
      <c r="O7" s="12"/>
      <c r="P7" s="12"/>
      <c r="Q7" s="12"/>
      <c r="R7" s="12"/>
      <c r="S7" s="12"/>
      <c r="T7" s="12"/>
      <c r="U7" s="12"/>
      <c r="V7" s="12"/>
      <c r="W7" s="12"/>
      <c r="X7" s="2"/>
      <c r="Y7" s="12"/>
      <c r="Z7" s="2"/>
      <c r="AA7" s="12"/>
      <c r="AB7" s="12"/>
      <c r="AC7" s="12"/>
      <c r="AD7" s="12"/>
      <c r="AE7" s="12"/>
      <c r="AF7" s="12"/>
      <c r="AG7" s="12"/>
    </row>
    <row r="8">
      <c r="A8" s="23" t="str">
        <f>ALNS!A8</f>
        <v>Ana Flávia Ribeiro Gomes Nascimento</v>
      </c>
      <c r="B8" s="24"/>
      <c r="C8" s="24"/>
      <c r="D8" s="24"/>
      <c r="E8" s="24"/>
      <c r="F8" s="25">
        <f t="shared" si="1"/>
        <v>0</v>
      </c>
      <c r="G8" s="26" t="str">
        <f t="shared" si="2"/>
        <v/>
      </c>
      <c r="H8" s="25" t="str">
        <f t="shared" si="3"/>
        <v/>
      </c>
      <c r="I8" s="27"/>
      <c r="J8" s="28" t="str">
        <f t="shared" si="4"/>
        <v/>
      </c>
      <c r="K8" s="29" t="str">
        <f t="shared" si="5"/>
        <v/>
      </c>
      <c r="L8" s="2"/>
      <c r="M8" s="22" t="s">
        <v>63</v>
      </c>
      <c r="N8" s="12"/>
      <c r="O8" s="12"/>
      <c r="P8" s="12"/>
      <c r="Q8" s="12"/>
      <c r="R8" s="12"/>
      <c r="S8" s="12"/>
      <c r="T8" s="12"/>
      <c r="U8" s="12"/>
      <c r="V8" s="12"/>
      <c r="W8" s="12"/>
      <c r="X8" s="2"/>
      <c r="Y8" s="12"/>
      <c r="Z8" s="2"/>
      <c r="AA8" s="12"/>
      <c r="AB8" s="12"/>
      <c r="AC8" s="12"/>
      <c r="AD8" s="12"/>
      <c r="AE8" s="12"/>
      <c r="AF8" s="12"/>
      <c r="AG8" s="12"/>
    </row>
    <row r="9">
      <c r="A9" s="30" t="str">
        <f>ALNS!A9</f>
        <v>Ana Luiza Almeida Maia</v>
      </c>
      <c r="B9" s="31"/>
      <c r="C9" s="31"/>
      <c r="D9" s="31"/>
      <c r="E9" s="31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5" t="str">
        <f t="shared" si="4"/>
        <v/>
      </c>
      <c r="K9" s="36" t="str">
        <f t="shared" si="5"/>
        <v/>
      </c>
      <c r="L9" s="2"/>
      <c r="M9" s="22" t="s">
        <v>64</v>
      </c>
      <c r="N9" s="12"/>
      <c r="O9" s="12"/>
      <c r="P9" s="12"/>
      <c r="Q9" s="12"/>
      <c r="R9" s="12"/>
      <c r="S9" s="12"/>
      <c r="T9" s="12"/>
      <c r="U9" s="12"/>
      <c r="V9" s="12"/>
      <c r="W9" s="12"/>
      <c r="X9" s="2"/>
      <c r="Y9" s="12"/>
      <c r="Z9" s="2"/>
      <c r="AA9" s="12"/>
      <c r="AB9" s="12"/>
      <c r="AC9" s="12"/>
      <c r="AD9" s="12"/>
      <c r="AE9" s="12"/>
      <c r="AF9" s="12"/>
      <c r="AG9" s="12"/>
    </row>
    <row r="10">
      <c r="A10" s="23" t="str">
        <f>ALNS!A10</f>
        <v>Andrei Bernado Nascimento da Silva</v>
      </c>
      <c r="B10" s="24"/>
      <c r="C10" s="24"/>
      <c r="D10" s="24"/>
      <c r="E10" s="24"/>
      <c r="F10" s="25">
        <f t="shared" si="1"/>
        <v>0</v>
      </c>
      <c r="G10" s="26" t="str">
        <f t="shared" si="2"/>
        <v/>
      </c>
      <c r="H10" s="25" t="str">
        <f t="shared" si="3"/>
        <v/>
      </c>
      <c r="I10" s="27"/>
      <c r="J10" s="28" t="str">
        <f t="shared" si="4"/>
        <v/>
      </c>
      <c r="K10" s="29" t="str">
        <f t="shared" si="5"/>
        <v/>
      </c>
      <c r="L10" s="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2"/>
      <c r="Y10" s="12"/>
      <c r="Z10" s="2"/>
      <c r="AA10" s="12"/>
      <c r="AB10" s="12"/>
      <c r="AC10" s="12"/>
      <c r="AD10" s="12"/>
      <c r="AE10" s="12"/>
      <c r="AF10" s="12"/>
      <c r="AG10" s="12"/>
    </row>
    <row r="11">
      <c r="A11" s="30" t="str">
        <f>ALNS!A11</f>
        <v>Arthur Juan Costa Araújo</v>
      </c>
      <c r="B11" s="31"/>
      <c r="C11" s="31"/>
      <c r="D11" s="31"/>
      <c r="E11" s="31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5" t="str">
        <f t="shared" si="4"/>
        <v/>
      </c>
      <c r="K11" s="36" t="str">
        <f t="shared" si="5"/>
        <v/>
      </c>
      <c r="L11" s="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2"/>
      <c r="Y11" s="12"/>
      <c r="Z11" s="2"/>
      <c r="AA11" s="12"/>
      <c r="AB11" s="12"/>
      <c r="AC11" s="12"/>
      <c r="AD11" s="12"/>
      <c r="AE11" s="12"/>
      <c r="AF11" s="12"/>
      <c r="AG11" s="12"/>
    </row>
    <row r="12">
      <c r="A12" s="23" t="str">
        <f>ALNS!A12</f>
        <v>Brenda Angel Sousa de Medeiros</v>
      </c>
      <c r="B12" s="24"/>
      <c r="C12" s="24"/>
      <c r="D12" s="24"/>
      <c r="E12" s="24"/>
      <c r="F12" s="25">
        <f t="shared" si="1"/>
        <v>0</v>
      </c>
      <c r="G12" s="26" t="str">
        <f t="shared" si="2"/>
        <v/>
      </c>
      <c r="H12" s="25" t="str">
        <f t="shared" si="3"/>
        <v/>
      </c>
      <c r="I12" s="27"/>
      <c r="J12" s="28" t="str">
        <f t="shared" si="4"/>
        <v/>
      </c>
      <c r="K12" s="29" t="str">
        <f t="shared" si="5"/>
        <v/>
      </c>
      <c r="L12" s="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2"/>
      <c r="Y12" s="12"/>
      <c r="Z12" s="2"/>
      <c r="AA12" s="12"/>
      <c r="AB12" s="12"/>
      <c r="AC12" s="12"/>
      <c r="AD12" s="12"/>
      <c r="AE12" s="12"/>
      <c r="AF12" s="12"/>
      <c r="AG12" s="12"/>
    </row>
    <row r="13">
      <c r="A13" s="30" t="str">
        <f>ALNS!A13</f>
        <v>Bruna Ellen Andrade Abrantes</v>
      </c>
      <c r="B13" s="31"/>
      <c r="C13" s="31"/>
      <c r="D13" s="31"/>
      <c r="E13" s="31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5" t="str">
        <f t="shared" si="4"/>
        <v/>
      </c>
      <c r="K13" s="36" t="str">
        <f t="shared" si="5"/>
        <v/>
      </c>
      <c r="L13" s="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2"/>
      <c r="Y13" s="12"/>
      <c r="Z13" s="2"/>
      <c r="AA13" s="12"/>
      <c r="AB13" s="12"/>
      <c r="AC13" s="12"/>
      <c r="AD13" s="12"/>
      <c r="AE13" s="12"/>
      <c r="AF13" s="12"/>
      <c r="AG13" s="12"/>
    </row>
    <row r="14">
      <c r="A14" s="23" t="str">
        <f>ALNS!A14</f>
        <v>Daniel Dantas da Silva</v>
      </c>
      <c r="B14" s="24"/>
      <c r="C14" s="24"/>
      <c r="D14" s="24"/>
      <c r="E14" s="24"/>
      <c r="F14" s="25">
        <f t="shared" si="1"/>
        <v>0</v>
      </c>
      <c r="G14" s="26" t="str">
        <f t="shared" si="2"/>
        <v/>
      </c>
      <c r="H14" s="25" t="str">
        <f t="shared" si="3"/>
        <v/>
      </c>
      <c r="I14" s="27"/>
      <c r="J14" s="28" t="str">
        <f t="shared" si="4"/>
        <v/>
      </c>
      <c r="K14" s="29" t="str">
        <f t="shared" si="5"/>
        <v/>
      </c>
      <c r="L14" s="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2"/>
      <c r="Y14" s="12"/>
      <c r="Z14" s="2"/>
      <c r="AA14" s="12"/>
      <c r="AB14" s="12"/>
      <c r="AC14" s="12"/>
      <c r="AD14" s="12"/>
      <c r="AE14" s="12"/>
      <c r="AF14" s="12"/>
      <c r="AG14" s="12"/>
    </row>
    <row r="15">
      <c r="A15" s="30" t="str">
        <f>ALNS!A15</f>
        <v>Erick Gabriel Araújo Leandro</v>
      </c>
      <c r="B15" s="31"/>
      <c r="C15" s="31"/>
      <c r="D15" s="31"/>
      <c r="E15" s="31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5" t="str">
        <f t="shared" si="4"/>
        <v/>
      </c>
      <c r="K15" s="36" t="str">
        <f t="shared" si="5"/>
        <v/>
      </c>
      <c r="L15" s="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2"/>
      <c r="Y15" s="12"/>
      <c r="Z15" s="2"/>
      <c r="AA15" s="12"/>
      <c r="AB15" s="12"/>
      <c r="AC15" s="12"/>
      <c r="AD15" s="12"/>
      <c r="AE15" s="12"/>
      <c r="AF15" s="12"/>
      <c r="AG15" s="12"/>
    </row>
    <row r="16">
      <c r="A16" s="23" t="str">
        <f>ALNS!A16</f>
        <v>Eugênio Genuíno Mota</v>
      </c>
      <c r="B16" s="24"/>
      <c r="C16" s="24"/>
      <c r="D16" s="24"/>
      <c r="E16" s="24"/>
      <c r="F16" s="25">
        <f t="shared" si="1"/>
        <v>0</v>
      </c>
      <c r="G16" s="33" t="str">
        <f t="shared" si="2"/>
        <v/>
      </c>
      <c r="H16" s="25" t="str">
        <f t="shared" si="3"/>
        <v/>
      </c>
      <c r="I16" s="27"/>
      <c r="J16" s="28" t="str">
        <f t="shared" si="4"/>
        <v/>
      </c>
      <c r="K16" s="29" t="str">
        <f t="shared" si="5"/>
        <v/>
      </c>
      <c r="L16" s="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2"/>
      <c r="Y16" s="12"/>
      <c r="Z16" s="2"/>
      <c r="AA16" s="12"/>
      <c r="AB16" s="12"/>
      <c r="AC16" s="12"/>
      <c r="AD16" s="12"/>
      <c r="AE16" s="12"/>
      <c r="AF16" s="12"/>
      <c r="AG16" s="12"/>
    </row>
    <row r="17">
      <c r="A17" s="30" t="str">
        <f>ALNS!A17</f>
        <v>Evellyn Fernandes de Almeida</v>
      </c>
      <c r="B17" s="31"/>
      <c r="C17" s="31"/>
      <c r="D17" s="31"/>
      <c r="E17" s="31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5" t="str">
        <f t="shared" si="4"/>
        <v/>
      </c>
      <c r="K17" s="36" t="str">
        <f t="shared" si="5"/>
        <v/>
      </c>
      <c r="L17" s="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2"/>
      <c r="Y17" s="12"/>
      <c r="Z17" s="2"/>
      <c r="AA17" s="12"/>
      <c r="AB17" s="12"/>
      <c r="AC17" s="12"/>
      <c r="AD17" s="12"/>
      <c r="AE17" s="12"/>
      <c r="AF17" s="12"/>
      <c r="AG17" s="12"/>
    </row>
    <row r="18">
      <c r="A18" s="23" t="str">
        <f>ALNS!A18</f>
        <v>Gabriel de Sousa Gonzaga</v>
      </c>
      <c r="B18" s="24"/>
      <c r="C18" s="24"/>
      <c r="D18" s="24"/>
      <c r="E18" s="24"/>
      <c r="F18" s="25">
        <f t="shared" si="1"/>
        <v>0</v>
      </c>
      <c r="G18" s="26" t="str">
        <f t="shared" si="2"/>
        <v/>
      </c>
      <c r="H18" s="25" t="str">
        <f t="shared" si="3"/>
        <v/>
      </c>
      <c r="I18" s="27"/>
      <c r="J18" s="28" t="str">
        <f t="shared" si="4"/>
        <v/>
      </c>
      <c r="K18" s="29" t="str">
        <f t="shared" si="5"/>
        <v/>
      </c>
      <c r="L18" s="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2"/>
      <c r="Y18" s="12"/>
      <c r="Z18" s="2"/>
      <c r="AA18" s="12"/>
      <c r="AB18" s="12"/>
      <c r="AC18" s="12"/>
      <c r="AD18" s="12"/>
      <c r="AE18" s="12"/>
      <c r="AF18" s="12"/>
      <c r="AG18" s="12"/>
    </row>
    <row r="19">
      <c r="A19" s="30" t="str">
        <f>ALNS!A19</f>
        <v>Giullia Barros Pietoso Camara</v>
      </c>
      <c r="B19" s="31"/>
      <c r="C19" s="31"/>
      <c r="D19" s="31"/>
      <c r="E19" s="31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5" t="str">
        <f t="shared" si="4"/>
        <v/>
      </c>
      <c r="K19" s="36" t="str">
        <f t="shared" si="5"/>
        <v/>
      </c>
      <c r="L19" s="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2"/>
      <c r="Y19" s="12"/>
      <c r="Z19" s="2"/>
      <c r="AA19" s="12"/>
      <c r="AB19" s="12"/>
      <c r="AC19" s="12"/>
      <c r="AD19" s="12"/>
      <c r="AE19" s="12"/>
      <c r="AF19" s="12"/>
      <c r="AG19" s="12"/>
    </row>
    <row r="20" ht="15.75" customHeight="1">
      <c r="A20" s="38" t="str">
        <f>ALNS!A20</f>
        <v>Gleiciane Almeida de Lima</v>
      </c>
      <c r="B20" s="24"/>
      <c r="C20" s="24"/>
      <c r="D20" s="24"/>
      <c r="E20" s="24"/>
      <c r="F20" s="25">
        <f t="shared" si="1"/>
        <v>0</v>
      </c>
      <c r="G20" s="26" t="str">
        <f t="shared" si="2"/>
        <v/>
      </c>
      <c r="H20" s="25" t="str">
        <f t="shared" si="3"/>
        <v/>
      </c>
      <c r="I20" s="27"/>
      <c r="J20" s="28" t="str">
        <f t="shared" si="4"/>
        <v/>
      </c>
      <c r="K20" s="29" t="str">
        <f t="shared" si="5"/>
        <v/>
      </c>
      <c r="L20" s="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2"/>
      <c r="Y20" s="12"/>
      <c r="Z20" s="2"/>
      <c r="AA20" s="12"/>
      <c r="AB20" s="12"/>
      <c r="AC20" s="12"/>
      <c r="AD20" s="12"/>
      <c r="AE20" s="12"/>
      <c r="AF20" s="12"/>
      <c r="AG20" s="12"/>
    </row>
    <row r="21" ht="15.75" customHeight="1">
      <c r="A21" s="30" t="str">
        <f>ALNS!A21</f>
        <v>Gustavo Oliviera de Menezes</v>
      </c>
      <c r="B21" s="31"/>
      <c r="C21" s="31"/>
      <c r="D21" s="31"/>
      <c r="E21" s="31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5" t="str">
        <f t="shared" si="4"/>
        <v/>
      </c>
      <c r="K21" s="36" t="str">
        <f t="shared" si="5"/>
        <v/>
      </c>
      <c r="L21" s="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2"/>
      <c r="Y21" s="12"/>
      <c r="Z21" s="2"/>
      <c r="AA21" s="12"/>
      <c r="AB21" s="12"/>
      <c r="AC21" s="12"/>
      <c r="AD21" s="12"/>
      <c r="AE21" s="12"/>
      <c r="AF21" s="12"/>
      <c r="AG21" s="12"/>
    </row>
    <row r="22" ht="15.75" customHeight="1">
      <c r="A22" s="23" t="str">
        <f>ALNS!A22</f>
        <v>Heitor Gênuíno Mota</v>
      </c>
      <c r="B22" s="24"/>
      <c r="C22" s="24"/>
      <c r="D22" s="24"/>
      <c r="E22" s="24"/>
      <c r="F22" s="25">
        <f t="shared" si="1"/>
        <v>0</v>
      </c>
      <c r="G22" s="26" t="str">
        <f t="shared" si="2"/>
        <v/>
      </c>
      <c r="H22" s="25" t="str">
        <f t="shared" si="3"/>
        <v/>
      </c>
      <c r="I22" s="27"/>
      <c r="J22" s="28" t="str">
        <f t="shared" si="4"/>
        <v/>
      </c>
      <c r="K22" s="29" t="str">
        <f t="shared" si="5"/>
        <v/>
      </c>
      <c r="L22" s="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2"/>
      <c r="Y22" s="12"/>
      <c r="Z22" s="2"/>
      <c r="AA22" s="12"/>
      <c r="AB22" s="12"/>
      <c r="AC22" s="12"/>
      <c r="AD22" s="12"/>
      <c r="AE22" s="12"/>
      <c r="AF22" s="12"/>
      <c r="AG22" s="12"/>
    </row>
    <row r="23" ht="15.75" customHeight="1">
      <c r="A23" s="30" t="str">
        <f>ALNS!A23</f>
        <v>Heloisa dos Reis Nascimento</v>
      </c>
      <c r="B23" s="31"/>
      <c r="C23" s="31"/>
      <c r="D23" s="31"/>
      <c r="E23" s="31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5" t="str">
        <f t="shared" si="4"/>
        <v/>
      </c>
      <c r="K23" s="36" t="str">
        <f t="shared" si="5"/>
        <v/>
      </c>
      <c r="L23" s="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2"/>
      <c r="Y23" s="12"/>
      <c r="Z23" s="2"/>
      <c r="AA23" s="12"/>
      <c r="AB23" s="12"/>
      <c r="AC23" s="12"/>
      <c r="AD23" s="12"/>
      <c r="AE23" s="12"/>
      <c r="AF23" s="12"/>
      <c r="AG23" s="12"/>
    </row>
    <row r="24" ht="15.75" customHeight="1">
      <c r="A24" s="23" t="str">
        <f>ALNS!A24</f>
        <v>José Júlio César de Lima Silva Soares</v>
      </c>
      <c r="B24" s="24"/>
      <c r="C24" s="24"/>
      <c r="D24" s="24"/>
      <c r="E24" s="24"/>
      <c r="F24" s="25">
        <f t="shared" si="1"/>
        <v>0</v>
      </c>
      <c r="G24" s="26" t="str">
        <f t="shared" si="2"/>
        <v/>
      </c>
      <c r="H24" s="25" t="str">
        <f t="shared" si="3"/>
        <v/>
      </c>
      <c r="I24" s="27"/>
      <c r="J24" s="28" t="str">
        <f t="shared" si="4"/>
        <v/>
      </c>
      <c r="K24" s="29" t="str">
        <f t="shared" si="5"/>
        <v/>
      </c>
      <c r="L24" s="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2"/>
      <c r="Y24" s="12"/>
      <c r="Z24" s="2"/>
      <c r="AA24" s="12"/>
      <c r="AB24" s="12"/>
      <c r="AC24" s="12"/>
      <c r="AD24" s="12"/>
      <c r="AE24" s="12"/>
      <c r="AF24" s="12"/>
      <c r="AG24" s="12"/>
    </row>
    <row r="25" ht="15.75" customHeight="1">
      <c r="A25" s="30" t="str">
        <f>ALNS!A25</f>
        <v>Júlia da Costa Silva Cruz</v>
      </c>
      <c r="B25" s="31"/>
      <c r="C25" s="31"/>
      <c r="D25" s="31"/>
      <c r="E25" s="31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5" t="str">
        <f t="shared" si="4"/>
        <v/>
      </c>
      <c r="K25" s="36" t="str">
        <f t="shared" si="5"/>
        <v/>
      </c>
      <c r="L25" s="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2"/>
      <c r="Y25" s="12"/>
      <c r="Z25" s="2"/>
      <c r="AA25" s="12"/>
      <c r="AB25" s="12"/>
      <c r="AC25" s="12"/>
      <c r="AD25" s="12"/>
      <c r="AE25" s="12"/>
      <c r="AF25" s="12"/>
      <c r="AG25" s="12"/>
    </row>
    <row r="26" ht="15.75" customHeight="1">
      <c r="A26" s="39" t="str">
        <f>ALNS!A26</f>
        <v>Kelven Fernando Basilio de Farias</v>
      </c>
      <c r="B26" s="24"/>
      <c r="C26" s="24"/>
      <c r="D26" s="24"/>
      <c r="E26" s="24"/>
      <c r="F26" s="25">
        <f t="shared" si="1"/>
        <v>0</v>
      </c>
      <c r="G26" s="26" t="str">
        <f t="shared" si="2"/>
        <v/>
      </c>
      <c r="H26" s="25" t="str">
        <f t="shared" si="3"/>
        <v/>
      </c>
      <c r="I26" s="38"/>
      <c r="J26" s="28" t="str">
        <f t="shared" si="4"/>
        <v/>
      </c>
      <c r="K26" s="29" t="str">
        <f t="shared" si="5"/>
        <v/>
      </c>
      <c r="L26" s="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2"/>
      <c r="Y26" s="12"/>
      <c r="Z26" s="2"/>
      <c r="AA26" s="12"/>
      <c r="AB26" s="12"/>
      <c r="AC26" s="12"/>
      <c r="AD26" s="12"/>
      <c r="AE26" s="12"/>
      <c r="AF26" s="12"/>
      <c r="AG26" s="12"/>
    </row>
    <row r="27" ht="15.75" customHeight="1">
      <c r="A27" s="40" t="str">
        <f>ALNS!A27</f>
        <v>Laura Lima Pires</v>
      </c>
      <c r="B27" s="31"/>
      <c r="C27" s="31"/>
      <c r="D27" s="31"/>
      <c r="E27" s="31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41"/>
      <c r="J27" s="35" t="str">
        <f t="shared" si="4"/>
        <v/>
      </c>
      <c r="K27" s="36" t="str">
        <f t="shared" si="5"/>
        <v/>
      </c>
      <c r="L27" s="2"/>
      <c r="M27" s="12"/>
      <c r="N27" s="2"/>
      <c r="O27" s="2"/>
      <c r="P27" s="12"/>
      <c r="Q27" s="2"/>
      <c r="R27" s="2"/>
      <c r="S27" s="2"/>
      <c r="T27" s="2"/>
      <c r="U27" s="2"/>
      <c r="V27" s="2"/>
      <c r="W27" s="2"/>
      <c r="X27" s="2"/>
      <c r="Y27" s="12"/>
      <c r="Z27" s="2"/>
      <c r="AA27" s="12"/>
      <c r="AB27" s="12"/>
      <c r="AC27" s="12"/>
      <c r="AD27" s="12"/>
      <c r="AE27" s="12"/>
      <c r="AF27" s="12"/>
      <c r="AG27" s="12"/>
    </row>
    <row r="28" ht="15.75" customHeight="1">
      <c r="A28" s="42" t="str">
        <f>ALNS!A28</f>
        <v>Lucas Abrante Rêgo</v>
      </c>
      <c r="B28" s="24"/>
      <c r="C28" s="24"/>
      <c r="D28" s="24"/>
      <c r="E28" s="24"/>
      <c r="F28" s="25">
        <f t="shared" si="1"/>
        <v>0</v>
      </c>
      <c r="G28" s="26" t="str">
        <f t="shared" si="2"/>
        <v/>
      </c>
      <c r="H28" s="25" t="str">
        <f t="shared" si="3"/>
        <v/>
      </c>
      <c r="I28" s="38"/>
      <c r="J28" s="28" t="str">
        <f t="shared" si="4"/>
        <v/>
      </c>
      <c r="K28" s="29" t="str">
        <f t="shared" si="5"/>
        <v/>
      </c>
      <c r="L28" s="2"/>
      <c r="M28" s="12"/>
      <c r="N28" s="2"/>
      <c r="O28" s="12"/>
      <c r="P28" s="12"/>
      <c r="Q28" s="12"/>
      <c r="R28" s="12"/>
      <c r="S28" s="12"/>
      <c r="T28" s="2"/>
      <c r="U28" s="2"/>
      <c r="V28" s="2"/>
      <c r="W28" s="2"/>
      <c r="X28" s="2"/>
      <c r="Y28" s="12"/>
      <c r="Z28" s="2"/>
      <c r="AA28" s="12"/>
      <c r="AB28" s="12"/>
      <c r="AC28" s="12"/>
      <c r="AD28" s="12"/>
      <c r="AE28" s="12"/>
      <c r="AF28" s="12"/>
      <c r="AG28" s="12"/>
    </row>
    <row r="29" ht="15.75" customHeight="1">
      <c r="A29" s="41" t="str">
        <f>ALNS!A29</f>
        <v>Luiz Alberto Medeiros Soares</v>
      </c>
      <c r="B29" s="31"/>
      <c r="C29" s="31"/>
      <c r="D29" s="31"/>
      <c r="E29" s="31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41"/>
      <c r="J29" s="35" t="str">
        <f t="shared" si="4"/>
        <v/>
      </c>
      <c r="K29" s="36" t="str">
        <f t="shared" si="5"/>
        <v/>
      </c>
      <c r="L29" s="2"/>
      <c r="M29" s="12"/>
      <c r="N29" s="12"/>
      <c r="O29" s="12"/>
      <c r="P29" s="12"/>
      <c r="Q29" s="12"/>
      <c r="R29" s="12"/>
      <c r="S29" s="12"/>
      <c r="T29" s="2"/>
      <c r="U29" s="2"/>
      <c r="V29" s="2"/>
      <c r="W29" s="2"/>
      <c r="X29" s="2"/>
      <c r="Y29" s="2"/>
      <c r="Z29" s="2"/>
      <c r="AA29" s="12"/>
      <c r="AB29" s="12"/>
      <c r="AC29" s="12"/>
      <c r="AD29" s="12"/>
      <c r="AE29" s="12"/>
      <c r="AF29" s="12"/>
      <c r="AG29" s="12"/>
    </row>
    <row r="30" ht="15.75" customHeight="1">
      <c r="A30" s="38" t="str">
        <f>ALNS!A30</f>
        <v>Maria Alice Borba Agra</v>
      </c>
      <c r="B30" s="24"/>
      <c r="C30" s="24"/>
      <c r="D30" s="24"/>
      <c r="E30" s="24"/>
      <c r="F30" s="25">
        <f t="shared" si="1"/>
        <v>0</v>
      </c>
      <c r="G30" s="26" t="str">
        <f t="shared" si="2"/>
        <v/>
      </c>
      <c r="H30" s="25" t="str">
        <f t="shared" si="3"/>
        <v/>
      </c>
      <c r="I30" s="38"/>
      <c r="J30" s="28" t="str">
        <f t="shared" si="4"/>
        <v/>
      </c>
      <c r="K30" s="29" t="str">
        <f t="shared" si="5"/>
        <v/>
      </c>
      <c r="L30" s="2"/>
      <c r="M30" s="12"/>
      <c r="N30" s="2"/>
      <c r="O30" s="12"/>
      <c r="P30" s="12"/>
      <c r="Q30" s="12"/>
      <c r="R30" s="12"/>
      <c r="S30" s="12"/>
      <c r="T30" s="2"/>
      <c r="U30" s="2"/>
      <c r="V30" s="2"/>
      <c r="W30" s="2"/>
      <c r="X30" s="2"/>
      <c r="Y30" s="2"/>
      <c r="Z30" s="2"/>
      <c r="AA30" s="12"/>
      <c r="AB30" s="12"/>
      <c r="AC30" s="12"/>
      <c r="AD30" s="12"/>
      <c r="AE30" s="12"/>
      <c r="AF30" s="12"/>
      <c r="AG30" s="12"/>
    </row>
    <row r="31" ht="15.75" customHeight="1">
      <c r="A31" s="41" t="str">
        <f>ALNS!A31</f>
        <v>Maria Clara Alves de Lima</v>
      </c>
      <c r="B31" s="31"/>
      <c r="C31" s="31"/>
      <c r="D31" s="31"/>
      <c r="E31" s="31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41"/>
      <c r="J31" s="35" t="str">
        <f t="shared" si="4"/>
        <v/>
      </c>
      <c r="K31" s="36" t="str">
        <f t="shared" si="5"/>
        <v/>
      </c>
      <c r="L31" s="2"/>
      <c r="M31" s="12"/>
      <c r="N31" s="2"/>
      <c r="O31" s="12"/>
      <c r="P31" s="12"/>
      <c r="Q31" s="2"/>
      <c r="R31" s="12"/>
      <c r="S31" s="12"/>
      <c r="T31" s="2"/>
      <c r="U31" s="2"/>
      <c r="V31" s="2"/>
      <c r="W31" s="2"/>
      <c r="X31" s="2"/>
      <c r="Y31" s="2"/>
      <c r="Z31" s="2"/>
      <c r="AA31" s="12"/>
      <c r="AB31" s="2"/>
      <c r="AC31" s="12"/>
      <c r="AD31" s="12"/>
      <c r="AE31" s="12"/>
      <c r="AF31" s="12"/>
      <c r="AG31" s="12"/>
    </row>
    <row r="32" ht="15.75" customHeight="1">
      <c r="A32" s="38" t="str">
        <f>ALNS!A32</f>
        <v>Maria Clara dos  Reis Silva</v>
      </c>
      <c r="B32" s="24"/>
      <c r="C32" s="24"/>
      <c r="D32" s="24"/>
      <c r="E32" s="24"/>
      <c r="F32" s="25">
        <f t="shared" si="1"/>
        <v>0</v>
      </c>
      <c r="G32" s="26" t="str">
        <f t="shared" si="2"/>
        <v/>
      </c>
      <c r="H32" s="25" t="str">
        <f t="shared" si="3"/>
        <v/>
      </c>
      <c r="I32" s="38"/>
      <c r="J32" s="28" t="str">
        <f t="shared" si="4"/>
        <v/>
      </c>
      <c r="K32" s="29" t="str">
        <f t="shared" si="5"/>
        <v/>
      </c>
      <c r="L32" s="2"/>
      <c r="M32" s="12"/>
      <c r="N32" s="2"/>
      <c r="O32" s="12"/>
      <c r="P32" s="12"/>
      <c r="Q32" s="12"/>
      <c r="R32" s="12"/>
      <c r="S32" s="12"/>
      <c r="T32" s="2"/>
      <c r="U32" s="2"/>
      <c r="V32" s="2"/>
      <c r="W32" s="2"/>
      <c r="X32" s="2"/>
      <c r="Y32" s="2"/>
      <c r="Z32" s="2"/>
      <c r="AA32" s="12"/>
      <c r="AB32" s="12"/>
      <c r="AC32" s="12"/>
      <c r="AD32" s="12"/>
      <c r="AE32" s="12"/>
      <c r="AF32" s="12"/>
      <c r="AG32" s="12"/>
    </row>
    <row r="33" ht="15.75" customHeight="1">
      <c r="A33" s="41" t="str">
        <f>ALNS!A33</f>
        <v>Maria Evelyn da Silva Almeida</v>
      </c>
      <c r="B33" s="31"/>
      <c r="C33" s="31"/>
      <c r="D33" s="31"/>
      <c r="E33" s="31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41"/>
      <c r="J33" s="35" t="str">
        <f t="shared" si="4"/>
        <v/>
      </c>
      <c r="K33" s="36" t="str">
        <f t="shared" si="5"/>
        <v/>
      </c>
      <c r="L33" s="2"/>
      <c r="M33" s="12"/>
      <c r="N33" s="12"/>
      <c r="O33" s="12"/>
      <c r="P33" s="12"/>
      <c r="Q33" s="12"/>
      <c r="R33" s="12"/>
      <c r="S33" s="12"/>
      <c r="T33" s="2"/>
      <c r="U33" s="2"/>
      <c r="V33" s="2"/>
      <c r="W33" s="2"/>
      <c r="X33" s="2"/>
      <c r="Y33" s="2"/>
      <c r="Z33" s="2"/>
      <c r="AA33" s="12"/>
      <c r="AB33" s="12"/>
      <c r="AC33" s="12"/>
      <c r="AD33" s="12"/>
      <c r="AE33" s="12"/>
      <c r="AF33" s="12"/>
      <c r="AG33" s="12"/>
    </row>
    <row r="34" ht="15.75" customHeight="1">
      <c r="A34" s="38" t="str">
        <f>ALNS!A34</f>
        <v>Marina Venâncio Oliveira</v>
      </c>
      <c r="B34" s="24"/>
      <c r="C34" s="24"/>
      <c r="D34" s="24"/>
      <c r="E34" s="24"/>
      <c r="F34" s="25">
        <f t="shared" si="1"/>
        <v>0</v>
      </c>
      <c r="G34" s="26" t="str">
        <f t="shared" si="2"/>
        <v/>
      </c>
      <c r="H34" s="25" t="str">
        <f t="shared" si="3"/>
        <v/>
      </c>
      <c r="I34" s="38"/>
      <c r="J34" s="28" t="str">
        <f t="shared" si="4"/>
        <v/>
      </c>
      <c r="K34" s="29" t="str">
        <f t="shared" si="5"/>
        <v/>
      </c>
      <c r="L34" s="2"/>
      <c r="M34" s="1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2"/>
      <c r="AB34" s="12"/>
      <c r="AC34" s="12"/>
      <c r="AD34" s="12"/>
      <c r="AE34" s="12"/>
      <c r="AF34" s="12"/>
      <c r="AG34" s="12"/>
    </row>
    <row r="35" ht="15.75" customHeight="1">
      <c r="A35" s="41" t="str">
        <f>ALNS!A35</f>
        <v>Mário Samuel Oliveira Conceição</v>
      </c>
      <c r="B35" s="31"/>
      <c r="C35" s="31"/>
      <c r="D35" s="31"/>
      <c r="E35" s="31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41"/>
      <c r="J35" s="35" t="str">
        <f t="shared" si="4"/>
        <v/>
      </c>
      <c r="K35" s="36" t="str">
        <f t="shared" si="5"/>
        <v/>
      </c>
      <c r="L35" s="2"/>
      <c r="M35" s="1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2"/>
      <c r="AB35" s="12"/>
      <c r="AC35" s="12"/>
      <c r="AD35" s="12"/>
      <c r="AE35" s="12"/>
      <c r="AF35" s="12"/>
      <c r="AG35" s="12"/>
    </row>
    <row r="36" ht="15.75" customHeight="1">
      <c r="A36" s="42" t="str">
        <f>ALNS!A36</f>
        <v>Pedro Elias barbosa de Sousa</v>
      </c>
      <c r="B36" s="24"/>
      <c r="C36" s="24"/>
      <c r="D36" s="24"/>
      <c r="E36" s="24"/>
      <c r="F36" s="25">
        <f t="shared" si="1"/>
        <v>0</v>
      </c>
      <c r="G36" s="26" t="str">
        <f t="shared" si="2"/>
        <v/>
      </c>
      <c r="H36" s="25" t="str">
        <f t="shared" si="3"/>
        <v/>
      </c>
      <c r="I36" s="38"/>
      <c r="J36" s="28" t="str">
        <f t="shared" si="4"/>
        <v/>
      </c>
      <c r="K36" s="29" t="str">
        <f t="shared" si="5"/>
        <v/>
      </c>
      <c r="L36" s="2"/>
      <c r="M36" s="1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2"/>
      <c r="AB36" s="12"/>
      <c r="AC36" s="12"/>
      <c r="AD36" s="12"/>
      <c r="AE36" s="12"/>
      <c r="AF36" s="12"/>
      <c r="AG36" s="12"/>
    </row>
    <row r="37" ht="15.75" customHeight="1">
      <c r="A37" s="40" t="str">
        <f>ALNS!A37</f>
        <v>Pedro Henrique dos Santos Sousa</v>
      </c>
      <c r="B37" s="31"/>
      <c r="C37" s="31"/>
      <c r="D37" s="31"/>
      <c r="E37" s="31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41"/>
      <c r="J37" s="35" t="str">
        <f t="shared" si="4"/>
        <v/>
      </c>
      <c r="K37" s="36" t="str">
        <f t="shared" si="5"/>
        <v/>
      </c>
      <c r="L37" s="2"/>
      <c r="M37" s="1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2"/>
      <c r="AB37" s="12"/>
      <c r="AC37" s="12"/>
      <c r="AD37" s="12"/>
      <c r="AE37" s="2"/>
      <c r="AF37" s="2"/>
      <c r="AG37" s="2"/>
    </row>
    <row r="38" ht="15.75" customHeight="1">
      <c r="A38" s="42" t="str">
        <f>ALNS!A38</f>
        <v>Pedro Víctor de Farias Almeida</v>
      </c>
      <c r="B38" s="24"/>
      <c r="C38" s="24"/>
      <c r="D38" s="24"/>
      <c r="E38" s="24"/>
      <c r="F38" s="25">
        <f t="shared" si="1"/>
        <v>0</v>
      </c>
      <c r="G38" s="26" t="str">
        <f t="shared" si="2"/>
        <v/>
      </c>
      <c r="H38" s="25" t="str">
        <f t="shared" si="3"/>
        <v/>
      </c>
      <c r="I38" s="38"/>
      <c r="J38" s="28" t="str">
        <f t="shared" si="4"/>
        <v/>
      </c>
      <c r="K38" s="29" t="str">
        <f t="shared" si="5"/>
        <v/>
      </c>
      <c r="L38" s="2"/>
      <c r="M38" s="1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2"/>
      <c r="AB38" s="12"/>
      <c r="AC38" s="12"/>
      <c r="AD38" s="12"/>
      <c r="AE38" s="2"/>
      <c r="AF38" s="2"/>
      <c r="AG38" s="2"/>
    </row>
    <row r="39" ht="15.75" customHeight="1">
      <c r="A39" s="40" t="str">
        <f>ALNS!A39</f>
        <v>Pedro Welisson de Lima Araújo</v>
      </c>
      <c r="B39" s="31"/>
      <c r="C39" s="31"/>
      <c r="D39" s="31"/>
      <c r="E39" s="31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41"/>
      <c r="J39" s="35" t="str">
        <f t="shared" si="4"/>
        <v/>
      </c>
      <c r="K39" s="36" t="str">
        <f t="shared" si="5"/>
        <v/>
      </c>
      <c r="L39" s="2"/>
      <c r="M39" s="1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2"/>
      <c r="AB39" s="12"/>
      <c r="AC39" s="12"/>
      <c r="AD39" s="12"/>
      <c r="AE39" s="2"/>
      <c r="AF39" s="2"/>
      <c r="AG39" s="2"/>
    </row>
    <row r="40" ht="15.75" customHeight="1">
      <c r="A40" s="42" t="str">
        <f>ALNS!A40</f>
        <v>Rebeca Kemylly Vasquez Mendes</v>
      </c>
      <c r="B40" s="24"/>
      <c r="C40" s="24"/>
      <c r="D40" s="24"/>
      <c r="E40" s="24"/>
      <c r="F40" s="25">
        <f t="shared" si="1"/>
        <v>0</v>
      </c>
      <c r="G40" s="26" t="str">
        <f t="shared" si="2"/>
        <v/>
      </c>
      <c r="H40" s="25" t="str">
        <f t="shared" si="3"/>
        <v/>
      </c>
      <c r="I40" s="38"/>
      <c r="J40" s="28" t="str">
        <f t="shared" si="4"/>
        <v/>
      </c>
      <c r="K40" s="29" t="str">
        <f t="shared" si="5"/>
        <v/>
      </c>
      <c r="L40" s="2"/>
      <c r="M40" s="1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2"/>
      <c r="AB40" s="12"/>
      <c r="AC40" s="12"/>
      <c r="AD40" s="2"/>
      <c r="AE40" s="2"/>
      <c r="AF40" s="2"/>
      <c r="AG40" s="2"/>
    </row>
    <row r="41" ht="15.75" customHeight="1">
      <c r="A41" s="40" t="str">
        <f>ALNS!A41</f>
        <v>Renan Victor Rocha Pessoa</v>
      </c>
      <c r="B41" s="31"/>
      <c r="C41" s="31"/>
      <c r="D41" s="31"/>
      <c r="E41" s="31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41"/>
      <c r="J41" s="35" t="str">
        <f t="shared" si="4"/>
        <v/>
      </c>
      <c r="K41" s="36" t="str">
        <f t="shared" si="5"/>
        <v/>
      </c>
      <c r="L41" s="2"/>
      <c r="M41" s="1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2"/>
      <c r="AB41" s="2"/>
      <c r="AC41" s="2"/>
      <c r="AD41" s="2"/>
      <c r="AE41" s="2"/>
      <c r="AF41" s="2"/>
      <c r="AG41" s="2"/>
    </row>
    <row r="42" ht="15.75" customHeight="1">
      <c r="A42" s="42" t="str">
        <f>ALNS!A42</f>
        <v>Reuel Rodrigues Ferreira</v>
      </c>
      <c r="B42" s="24"/>
      <c r="C42" s="24"/>
      <c r="D42" s="24"/>
      <c r="E42" s="24"/>
      <c r="F42" s="25">
        <f t="shared" si="1"/>
        <v>0</v>
      </c>
      <c r="G42" s="26" t="str">
        <f t="shared" si="2"/>
        <v/>
      </c>
      <c r="H42" s="25" t="str">
        <f t="shared" si="3"/>
        <v/>
      </c>
      <c r="I42" s="38"/>
      <c r="J42" s="28" t="str">
        <f t="shared" si="4"/>
        <v/>
      </c>
      <c r="K42" s="29" t="str">
        <f t="shared" si="5"/>
        <v/>
      </c>
      <c r="L42" s="2"/>
      <c r="M42" s="1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2"/>
      <c r="AB42" s="2"/>
      <c r="AC42" s="2"/>
      <c r="AD42" s="2"/>
      <c r="AE42" s="2"/>
      <c r="AF42" s="2"/>
      <c r="AG42" s="2"/>
    </row>
    <row r="43" ht="15.75" customHeight="1">
      <c r="A43" s="40" t="str">
        <f>ALNS!A43</f>
        <v>Samara Rafaelly Brandão Rocha</v>
      </c>
      <c r="B43" s="31"/>
      <c r="C43" s="31"/>
      <c r="D43" s="31"/>
      <c r="E43" s="31"/>
      <c r="F43" s="32">
        <f t="shared" si="1"/>
        <v>0</v>
      </c>
      <c r="G43" s="33" t="str">
        <f t="shared" si="2"/>
        <v/>
      </c>
      <c r="H43" s="32" t="str">
        <f t="shared" si="3"/>
        <v/>
      </c>
      <c r="I43" s="41"/>
      <c r="J43" s="35" t="str">
        <f t="shared" si="4"/>
        <v/>
      </c>
      <c r="K43" s="36" t="str">
        <f t="shared" si="5"/>
        <v/>
      </c>
      <c r="L43" s="2"/>
      <c r="M43" s="1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2"/>
      <c r="AB43" s="2"/>
      <c r="AC43" s="2"/>
      <c r="AD43" s="2"/>
      <c r="AE43" s="2"/>
      <c r="AF43" s="2"/>
      <c r="AG43" s="2"/>
    </row>
    <row r="44" ht="15.75" customHeight="1">
      <c r="A44" s="42" t="str">
        <f>ALNS!A44</f>
        <v>Samuel Fontes Lima</v>
      </c>
      <c r="B44" s="24"/>
      <c r="C44" s="24"/>
      <c r="D44" s="24"/>
      <c r="E44" s="24"/>
      <c r="F44" s="25">
        <f t="shared" si="1"/>
        <v>0</v>
      </c>
      <c r="G44" s="26" t="str">
        <f t="shared" si="2"/>
        <v/>
      </c>
      <c r="H44" s="25" t="str">
        <f t="shared" si="3"/>
        <v/>
      </c>
      <c r="I44" s="38"/>
      <c r="J44" s="28" t="str">
        <f t="shared" si="4"/>
        <v/>
      </c>
      <c r="K44" s="29" t="str">
        <f t="shared" si="5"/>
        <v/>
      </c>
      <c r="L44" s="2"/>
      <c r="M44" s="1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2"/>
      <c r="AB44" s="2"/>
      <c r="AC44" s="2"/>
      <c r="AD44" s="2"/>
      <c r="AE44" s="2"/>
      <c r="AF44" s="2"/>
      <c r="AG44" s="2"/>
    </row>
    <row r="45" ht="15.75" customHeight="1">
      <c r="A45" s="40" t="str">
        <f>ALNS!A45</f>
        <v>Thifany Tayane Pereira Galdino</v>
      </c>
      <c r="B45" s="31"/>
      <c r="C45" s="31"/>
      <c r="D45" s="31"/>
      <c r="E45" s="31"/>
      <c r="F45" s="32">
        <f t="shared" si="1"/>
        <v>0</v>
      </c>
      <c r="G45" s="33" t="str">
        <f t="shared" si="2"/>
        <v/>
      </c>
      <c r="H45" s="32" t="str">
        <f t="shared" si="3"/>
        <v/>
      </c>
      <c r="I45" s="41"/>
      <c r="J45" s="35" t="str">
        <f t="shared" si="4"/>
        <v/>
      </c>
      <c r="K45" s="36" t="str">
        <f t="shared" si="5"/>
        <v/>
      </c>
      <c r="L45" s="2"/>
      <c r="M45" s="12"/>
      <c r="N45" s="1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2" t="str">
        <f>ALNS!A46</f>
        <v>Victor Gabriel Clementino Lima</v>
      </c>
      <c r="B46" s="24"/>
      <c r="C46" s="24"/>
      <c r="D46" s="24"/>
      <c r="E46" s="24"/>
      <c r="F46" s="25">
        <f t="shared" si="1"/>
        <v>0</v>
      </c>
      <c r="G46" s="26" t="str">
        <f t="shared" si="2"/>
        <v/>
      </c>
      <c r="H46" s="25" t="str">
        <f t="shared" si="3"/>
        <v/>
      </c>
      <c r="I46" s="38"/>
      <c r="J46" s="28" t="str">
        <f t="shared" si="4"/>
        <v/>
      </c>
      <c r="K46" s="29" t="str">
        <f t="shared" si="5"/>
        <v/>
      </c>
      <c r="L46" s="2"/>
      <c r="M46" s="12"/>
      <c r="N46" s="1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0" t="str">
        <f>ALNS!A47</f>
        <v>Vitória Cristina Rodrigues Amancio Vieira</v>
      </c>
      <c r="B47" s="31"/>
      <c r="C47" s="31"/>
      <c r="D47" s="31"/>
      <c r="E47" s="31"/>
      <c r="F47" s="32">
        <f t="shared" si="1"/>
        <v>0</v>
      </c>
      <c r="G47" s="33" t="str">
        <f t="shared" si="2"/>
        <v/>
      </c>
      <c r="H47" s="32" t="str">
        <f t="shared" si="3"/>
        <v/>
      </c>
      <c r="I47" s="41"/>
      <c r="J47" s="35" t="str">
        <f t="shared" si="4"/>
        <v/>
      </c>
      <c r="K47" s="36" t="str">
        <f t="shared" si="5"/>
        <v/>
      </c>
      <c r="L47" s="2"/>
      <c r="M47" s="12"/>
      <c r="N47" s="1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2"/>
      <c r="M48" s="12"/>
      <c r="N48" s="1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2"/>
      <c r="M49" s="12"/>
      <c r="N49" s="1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B50" s="43"/>
      <c r="C50" s="43"/>
      <c r="D50" s="43"/>
      <c r="E50" s="43"/>
      <c r="F50" s="43"/>
      <c r="G50" s="43"/>
      <c r="L50" s="2"/>
      <c r="M50" s="12"/>
      <c r="N50" s="1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B51" s="43"/>
      <c r="C51" s="43"/>
      <c r="D51" s="43"/>
      <c r="E51" s="43"/>
      <c r="F51" s="43"/>
      <c r="G51" s="43"/>
      <c r="L51" s="2"/>
      <c r="M51" s="12"/>
      <c r="N51" s="1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3"/>
      <c r="B52" s="43"/>
      <c r="C52" s="43"/>
      <c r="D52" s="43"/>
      <c r="E52" s="43"/>
      <c r="F52" s="43"/>
      <c r="G52" s="43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3"/>
      <c r="B53" s="43"/>
      <c r="C53" s="43"/>
      <c r="D53" s="43"/>
      <c r="E53" s="43"/>
      <c r="F53" s="43"/>
      <c r="G53" s="43"/>
      <c r="L53" s="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2"/>
      <c r="AA53" s="12"/>
      <c r="AB53" s="12"/>
      <c r="AC53" s="12"/>
      <c r="AD53" s="12"/>
      <c r="AE53" s="12"/>
      <c r="AF53" s="12"/>
      <c r="AG53" s="12"/>
    </row>
    <row r="54" ht="15.75" hidden="1" customHeight="1">
      <c r="A54" s="43"/>
      <c r="B54" s="43"/>
      <c r="C54" s="43"/>
      <c r="D54" s="43"/>
      <c r="E54" s="43"/>
      <c r="F54" s="43"/>
      <c r="G54" s="43"/>
      <c r="L54" s="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2"/>
      <c r="AA54" s="12"/>
      <c r="AB54" s="12"/>
      <c r="AC54" s="12"/>
      <c r="AD54" s="12"/>
      <c r="AE54" s="12"/>
      <c r="AF54" s="12"/>
      <c r="AG54" s="12"/>
    </row>
    <row r="55" ht="15.75" hidden="1" customHeight="1">
      <c r="A55" s="43"/>
      <c r="B55" s="43"/>
      <c r="C55" s="43"/>
      <c r="D55" s="43"/>
      <c r="E55" s="43"/>
      <c r="F55" s="43"/>
      <c r="G55" s="43"/>
      <c r="L55" s="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2"/>
      <c r="Y55" s="12"/>
      <c r="Z55" s="2"/>
      <c r="AA55" s="12"/>
      <c r="AB55" s="12"/>
      <c r="AC55" s="12"/>
      <c r="AD55" s="12"/>
      <c r="AE55" s="12"/>
      <c r="AF55" s="12"/>
      <c r="AG55" s="12"/>
    </row>
    <row r="56" ht="15.75" hidden="1" customHeight="1">
      <c r="A56" s="43"/>
      <c r="B56" s="43"/>
      <c r="C56" s="43"/>
      <c r="D56" s="43"/>
      <c r="E56" s="43"/>
      <c r="F56" s="43"/>
      <c r="G56" s="43"/>
      <c r="L56" s="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2"/>
      <c r="AA56" s="12"/>
      <c r="AB56" s="12"/>
      <c r="AC56" s="12"/>
      <c r="AD56" s="12"/>
      <c r="AE56" s="12"/>
      <c r="AF56" s="12"/>
      <c r="AG56" s="12"/>
    </row>
    <row r="57" ht="15.75" hidden="1" customHeight="1">
      <c r="A57" s="43"/>
      <c r="B57" s="43"/>
      <c r="C57" s="43"/>
      <c r="D57" s="43"/>
      <c r="E57" s="43"/>
      <c r="F57" s="43"/>
      <c r="G57" s="43"/>
      <c r="L57" s="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2"/>
      <c r="Y57" s="12"/>
      <c r="Z57" s="2"/>
      <c r="AA57" s="12"/>
      <c r="AB57" s="12"/>
      <c r="AC57" s="12"/>
      <c r="AD57" s="12"/>
      <c r="AE57" s="12"/>
      <c r="AF57" s="12"/>
      <c r="AG57" s="12"/>
    </row>
    <row r="58" ht="15.75" hidden="1" customHeight="1">
      <c r="A58" s="43"/>
      <c r="B58" s="43"/>
      <c r="C58" s="43"/>
      <c r="D58" s="43"/>
      <c r="E58" s="43"/>
      <c r="F58" s="43"/>
      <c r="G58" s="43"/>
      <c r="L58" s="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2"/>
      <c r="Y58" s="12"/>
      <c r="Z58" s="2"/>
      <c r="AA58" s="12"/>
      <c r="AB58" s="12"/>
      <c r="AC58" s="12"/>
      <c r="AD58" s="12"/>
      <c r="AE58" s="12"/>
      <c r="AF58" s="12"/>
      <c r="AG58" s="12"/>
    </row>
    <row r="59" ht="15.75" hidden="1" customHeight="1">
      <c r="A59" s="43"/>
      <c r="B59" s="43"/>
      <c r="C59" s="43"/>
      <c r="D59" s="43"/>
      <c r="E59" s="43"/>
      <c r="F59" s="43"/>
      <c r="G59" s="43"/>
      <c r="L59" s="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2"/>
      <c r="Y59" s="12"/>
      <c r="Z59" s="2"/>
      <c r="AA59" s="12"/>
      <c r="AB59" s="12"/>
      <c r="AC59" s="12"/>
      <c r="AD59" s="12"/>
      <c r="AE59" s="12"/>
      <c r="AF59" s="12"/>
      <c r="AG59" s="12"/>
    </row>
    <row r="60" ht="15.75" hidden="1" customHeight="1">
      <c r="A60" s="43"/>
      <c r="B60" s="43"/>
      <c r="C60" s="43"/>
      <c r="D60" s="43"/>
      <c r="E60" s="43"/>
      <c r="F60" s="43"/>
      <c r="G60" s="43"/>
      <c r="L60" s="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2"/>
      <c r="Y60" s="12"/>
      <c r="Z60" s="2"/>
      <c r="AA60" s="12"/>
      <c r="AB60" s="12"/>
      <c r="AC60" s="12"/>
      <c r="AD60" s="12"/>
      <c r="AE60" s="12"/>
      <c r="AF60" s="12"/>
      <c r="AG60" s="12"/>
    </row>
    <row r="61" ht="15.75" hidden="1" customHeight="1">
      <c r="A61" s="43"/>
      <c r="B61" s="43"/>
      <c r="C61" s="43"/>
      <c r="D61" s="43"/>
      <c r="E61" s="43"/>
      <c r="F61" s="43"/>
      <c r="G61" s="43"/>
      <c r="L61" s="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2"/>
      <c r="Y61" s="12"/>
      <c r="Z61" s="2"/>
      <c r="AA61" s="12"/>
      <c r="AB61" s="12"/>
      <c r="AC61" s="12"/>
      <c r="AD61" s="12"/>
      <c r="AE61" s="12"/>
      <c r="AF61" s="12"/>
      <c r="AG61" s="12"/>
    </row>
    <row r="62" ht="15.75" hidden="1" customHeight="1">
      <c r="A62" s="43"/>
      <c r="B62" s="43"/>
      <c r="C62" s="43"/>
      <c r="D62" s="43"/>
      <c r="E62" s="43"/>
      <c r="F62" s="43"/>
      <c r="G62" s="43"/>
      <c r="L62" s="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2"/>
      <c r="Y62" s="12"/>
      <c r="Z62" s="2"/>
      <c r="AA62" s="12"/>
      <c r="AB62" s="12"/>
      <c r="AC62" s="12"/>
      <c r="AD62" s="12"/>
      <c r="AE62" s="12"/>
      <c r="AF62" s="12"/>
      <c r="AG62" s="12"/>
    </row>
    <row r="63" ht="15.75" hidden="1" customHeight="1">
      <c r="A63" s="43"/>
      <c r="B63" s="43"/>
      <c r="C63" s="43"/>
      <c r="D63" s="43"/>
      <c r="E63" s="43"/>
      <c r="F63" s="43"/>
      <c r="G63" s="43"/>
      <c r="L63" s="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2"/>
      <c r="Y63" s="12"/>
      <c r="Z63" s="2"/>
      <c r="AA63" s="12"/>
      <c r="AB63" s="12"/>
      <c r="AC63" s="12"/>
      <c r="AD63" s="12"/>
      <c r="AE63" s="12"/>
      <c r="AF63" s="12"/>
      <c r="AG63" s="12"/>
    </row>
    <row r="64" ht="15.75" hidden="1" customHeight="1">
      <c r="A64" s="43"/>
      <c r="B64" s="43"/>
      <c r="C64" s="43"/>
      <c r="D64" s="43"/>
      <c r="E64" s="43"/>
      <c r="F64" s="43"/>
      <c r="G64" s="43"/>
      <c r="L64" s="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2"/>
      <c r="Y64" s="12"/>
      <c r="Z64" s="2"/>
      <c r="AA64" s="12"/>
      <c r="AB64" s="12"/>
      <c r="AC64" s="12"/>
      <c r="AD64" s="12"/>
      <c r="AE64" s="12"/>
      <c r="AF64" s="12"/>
      <c r="AG64" s="12"/>
    </row>
    <row r="65" ht="15.75" hidden="1" customHeight="1">
      <c r="A65" s="43"/>
      <c r="B65" s="43"/>
      <c r="C65" s="43"/>
      <c r="D65" s="43"/>
      <c r="E65" s="43"/>
      <c r="F65" s="43"/>
      <c r="G65" s="43"/>
      <c r="L65" s="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2"/>
      <c r="Y65" s="12"/>
      <c r="Z65" s="2"/>
      <c r="AA65" s="12"/>
      <c r="AB65" s="12"/>
      <c r="AC65" s="12"/>
      <c r="AD65" s="12"/>
      <c r="AE65" s="12"/>
      <c r="AF65" s="12"/>
      <c r="AG65" s="12"/>
    </row>
    <row r="66" ht="15.75" hidden="1" customHeight="1">
      <c r="A66" s="43"/>
      <c r="B66" s="43"/>
      <c r="C66" s="43"/>
      <c r="D66" s="43"/>
      <c r="E66" s="43"/>
      <c r="F66" s="43"/>
      <c r="G66" s="43"/>
      <c r="L66" s="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2"/>
      <c r="Y66" s="12"/>
      <c r="Z66" s="2"/>
      <c r="AA66" s="12"/>
      <c r="AB66" s="12"/>
      <c r="AC66" s="12"/>
      <c r="AD66" s="12"/>
      <c r="AE66" s="12"/>
      <c r="AF66" s="12"/>
      <c r="AG66" s="12"/>
    </row>
    <row r="67" ht="15.75" hidden="1" customHeight="1">
      <c r="A67" s="43"/>
      <c r="B67" s="43"/>
      <c r="C67" s="43"/>
      <c r="D67" s="43"/>
      <c r="E67" s="43"/>
      <c r="F67" s="43"/>
      <c r="G67" s="43"/>
      <c r="L67" s="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2"/>
      <c r="Y67" s="12"/>
      <c r="Z67" s="2"/>
      <c r="AA67" s="12"/>
      <c r="AB67" s="12"/>
      <c r="AC67" s="12"/>
      <c r="AD67" s="12"/>
      <c r="AE67" s="12"/>
      <c r="AF67" s="12"/>
      <c r="AG67" s="12"/>
    </row>
    <row r="68" ht="15.75" hidden="1" customHeight="1">
      <c r="A68" s="43"/>
      <c r="B68" s="43"/>
      <c r="C68" s="43"/>
      <c r="D68" s="43"/>
      <c r="E68" s="43"/>
      <c r="F68" s="43"/>
      <c r="G68" s="43"/>
      <c r="L68" s="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2"/>
      <c r="Y68" s="12"/>
      <c r="Z68" s="2"/>
      <c r="AA68" s="12"/>
      <c r="AB68" s="12"/>
      <c r="AC68" s="12"/>
      <c r="AD68" s="12"/>
      <c r="AE68" s="12"/>
      <c r="AF68" s="12"/>
      <c r="AG68" s="12"/>
    </row>
    <row r="69" ht="15.75" hidden="1" customHeight="1">
      <c r="A69" s="43"/>
      <c r="B69" s="43"/>
      <c r="C69" s="43"/>
      <c r="D69" s="43"/>
      <c r="E69" s="43"/>
      <c r="F69" s="43"/>
      <c r="G69" s="43"/>
      <c r="L69" s="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2"/>
      <c r="Y69" s="12"/>
      <c r="Z69" s="2"/>
      <c r="AA69" s="12"/>
      <c r="AB69" s="12"/>
      <c r="AC69" s="12"/>
      <c r="AD69" s="12"/>
      <c r="AE69" s="12"/>
      <c r="AF69" s="12"/>
      <c r="AG69" s="12"/>
    </row>
    <row r="70" ht="15.75" hidden="1" customHeight="1">
      <c r="A70" s="43"/>
      <c r="B70" s="43"/>
      <c r="C70" s="43"/>
      <c r="D70" s="43"/>
      <c r="E70" s="43"/>
      <c r="F70" s="43"/>
      <c r="G70" s="43"/>
      <c r="L70" s="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2"/>
      <c r="Y70" s="12"/>
      <c r="Z70" s="2"/>
      <c r="AA70" s="12"/>
      <c r="AB70" s="12"/>
      <c r="AC70" s="12"/>
      <c r="AD70" s="12"/>
      <c r="AE70" s="12"/>
      <c r="AF70" s="12"/>
      <c r="AG70" s="12"/>
    </row>
    <row r="71" ht="15.75" hidden="1" customHeight="1">
      <c r="A71" s="43"/>
      <c r="B71" s="43"/>
      <c r="C71" s="43"/>
      <c r="D71" s="43"/>
      <c r="E71" s="43"/>
      <c r="F71" s="43"/>
      <c r="G71" s="43"/>
      <c r="L71" s="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2"/>
      <c r="Y71" s="12"/>
      <c r="Z71" s="2"/>
      <c r="AA71" s="12"/>
      <c r="AB71" s="12"/>
      <c r="AC71" s="12"/>
      <c r="AD71" s="12"/>
      <c r="AE71" s="12"/>
      <c r="AF71" s="12"/>
      <c r="AG71" s="12"/>
    </row>
    <row r="72" ht="15.75" hidden="1" customHeight="1">
      <c r="A72" s="43"/>
      <c r="B72" s="43"/>
      <c r="C72" s="43"/>
      <c r="D72" s="43"/>
      <c r="E72" s="43"/>
      <c r="F72" s="43"/>
      <c r="G72" s="43"/>
      <c r="L72" s="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2"/>
      <c r="Y72" s="12"/>
      <c r="Z72" s="2"/>
      <c r="AA72" s="12"/>
      <c r="AB72" s="12"/>
      <c r="AC72" s="12"/>
      <c r="AD72" s="12"/>
      <c r="AE72" s="12"/>
      <c r="AF72" s="12"/>
      <c r="AG72" s="12"/>
    </row>
    <row r="73" ht="15.75" hidden="1" customHeight="1">
      <c r="A73" s="43"/>
      <c r="B73" s="43"/>
      <c r="C73" s="43"/>
      <c r="D73" s="43"/>
      <c r="E73" s="43"/>
      <c r="F73" s="43"/>
      <c r="G73" s="43"/>
      <c r="L73" s="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2"/>
      <c r="Y73" s="12"/>
      <c r="Z73" s="2"/>
      <c r="AA73" s="12"/>
      <c r="AB73" s="12"/>
      <c r="AC73" s="12"/>
      <c r="AD73" s="12"/>
      <c r="AE73" s="12"/>
      <c r="AF73" s="12"/>
      <c r="AG73" s="12"/>
    </row>
    <row r="74" ht="15.75" hidden="1" customHeight="1">
      <c r="A74" s="43"/>
      <c r="B74" s="43"/>
      <c r="C74" s="43"/>
      <c r="D74" s="43"/>
      <c r="E74" s="43"/>
      <c r="F74" s="43"/>
      <c r="G74" s="43"/>
      <c r="L74" s="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2"/>
      <c r="Y74" s="12"/>
      <c r="Z74" s="2"/>
      <c r="AA74" s="12"/>
      <c r="AB74" s="12"/>
      <c r="AC74" s="12"/>
      <c r="AD74" s="12"/>
      <c r="AE74" s="12"/>
      <c r="AF74" s="12"/>
      <c r="AG74" s="12"/>
    </row>
    <row r="75" ht="15.75" hidden="1" customHeight="1">
      <c r="A75" s="43"/>
      <c r="B75" s="43"/>
      <c r="C75" s="43"/>
      <c r="D75" s="43"/>
      <c r="E75" s="43"/>
      <c r="F75" s="43"/>
      <c r="G75" s="43"/>
      <c r="L75" s="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2"/>
      <c r="Y75" s="12"/>
      <c r="Z75" s="2"/>
      <c r="AA75" s="12"/>
      <c r="AB75" s="12"/>
      <c r="AC75" s="12"/>
      <c r="AD75" s="12"/>
      <c r="AE75" s="12"/>
      <c r="AF75" s="12"/>
      <c r="AG75" s="12"/>
    </row>
    <row r="76" ht="15.75" hidden="1" customHeight="1">
      <c r="A76" s="43"/>
      <c r="B76" s="43"/>
      <c r="C76" s="43"/>
      <c r="D76" s="43"/>
      <c r="E76" s="43"/>
      <c r="F76" s="43"/>
      <c r="G76" s="43"/>
      <c r="L76" s="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2"/>
      <c r="Y76" s="12"/>
      <c r="Z76" s="2"/>
      <c r="AA76" s="12"/>
      <c r="AB76" s="12"/>
      <c r="AC76" s="12"/>
      <c r="AD76" s="12"/>
      <c r="AE76" s="12"/>
      <c r="AF76" s="12"/>
      <c r="AG76" s="12"/>
    </row>
    <row r="77" ht="15.75" hidden="1" customHeight="1">
      <c r="A77" s="43"/>
      <c r="B77" s="43"/>
      <c r="C77" s="43"/>
      <c r="D77" s="43"/>
      <c r="E77" s="43"/>
      <c r="F77" s="43"/>
      <c r="G77" s="43"/>
      <c r="L77" s="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2"/>
      <c r="Y77" s="12"/>
      <c r="Z77" s="2"/>
      <c r="AA77" s="12"/>
      <c r="AB77" s="12"/>
      <c r="AC77" s="12"/>
      <c r="AD77" s="12"/>
      <c r="AE77" s="12"/>
      <c r="AF77" s="12"/>
      <c r="AG77" s="12"/>
    </row>
    <row r="78" ht="15.75" hidden="1" customHeight="1">
      <c r="A78" s="43"/>
      <c r="B78" s="43"/>
      <c r="C78" s="43"/>
      <c r="D78" s="43"/>
      <c r="E78" s="43"/>
      <c r="F78" s="43"/>
      <c r="G78" s="43"/>
      <c r="L78" s="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2"/>
      <c r="Y78" s="12"/>
      <c r="Z78" s="2"/>
      <c r="AA78" s="12"/>
      <c r="AB78" s="12"/>
      <c r="AC78" s="12"/>
      <c r="AD78" s="12"/>
      <c r="AE78" s="12"/>
      <c r="AF78" s="12"/>
      <c r="AG78" s="12"/>
    </row>
    <row r="79" ht="15.75" hidden="1" customHeight="1">
      <c r="A79" s="43"/>
      <c r="B79" s="43"/>
      <c r="C79" s="43"/>
      <c r="D79" s="43"/>
      <c r="E79" s="43"/>
      <c r="F79" s="43"/>
      <c r="G79" s="43"/>
      <c r="L79" s="2"/>
      <c r="M79" s="12"/>
      <c r="N79" s="12"/>
      <c r="O79" s="12"/>
      <c r="P79" s="12"/>
      <c r="Q79" s="12"/>
      <c r="R79" s="12"/>
      <c r="S79" s="12"/>
      <c r="T79" s="12"/>
      <c r="U79" s="12"/>
      <c r="V79" s="2"/>
      <c r="W79" s="2"/>
      <c r="X79" s="2"/>
      <c r="Y79" s="12"/>
      <c r="Z79" s="2"/>
      <c r="AA79" s="12"/>
      <c r="AB79" s="12"/>
      <c r="AC79" s="12"/>
      <c r="AD79" s="12"/>
      <c r="AE79" s="12"/>
      <c r="AF79" s="12"/>
      <c r="AG79" s="12"/>
    </row>
    <row r="80" ht="15.75" hidden="1" customHeight="1">
      <c r="A80" s="43"/>
      <c r="B80" s="43"/>
      <c r="C80" s="43"/>
      <c r="D80" s="43"/>
      <c r="E80" s="43"/>
      <c r="F80" s="43"/>
      <c r="G80" s="43"/>
      <c r="L80" s="2"/>
      <c r="M80" s="12"/>
      <c r="N80" s="12"/>
      <c r="O80" s="12"/>
      <c r="P80" s="12"/>
      <c r="Q80" s="12"/>
      <c r="R80" s="12"/>
      <c r="S80" s="12"/>
      <c r="T80" s="12"/>
      <c r="U80" s="12"/>
      <c r="V80" s="2"/>
      <c r="W80" s="2"/>
      <c r="X80" s="2"/>
      <c r="Y80" s="12"/>
      <c r="Z80" s="2"/>
      <c r="AA80" s="12"/>
      <c r="AB80" s="12"/>
      <c r="AC80" s="12"/>
      <c r="AD80" s="12"/>
      <c r="AE80" s="12"/>
      <c r="AF80" s="12"/>
      <c r="AG80" s="12"/>
    </row>
    <row r="81" ht="15.75" hidden="1" customHeight="1">
      <c r="A81" s="43"/>
      <c r="B81" s="43"/>
      <c r="C81" s="43"/>
      <c r="D81" s="43"/>
      <c r="E81" s="43"/>
      <c r="F81" s="43"/>
      <c r="G81" s="43"/>
      <c r="L81" s="2"/>
      <c r="M81" s="12"/>
      <c r="N81" s="12"/>
      <c r="O81" s="12"/>
      <c r="P81" s="12"/>
      <c r="Q81" s="12"/>
      <c r="R81" s="12"/>
      <c r="S81" s="12"/>
      <c r="T81" s="12"/>
      <c r="U81" s="12"/>
      <c r="V81" s="2"/>
      <c r="W81" s="2"/>
      <c r="X81" s="2"/>
      <c r="Y81" s="2"/>
      <c r="Z81" s="2"/>
      <c r="AA81" s="12"/>
      <c r="AB81" s="12"/>
      <c r="AC81" s="12"/>
      <c r="AD81" s="12"/>
      <c r="AE81" s="12"/>
      <c r="AF81" s="12"/>
      <c r="AG81" s="12"/>
    </row>
    <row r="82" ht="15.75" hidden="1" customHeight="1">
      <c r="A82" s="43"/>
      <c r="B82" s="43"/>
      <c r="C82" s="43"/>
      <c r="D82" s="43"/>
      <c r="E82" s="43"/>
      <c r="F82" s="43"/>
      <c r="G82" s="43"/>
      <c r="L82" s="2"/>
      <c r="M82" s="12"/>
      <c r="N82" s="12"/>
      <c r="O82" s="12"/>
      <c r="P82" s="12"/>
      <c r="Q82" s="12"/>
      <c r="R82" s="12"/>
      <c r="S82" s="12"/>
      <c r="T82" s="12"/>
      <c r="U82" s="12"/>
      <c r="V82" s="2"/>
      <c r="W82" s="2"/>
      <c r="X82" s="2"/>
      <c r="Y82" s="2"/>
      <c r="Z82" s="2"/>
      <c r="AA82" s="12"/>
      <c r="AB82" s="12"/>
      <c r="AC82" s="12"/>
      <c r="AD82" s="12"/>
      <c r="AE82" s="12"/>
      <c r="AF82" s="12"/>
      <c r="AG82" s="12"/>
    </row>
    <row r="83" ht="15.75" hidden="1" customHeight="1">
      <c r="A83" s="43"/>
      <c r="B83" s="43"/>
      <c r="C83" s="43"/>
      <c r="D83" s="43"/>
      <c r="E83" s="43"/>
      <c r="F83" s="43"/>
      <c r="G83" s="43"/>
      <c r="L83" s="2"/>
      <c r="M83" s="12"/>
      <c r="N83" s="12"/>
      <c r="O83" s="12"/>
      <c r="P83" s="12"/>
      <c r="Q83" s="12"/>
      <c r="R83" s="12"/>
      <c r="S83" s="12"/>
      <c r="T83" s="12"/>
      <c r="U83" s="12"/>
      <c r="V83" s="2"/>
      <c r="W83" s="2"/>
      <c r="X83" s="2"/>
      <c r="Y83" s="2"/>
      <c r="Z83" s="2"/>
      <c r="AA83" s="12"/>
      <c r="AB83" s="12"/>
      <c r="AC83" s="12"/>
      <c r="AD83" s="12"/>
      <c r="AE83" s="12"/>
      <c r="AF83" s="12"/>
      <c r="AG83" s="12"/>
    </row>
    <row r="84" ht="15.75" hidden="1" customHeight="1">
      <c r="A84" s="43"/>
      <c r="B84" s="43"/>
      <c r="C84" s="43"/>
      <c r="D84" s="43"/>
      <c r="E84" s="43"/>
      <c r="F84" s="43"/>
      <c r="G84" s="43"/>
      <c r="L84" s="2"/>
      <c r="M84" s="12"/>
      <c r="N84" s="12"/>
      <c r="O84" s="12"/>
      <c r="P84" s="12"/>
      <c r="Q84" s="12"/>
      <c r="R84" s="12"/>
      <c r="S84" s="12"/>
      <c r="T84" s="12"/>
      <c r="U84" s="12"/>
      <c r="V84" s="2"/>
      <c r="W84" s="2"/>
      <c r="X84" s="2"/>
      <c r="Y84" s="2"/>
      <c r="Z84" s="2"/>
      <c r="AA84" s="12"/>
      <c r="AB84" s="12"/>
      <c r="AC84" s="12"/>
      <c r="AD84" s="12"/>
      <c r="AE84" s="12"/>
      <c r="AF84" s="12"/>
      <c r="AG84" s="12"/>
    </row>
    <row r="85" ht="15.75" hidden="1" customHeight="1">
      <c r="A85" s="43"/>
      <c r="B85" s="43"/>
      <c r="C85" s="43"/>
      <c r="D85" s="43"/>
      <c r="E85" s="43"/>
      <c r="F85" s="43"/>
      <c r="G85" s="43"/>
      <c r="L85" s="2"/>
      <c r="M85" s="12"/>
      <c r="N85" s="12"/>
      <c r="O85" s="12"/>
      <c r="P85" s="12"/>
      <c r="Q85" s="12"/>
      <c r="R85" s="12"/>
      <c r="S85" s="12"/>
      <c r="T85" s="12"/>
      <c r="U85" s="12"/>
      <c r="V85" s="2"/>
      <c r="W85" s="2"/>
      <c r="X85" s="2"/>
      <c r="Y85" s="2"/>
      <c r="Z85" s="2"/>
      <c r="AA85" s="12"/>
      <c r="AB85" s="12"/>
      <c r="AC85" s="12"/>
      <c r="AD85" s="12"/>
      <c r="AE85" s="12"/>
      <c r="AF85" s="12"/>
      <c r="AG85" s="12"/>
    </row>
    <row r="86" ht="15.75" hidden="1" customHeight="1">
      <c r="A86" s="43"/>
      <c r="B86" s="43"/>
      <c r="C86" s="43"/>
      <c r="D86" s="43"/>
      <c r="E86" s="43"/>
      <c r="F86" s="43"/>
      <c r="G86" s="43"/>
      <c r="L86" s="2"/>
      <c r="M86" s="12"/>
      <c r="N86" s="12"/>
      <c r="O86" s="12"/>
      <c r="P86" s="12"/>
      <c r="Q86" s="2"/>
      <c r="R86" s="2"/>
      <c r="S86" s="12"/>
      <c r="T86" s="12"/>
      <c r="U86" s="2"/>
      <c r="V86" s="2"/>
      <c r="W86" s="2"/>
      <c r="X86" s="2"/>
      <c r="Y86" s="2"/>
      <c r="Z86" s="2"/>
      <c r="AA86" s="12"/>
      <c r="AB86" s="12"/>
      <c r="AC86" s="12"/>
      <c r="AD86" s="12"/>
      <c r="AE86" s="12"/>
      <c r="AF86" s="12"/>
      <c r="AG86" s="12"/>
    </row>
    <row r="87" ht="15.75" hidden="1" customHeight="1">
      <c r="A87" s="43"/>
      <c r="B87" s="43"/>
      <c r="C87" s="43"/>
      <c r="D87" s="43"/>
      <c r="E87" s="43"/>
      <c r="F87" s="43"/>
      <c r="G87" s="43"/>
      <c r="L87" s="2"/>
      <c r="M87" s="12"/>
      <c r="N87" s="12"/>
      <c r="O87" s="12"/>
      <c r="P87" s="12"/>
      <c r="Q87" s="2"/>
      <c r="R87" s="2"/>
      <c r="S87" s="2"/>
      <c r="T87" s="2"/>
      <c r="U87" s="2"/>
      <c r="V87" s="2"/>
      <c r="W87" s="2"/>
      <c r="X87" s="2"/>
      <c r="Y87" s="2"/>
      <c r="Z87" s="2"/>
      <c r="AA87" s="12"/>
      <c r="AB87" s="12"/>
      <c r="AC87" s="12"/>
      <c r="AD87" s="12"/>
      <c r="AE87" s="12"/>
      <c r="AF87" s="12"/>
      <c r="AG87" s="12"/>
    </row>
    <row r="88" ht="15.75" hidden="1" customHeight="1">
      <c r="A88" s="43"/>
      <c r="B88" s="43"/>
      <c r="C88" s="43"/>
      <c r="D88" s="43"/>
      <c r="E88" s="43"/>
      <c r="F88" s="43"/>
      <c r="G88" s="43"/>
      <c r="L88" s="2"/>
      <c r="M88" s="12"/>
      <c r="N88" s="12"/>
      <c r="O88" s="12"/>
      <c r="P88" s="12"/>
      <c r="Q88" s="2"/>
      <c r="R88" s="2"/>
      <c r="S88" s="2"/>
      <c r="T88" s="2"/>
      <c r="U88" s="2"/>
      <c r="V88" s="2"/>
      <c r="W88" s="2"/>
      <c r="X88" s="2"/>
      <c r="Y88" s="2"/>
      <c r="Z88" s="2"/>
      <c r="AA88" s="12"/>
      <c r="AB88" s="12"/>
      <c r="AC88" s="12"/>
      <c r="AD88" s="12"/>
      <c r="AE88" s="12"/>
      <c r="AF88" s="12"/>
      <c r="AG88" s="12"/>
    </row>
    <row r="89" ht="15.75" hidden="1" customHeight="1">
      <c r="A89" s="43"/>
      <c r="B89" s="43"/>
      <c r="C89" s="43"/>
      <c r="D89" s="43"/>
      <c r="E89" s="43"/>
      <c r="F89" s="43"/>
      <c r="G89" s="43"/>
      <c r="L89" s="2"/>
      <c r="M89" s="12"/>
      <c r="N89" s="12"/>
      <c r="O89" s="12"/>
      <c r="P89" s="12"/>
      <c r="Q89" s="2"/>
      <c r="R89" s="2"/>
      <c r="S89" s="2"/>
      <c r="T89" s="2"/>
      <c r="U89" s="2"/>
      <c r="V89" s="2"/>
      <c r="W89" s="2"/>
      <c r="X89" s="2"/>
      <c r="Y89" s="2"/>
      <c r="Z89" s="2"/>
      <c r="AA89" s="12"/>
      <c r="AB89" s="12"/>
      <c r="AC89" s="12"/>
      <c r="AD89" s="12"/>
      <c r="AE89" s="12"/>
      <c r="AF89" s="12"/>
      <c r="AG89" s="12"/>
    </row>
    <row r="90" ht="15.75" hidden="1" customHeight="1">
      <c r="A90" s="43"/>
      <c r="B90" s="43"/>
      <c r="C90" s="43"/>
      <c r="D90" s="43"/>
      <c r="E90" s="43"/>
      <c r="F90" s="43"/>
      <c r="G90" s="43"/>
      <c r="L90" s="2"/>
      <c r="M90" s="12"/>
      <c r="N90" s="12"/>
      <c r="O90" s="12"/>
      <c r="P90" s="12"/>
      <c r="Q90" s="2"/>
      <c r="R90" s="2"/>
      <c r="S90" s="2"/>
      <c r="T90" s="2"/>
      <c r="U90" s="2"/>
      <c r="V90" s="2"/>
      <c r="W90" s="2"/>
      <c r="X90" s="2"/>
      <c r="Y90" s="2"/>
      <c r="Z90" s="2"/>
      <c r="AA90" s="12"/>
      <c r="AB90" s="12"/>
      <c r="AC90" s="12"/>
      <c r="AD90" s="12"/>
      <c r="AE90" s="2"/>
      <c r="AF90" s="2"/>
      <c r="AG90" s="2"/>
    </row>
    <row r="91" ht="15.75" hidden="1" customHeight="1">
      <c r="A91" s="43"/>
      <c r="B91" s="43"/>
      <c r="C91" s="43"/>
      <c r="D91" s="43"/>
      <c r="E91" s="43"/>
      <c r="F91" s="43"/>
      <c r="G91" s="43"/>
      <c r="L91" s="2"/>
      <c r="M91" s="12"/>
      <c r="N91" s="12"/>
      <c r="O91" s="12"/>
      <c r="P91" s="12"/>
      <c r="Q91" s="2"/>
      <c r="R91" s="2"/>
      <c r="S91" s="2"/>
      <c r="T91" s="2"/>
      <c r="U91" s="2"/>
      <c r="V91" s="2"/>
      <c r="W91" s="2"/>
      <c r="X91" s="2"/>
      <c r="Y91" s="2"/>
      <c r="Z91" s="2"/>
      <c r="AA91" s="12"/>
      <c r="AB91" s="12"/>
      <c r="AC91" s="12"/>
      <c r="AD91" s="12"/>
      <c r="AE91" s="2"/>
      <c r="AF91" s="2"/>
      <c r="AG91" s="2"/>
    </row>
    <row r="92" ht="15.75" hidden="1" customHeight="1">
      <c r="A92" s="43"/>
      <c r="B92" s="43"/>
      <c r="C92" s="43"/>
      <c r="D92" s="43"/>
      <c r="E92" s="43"/>
      <c r="F92" s="43"/>
      <c r="G92" s="43"/>
      <c r="L92" s="2"/>
      <c r="M92" s="12"/>
      <c r="N92" s="12"/>
      <c r="O92" s="1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2"/>
      <c r="AB92" s="12"/>
      <c r="AC92" s="12"/>
      <c r="AD92" s="2"/>
      <c r="AE92" s="2"/>
      <c r="AF92" s="2"/>
      <c r="AG92" s="2"/>
    </row>
    <row r="93" ht="15.75" hidden="1" customHeight="1">
      <c r="A93" s="43"/>
      <c r="B93" s="43"/>
      <c r="C93" s="43"/>
      <c r="D93" s="43"/>
      <c r="E93" s="43"/>
      <c r="F93" s="43"/>
      <c r="G93" s="43"/>
      <c r="L93" s="2"/>
      <c r="M93" s="1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2"/>
      <c r="AB93" s="2"/>
      <c r="AC93" s="2"/>
      <c r="AD93" s="2"/>
      <c r="AE93" s="2"/>
      <c r="AF93" s="2"/>
      <c r="AG93" s="2"/>
    </row>
    <row r="94" ht="15.75" hidden="1" customHeight="1">
      <c r="A94" s="43"/>
      <c r="B94" s="43"/>
      <c r="C94" s="43"/>
      <c r="D94" s="43"/>
      <c r="E94" s="43"/>
      <c r="F94" s="43"/>
      <c r="G94" s="43"/>
      <c r="L94" s="2"/>
      <c r="M94" s="1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2"/>
      <c r="AB94" s="2"/>
      <c r="AC94" s="2"/>
      <c r="AD94" s="2"/>
      <c r="AE94" s="2"/>
      <c r="AF94" s="2"/>
      <c r="AG94" s="2"/>
    </row>
    <row r="95" ht="15.75" hidden="1" customHeight="1">
      <c r="A95" s="43"/>
      <c r="B95" s="43"/>
      <c r="C95" s="43"/>
      <c r="D95" s="43"/>
      <c r="E95" s="43"/>
      <c r="F95" s="43"/>
      <c r="G95" s="43"/>
      <c r="L95" s="2"/>
      <c r="M95" s="1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2"/>
      <c r="AB95" s="2"/>
      <c r="AC95" s="2"/>
      <c r="AD95" s="2"/>
      <c r="AE95" s="2"/>
      <c r="AF95" s="2"/>
      <c r="AG95" s="2"/>
    </row>
    <row r="96" ht="15.75" hidden="1" customHeight="1">
      <c r="A96" s="43"/>
      <c r="B96" s="43"/>
      <c r="C96" s="43"/>
      <c r="D96" s="43"/>
      <c r="E96" s="43"/>
      <c r="F96" s="43"/>
      <c r="G96" s="43"/>
      <c r="L96" s="2"/>
      <c r="M96" s="1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2"/>
      <c r="AB96" s="2"/>
      <c r="AC96" s="2"/>
      <c r="AD96" s="2"/>
      <c r="AE96" s="2"/>
      <c r="AF96" s="2"/>
      <c r="AG96" s="2"/>
    </row>
    <row r="97" ht="15.75" hidden="1" customHeight="1">
      <c r="A97" s="43"/>
      <c r="B97" s="43"/>
      <c r="C97" s="43"/>
      <c r="D97" s="43"/>
      <c r="E97" s="43"/>
      <c r="F97" s="43"/>
      <c r="G97" s="43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3"/>
      <c r="B98" s="43"/>
      <c r="C98" s="43"/>
      <c r="D98" s="43"/>
      <c r="E98" s="43"/>
      <c r="F98" s="43"/>
      <c r="G98" s="43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3"/>
      <c r="B99" s="43"/>
      <c r="C99" s="43"/>
      <c r="D99" s="43"/>
      <c r="E99" s="43"/>
      <c r="F99" s="43"/>
      <c r="G99" s="43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3"/>
      <c r="B100" s="43"/>
      <c r="C100" s="43"/>
      <c r="D100" s="43"/>
      <c r="E100" s="43"/>
      <c r="F100" s="43"/>
      <c r="G100" s="43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3"/>
      <c r="B101" s="43"/>
      <c r="C101" s="43"/>
      <c r="D101" s="43"/>
      <c r="E101" s="43"/>
      <c r="F101" s="43"/>
      <c r="G101" s="43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3"/>
      <c r="B102" s="43"/>
      <c r="C102" s="43"/>
      <c r="D102" s="43"/>
      <c r="E102" s="43"/>
      <c r="F102" s="43"/>
      <c r="G102" s="43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3"/>
      <c r="B103" s="43"/>
      <c r="C103" s="43"/>
      <c r="D103" s="43"/>
      <c r="E103" s="43"/>
      <c r="F103" s="43"/>
      <c r="G103" s="43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3"/>
      <c r="B104" s="43"/>
      <c r="C104" s="43"/>
      <c r="D104" s="43"/>
      <c r="E104" s="43"/>
      <c r="F104" s="43"/>
      <c r="G104" s="43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3"/>
      <c r="B105" s="43"/>
      <c r="C105" s="43"/>
      <c r="D105" s="43"/>
      <c r="E105" s="43"/>
      <c r="F105" s="43"/>
      <c r="G105" s="43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3"/>
      <c r="B106" s="43"/>
      <c r="C106" s="43"/>
      <c r="D106" s="43"/>
      <c r="E106" s="43"/>
      <c r="F106" s="43"/>
      <c r="G106" s="43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3"/>
      <c r="B107" s="43"/>
      <c r="C107" s="43"/>
      <c r="D107" s="43"/>
      <c r="E107" s="43"/>
      <c r="F107" s="43"/>
      <c r="G107" s="43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3"/>
      <c r="B108" s="43"/>
      <c r="C108" s="43"/>
      <c r="D108" s="43"/>
      <c r="E108" s="43"/>
      <c r="F108" s="43"/>
      <c r="G108" s="43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3"/>
      <c r="B109" s="43"/>
      <c r="C109" s="43"/>
      <c r="D109" s="43"/>
      <c r="E109" s="43"/>
      <c r="F109" s="43"/>
      <c r="G109" s="43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3"/>
      <c r="B110" s="43"/>
      <c r="C110" s="43"/>
      <c r="D110" s="43"/>
      <c r="E110" s="43"/>
      <c r="F110" s="43"/>
      <c r="G110" s="43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3"/>
      <c r="B111" s="43"/>
      <c r="C111" s="43"/>
      <c r="D111" s="43"/>
      <c r="E111" s="43"/>
      <c r="F111" s="43"/>
      <c r="G111" s="43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3"/>
      <c r="B112" s="43"/>
      <c r="C112" s="43"/>
      <c r="D112" s="43"/>
      <c r="E112" s="43"/>
      <c r="F112" s="43"/>
      <c r="G112" s="43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3"/>
      <c r="B113" s="43"/>
      <c r="C113" s="43"/>
      <c r="D113" s="43"/>
      <c r="E113" s="43"/>
      <c r="F113" s="43"/>
      <c r="G113" s="43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3"/>
      <c r="B114" s="43"/>
      <c r="C114" s="43"/>
      <c r="D114" s="43"/>
      <c r="E114" s="43"/>
      <c r="F114" s="43"/>
      <c r="G114" s="43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3"/>
      <c r="B115" s="43"/>
      <c r="C115" s="43"/>
      <c r="D115" s="43"/>
      <c r="E115" s="43"/>
      <c r="F115" s="43"/>
      <c r="G115" s="43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3"/>
      <c r="B116" s="43"/>
      <c r="C116" s="43"/>
      <c r="D116" s="43"/>
      <c r="E116" s="43"/>
      <c r="F116" s="43"/>
      <c r="G116" s="43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3"/>
      <c r="B117" s="43"/>
      <c r="C117" s="43"/>
      <c r="D117" s="43"/>
      <c r="E117" s="43"/>
      <c r="F117" s="43"/>
      <c r="G117" s="43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3"/>
      <c r="B118" s="43"/>
      <c r="C118" s="43"/>
      <c r="D118" s="43"/>
      <c r="E118" s="43"/>
      <c r="F118" s="43"/>
      <c r="G118" s="43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3"/>
      <c r="B119" s="43"/>
      <c r="C119" s="43"/>
      <c r="D119" s="43"/>
      <c r="E119" s="43"/>
      <c r="F119" s="43"/>
      <c r="G119" s="43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3"/>
      <c r="B120" s="43"/>
      <c r="C120" s="43"/>
      <c r="D120" s="43"/>
      <c r="E120" s="43"/>
      <c r="F120" s="43"/>
      <c r="G120" s="43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3"/>
      <c r="B121" s="43"/>
      <c r="C121" s="43"/>
      <c r="D121" s="43"/>
      <c r="E121" s="43"/>
      <c r="F121" s="43"/>
      <c r="G121" s="43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3"/>
      <c r="B122" s="43"/>
      <c r="C122" s="43"/>
      <c r="D122" s="43"/>
      <c r="E122" s="43"/>
      <c r="F122" s="43"/>
      <c r="G122" s="43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3"/>
      <c r="B123" s="43"/>
      <c r="C123" s="43"/>
      <c r="D123" s="43"/>
      <c r="E123" s="43"/>
      <c r="F123" s="43"/>
      <c r="G123" s="43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3"/>
      <c r="B124" s="43"/>
      <c r="C124" s="43"/>
      <c r="D124" s="43"/>
      <c r="E124" s="43"/>
      <c r="F124" s="43"/>
      <c r="G124" s="43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3"/>
      <c r="B125" s="43"/>
      <c r="C125" s="43"/>
      <c r="D125" s="43"/>
      <c r="E125" s="43"/>
      <c r="F125" s="43"/>
      <c r="G125" s="43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3"/>
      <c r="B126" s="43"/>
      <c r="C126" s="43"/>
      <c r="D126" s="43"/>
      <c r="E126" s="43"/>
      <c r="F126" s="43"/>
      <c r="G126" s="43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3"/>
      <c r="B127" s="43"/>
      <c r="C127" s="43"/>
      <c r="D127" s="43"/>
      <c r="E127" s="43"/>
      <c r="F127" s="43"/>
      <c r="G127" s="43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3"/>
      <c r="B128" s="43"/>
      <c r="C128" s="43"/>
      <c r="D128" s="43"/>
      <c r="E128" s="43"/>
      <c r="F128" s="43"/>
      <c r="G128" s="43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3"/>
      <c r="B129" s="43"/>
      <c r="C129" s="43"/>
      <c r="D129" s="43"/>
      <c r="E129" s="43"/>
      <c r="F129" s="43"/>
      <c r="G129" s="43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3"/>
      <c r="B130" s="43"/>
      <c r="C130" s="43"/>
      <c r="D130" s="43"/>
      <c r="E130" s="43"/>
      <c r="F130" s="43"/>
      <c r="G130" s="43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3"/>
      <c r="B131" s="43"/>
      <c r="C131" s="43"/>
      <c r="D131" s="43"/>
      <c r="E131" s="43"/>
      <c r="F131" s="43"/>
      <c r="G131" s="43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3"/>
      <c r="B132" s="43"/>
      <c r="C132" s="43"/>
      <c r="D132" s="43"/>
      <c r="E132" s="43"/>
      <c r="F132" s="43"/>
      <c r="G132" s="43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3"/>
      <c r="B133" s="43"/>
      <c r="C133" s="43"/>
      <c r="D133" s="43"/>
      <c r="E133" s="43"/>
      <c r="F133" s="43"/>
      <c r="G133" s="43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3"/>
      <c r="B134" s="43"/>
      <c r="C134" s="43"/>
      <c r="D134" s="43"/>
      <c r="E134" s="43"/>
      <c r="F134" s="43"/>
      <c r="G134" s="43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3"/>
      <c r="B135" s="43"/>
      <c r="C135" s="43"/>
      <c r="D135" s="43"/>
      <c r="E135" s="43"/>
      <c r="F135" s="43"/>
      <c r="G135" s="43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3"/>
      <c r="B136" s="43"/>
      <c r="C136" s="43"/>
      <c r="D136" s="43"/>
      <c r="E136" s="43"/>
      <c r="F136" s="43"/>
      <c r="G136" s="43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3"/>
      <c r="B137" s="43"/>
      <c r="C137" s="43"/>
      <c r="D137" s="43"/>
      <c r="E137" s="43"/>
      <c r="F137" s="43"/>
      <c r="G137" s="43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3"/>
      <c r="B138" s="43"/>
      <c r="C138" s="43"/>
      <c r="D138" s="43"/>
      <c r="E138" s="43"/>
      <c r="F138" s="43"/>
      <c r="G138" s="43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3"/>
      <c r="B139" s="43"/>
      <c r="C139" s="43"/>
      <c r="D139" s="43"/>
      <c r="E139" s="43"/>
      <c r="F139" s="43"/>
      <c r="G139" s="43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3"/>
      <c r="B140" s="43"/>
      <c r="C140" s="43"/>
      <c r="D140" s="43"/>
      <c r="E140" s="43"/>
      <c r="F140" s="43"/>
      <c r="G140" s="43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3"/>
      <c r="B141" s="43"/>
      <c r="C141" s="43"/>
      <c r="D141" s="43"/>
      <c r="E141" s="43"/>
      <c r="F141" s="43"/>
      <c r="G141" s="43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3"/>
      <c r="B142" s="43"/>
      <c r="C142" s="43"/>
      <c r="D142" s="43"/>
      <c r="E142" s="43"/>
      <c r="F142" s="43"/>
      <c r="G142" s="43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3"/>
      <c r="B143" s="43"/>
      <c r="C143" s="43"/>
      <c r="D143" s="43"/>
      <c r="E143" s="43"/>
      <c r="F143" s="43"/>
      <c r="G143" s="43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3"/>
      <c r="B144" s="43"/>
      <c r="C144" s="43"/>
      <c r="D144" s="43"/>
      <c r="E144" s="43"/>
      <c r="F144" s="43"/>
      <c r="G144" s="43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3"/>
      <c r="B145" s="43"/>
      <c r="C145" s="43"/>
      <c r="D145" s="43"/>
      <c r="E145" s="43"/>
      <c r="F145" s="43"/>
      <c r="G145" s="43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3"/>
      <c r="B146" s="43"/>
      <c r="C146" s="43"/>
      <c r="D146" s="43"/>
      <c r="E146" s="43"/>
      <c r="F146" s="43"/>
      <c r="G146" s="43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3"/>
      <c r="B147" s="43"/>
      <c r="C147" s="43"/>
      <c r="D147" s="43"/>
      <c r="E147" s="43"/>
      <c r="F147" s="43"/>
      <c r="G147" s="43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3"/>
      <c r="B148" s="43"/>
      <c r="C148" s="43"/>
      <c r="D148" s="43"/>
      <c r="E148" s="43"/>
      <c r="F148" s="43"/>
      <c r="G148" s="43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3"/>
      <c r="B149" s="43"/>
      <c r="C149" s="43"/>
      <c r="D149" s="43"/>
      <c r="E149" s="43"/>
      <c r="F149" s="43"/>
      <c r="G149" s="43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3"/>
      <c r="B150" s="43"/>
      <c r="C150" s="43"/>
      <c r="D150" s="43"/>
      <c r="E150" s="43"/>
      <c r="F150" s="43"/>
      <c r="G150" s="43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3"/>
      <c r="B151" s="43"/>
      <c r="C151" s="43"/>
      <c r="D151" s="43"/>
      <c r="E151" s="43"/>
      <c r="F151" s="43"/>
      <c r="G151" s="43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3"/>
      <c r="B152" s="43"/>
      <c r="C152" s="43"/>
      <c r="D152" s="43"/>
      <c r="E152" s="43"/>
      <c r="F152" s="43"/>
      <c r="G152" s="43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3"/>
      <c r="B153" s="43"/>
      <c r="C153" s="43"/>
      <c r="D153" s="43"/>
      <c r="E153" s="43"/>
      <c r="F153" s="43"/>
      <c r="G153" s="43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3"/>
      <c r="B154" s="43"/>
      <c r="C154" s="43"/>
      <c r="D154" s="43"/>
      <c r="E154" s="43"/>
      <c r="F154" s="43"/>
      <c r="G154" s="43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3"/>
      <c r="B155" s="43"/>
      <c r="C155" s="43"/>
      <c r="D155" s="43"/>
      <c r="E155" s="43"/>
      <c r="F155" s="43"/>
      <c r="G155" s="43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3"/>
      <c r="B156" s="43"/>
      <c r="C156" s="43"/>
      <c r="D156" s="43"/>
      <c r="E156" s="43"/>
      <c r="F156" s="43"/>
      <c r="G156" s="43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3"/>
      <c r="B157" s="43"/>
      <c r="C157" s="43"/>
      <c r="D157" s="43"/>
      <c r="E157" s="43"/>
      <c r="F157" s="43"/>
      <c r="G157" s="43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3"/>
      <c r="B158" s="43"/>
      <c r="C158" s="43"/>
      <c r="D158" s="43"/>
      <c r="E158" s="43"/>
      <c r="F158" s="43"/>
      <c r="G158" s="43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3"/>
      <c r="B159" s="43"/>
      <c r="C159" s="43"/>
      <c r="D159" s="43"/>
      <c r="E159" s="43"/>
      <c r="F159" s="43"/>
      <c r="G159" s="43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3"/>
      <c r="B160" s="43"/>
      <c r="C160" s="43"/>
      <c r="D160" s="43"/>
      <c r="E160" s="43"/>
      <c r="F160" s="43"/>
      <c r="G160" s="43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3"/>
      <c r="B161" s="43"/>
      <c r="C161" s="43"/>
      <c r="D161" s="43"/>
      <c r="E161" s="43"/>
      <c r="F161" s="43"/>
      <c r="G161" s="43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3"/>
      <c r="B162" s="43"/>
      <c r="C162" s="43"/>
      <c r="D162" s="43"/>
      <c r="E162" s="43"/>
      <c r="F162" s="43"/>
      <c r="G162" s="43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3"/>
      <c r="B163" s="43"/>
      <c r="C163" s="43"/>
      <c r="D163" s="43"/>
      <c r="E163" s="43"/>
      <c r="F163" s="43"/>
      <c r="G163" s="43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3"/>
      <c r="B164" s="43"/>
      <c r="C164" s="43"/>
      <c r="D164" s="43"/>
      <c r="E164" s="43"/>
      <c r="F164" s="43"/>
      <c r="G164" s="43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3"/>
      <c r="B165" s="43"/>
      <c r="C165" s="43"/>
      <c r="D165" s="43"/>
      <c r="E165" s="43"/>
      <c r="F165" s="43"/>
      <c r="G165" s="43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3"/>
      <c r="B166" s="43"/>
      <c r="C166" s="43"/>
      <c r="D166" s="43"/>
      <c r="E166" s="43"/>
      <c r="F166" s="43"/>
      <c r="G166" s="43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3"/>
      <c r="B167" s="43"/>
      <c r="C167" s="43"/>
      <c r="D167" s="43"/>
      <c r="E167" s="43"/>
      <c r="F167" s="43"/>
      <c r="G167" s="43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3"/>
      <c r="B168" s="43"/>
      <c r="C168" s="43"/>
      <c r="D168" s="43"/>
      <c r="E168" s="43"/>
      <c r="F168" s="43"/>
      <c r="G168" s="43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3"/>
      <c r="B169" s="43"/>
      <c r="C169" s="43"/>
      <c r="D169" s="43"/>
      <c r="E169" s="43"/>
      <c r="F169" s="43"/>
      <c r="G169" s="43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3"/>
      <c r="B170" s="43"/>
      <c r="C170" s="43"/>
      <c r="D170" s="43"/>
      <c r="E170" s="43"/>
      <c r="F170" s="43"/>
      <c r="G170" s="43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3"/>
      <c r="B171" s="43"/>
      <c r="C171" s="43"/>
      <c r="D171" s="43"/>
      <c r="E171" s="43"/>
      <c r="F171" s="43"/>
      <c r="G171" s="43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3"/>
      <c r="B172" s="43"/>
      <c r="C172" s="43"/>
      <c r="D172" s="43"/>
      <c r="E172" s="43"/>
      <c r="F172" s="43"/>
      <c r="G172" s="43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3"/>
      <c r="B173" s="43"/>
      <c r="C173" s="43"/>
      <c r="D173" s="43"/>
      <c r="E173" s="43"/>
      <c r="F173" s="43"/>
      <c r="G173" s="43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3"/>
      <c r="B174" s="43"/>
      <c r="C174" s="43"/>
      <c r="D174" s="43"/>
      <c r="E174" s="43"/>
      <c r="F174" s="43"/>
      <c r="G174" s="43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3"/>
      <c r="B175" s="43"/>
      <c r="C175" s="43"/>
      <c r="D175" s="43"/>
      <c r="E175" s="43"/>
      <c r="F175" s="43"/>
      <c r="G175" s="43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3"/>
      <c r="B176" s="43"/>
      <c r="C176" s="43"/>
      <c r="D176" s="43"/>
      <c r="E176" s="43"/>
      <c r="F176" s="43"/>
      <c r="G176" s="43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3"/>
      <c r="B177" s="43"/>
      <c r="C177" s="43"/>
      <c r="D177" s="43"/>
      <c r="E177" s="43"/>
      <c r="F177" s="43"/>
      <c r="G177" s="43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3"/>
      <c r="B178" s="43"/>
      <c r="C178" s="43"/>
      <c r="D178" s="43"/>
      <c r="E178" s="43"/>
      <c r="F178" s="43"/>
      <c r="G178" s="43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3"/>
      <c r="B179" s="43"/>
      <c r="C179" s="43"/>
      <c r="D179" s="43"/>
      <c r="E179" s="43"/>
      <c r="F179" s="43"/>
      <c r="G179" s="43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3"/>
      <c r="B180" s="43"/>
      <c r="C180" s="43"/>
      <c r="D180" s="43"/>
      <c r="E180" s="43"/>
      <c r="F180" s="43"/>
      <c r="G180" s="43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3"/>
      <c r="B181" s="43"/>
      <c r="C181" s="43"/>
      <c r="D181" s="43"/>
      <c r="E181" s="43"/>
      <c r="F181" s="43"/>
      <c r="G181" s="43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3"/>
      <c r="B182" s="43"/>
      <c r="C182" s="43"/>
      <c r="D182" s="43"/>
      <c r="E182" s="43"/>
      <c r="F182" s="43"/>
      <c r="G182" s="43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3"/>
      <c r="B183" s="43"/>
      <c r="C183" s="43"/>
      <c r="D183" s="43"/>
      <c r="E183" s="43"/>
      <c r="F183" s="43"/>
      <c r="G183" s="43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3"/>
      <c r="B184" s="43"/>
      <c r="C184" s="43"/>
      <c r="D184" s="43"/>
      <c r="E184" s="43"/>
      <c r="F184" s="43"/>
      <c r="G184" s="43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3"/>
      <c r="B185" s="43"/>
      <c r="C185" s="43"/>
      <c r="D185" s="43"/>
      <c r="E185" s="43"/>
      <c r="F185" s="43"/>
      <c r="G185" s="43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3"/>
      <c r="B186" s="43"/>
      <c r="C186" s="43"/>
      <c r="D186" s="43"/>
      <c r="E186" s="43"/>
      <c r="F186" s="43"/>
      <c r="G186" s="43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3"/>
      <c r="B187" s="43"/>
      <c r="C187" s="43"/>
      <c r="D187" s="43"/>
      <c r="E187" s="43"/>
      <c r="F187" s="43"/>
      <c r="G187" s="43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3"/>
      <c r="B188" s="43"/>
      <c r="C188" s="43"/>
      <c r="D188" s="43"/>
      <c r="E188" s="43"/>
      <c r="F188" s="43"/>
      <c r="G188" s="43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3"/>
      <c r="B189" s="43"/>
      <c r="C189" s="43"/>
      <c r="D189" s="43"/>
      <c r="E189" s="43"/>
      <c r="F189" s="43"/>
      <c r="G189" s="43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3"/>
      <c r="B190" s="43"/>
      <c r="C190" s="43"/>
      <c r="D190" s="43"/>
      <c r="E190" s="43"/>
      <c r="F190" s="43"/>
      <c r="G190" s="43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3"/>
      <c r="B191" s="43"/>
      <c r="C191" s="43"/>
      <c r="D191" s="43"/>
      <c r="E191" s="43"/>
      <c r="F191" s="43"/>
      <c r="G191" s="43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3"/>
      <c r="B192" s="43"/>
      <c r="C192" s="43"/>
      <c r="D192" s="43"/>
      <c r="E192" s="43"/>
      <c r="F192" s="43"/>
      <c r="G192" s="43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3"/>
      <c r="B193" s="43"/>
      <c r="C193" s="43"/>
      <c r="D193" s="43"/>
      <c r="E193" s="43"/>
      <c r="F193" s="43"/>
      <c r="G193" s="43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3"/>
      <c r="B194" s="43"/>
      <c r="C194" s="43"/>
      <c r="D194" s="43"/>
      <c r="E194" s="43"/>
      <c r="F194" s="43"/>
      <c r="G194" s="43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3"/>
      <c r="B195" s="43"/>
      <c r="C195" s="43"/>
      <c r="D195" s="43"/>
      <c r="E195" s="43"/>
      <c r="F195" s="43"/>
      <c r="G195" s="43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3"/>
      <c r="B196" s="43"/>
      <c r="C196" s="43"/>
      <c r="D196" s="43"/>
      <c r="E196" s="43"/>
      <c r="F196" s="43"/>
      <c r="G196" s="43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3"/>
      <c r="B197" s="43"/>
      <c r="C197" s="43"/>
      <c r="D197" s="43"/>
      <c r="E197" s="43"/>
      <c r="F197" s="43"/>
      <c r="G197" s="43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3"/>
      <c r="B198" s="43"/>
      <c r="C198" s="43"/>
      <c r="D198" s="43"/>
      <c r="E198" s="43"/>
      <c r="F198" s="43"/>
      <c r="G198" s="43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3"/>
      <c r="B199" s="43"/>
      <c r="C199" s="43"/>
      <c r="D199" s="43"/>
      <c r="E199" s="43"/>
      <c r="F199" s="43"/>
      <c r="G199" s="43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3"/>
      <c r="B200" s="43"/>
      <c r="C200" s="43"/>
      <c r="D200" s="43"/>
      <c r="E200" s="43"/>
      <c r="F200" s="43"/>
      <c r="G200" s="43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3"/>
      <c r="B201" s="43"/>
      <c r="C201" s="43"/>
      <c r="D201" s="43"/>
      <c r="E201" s="43"/>
      <c r="F201" s="43"/>
      <c r="G201" s="43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3"/>
      <c r="B202" s="43"/>
      <c r="C202" s="43"/>
      <c r="D202" s="43"/>
      <c r="E202" s="43"/>
      <c r="F202" s="43"/>
      <c r="G202" s="43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3"/>
      <c r="B203" s="43"/>
      <c r="C203" s="43"/>
      <c r="D203" s="43"/>
      <c r="E203" s="43"/>
      <c r="F203" s="43"/>
      <c r="G203" s="43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3"/>
      <c r="B204" s="43"/>
      <c r="C204" s="43"/>
      <c r="D204" s="43"/>
      <c r="E204" s="43"/>
      <c r="F204" s="43"/>
      <c r="G204" s="43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3"/>
      <c r="B205" s="43"/>
      <c r="C205" s="43"/>
      <c r="D205" s="43"/>
      <c r="E205" s="43"/>
      <c r="F205" s="43"/>
      <c r="G205" s="43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3"/>
      <c r="B206" s="43"/>
      <c r="C206" s="43"/>
      <c r="D206" s="43"/>
      <c r="E206" s="43"/>
      <c r="F206" s="43"/>
      <c r="G206" s="43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3"/>
      <c r="B207" s="43"/>
      <c r="C207" s="43"/>
      <c r="D207" s="43"/>
      <c r="E207" s="43"/>
      <c r="F207" s="43"/>
      <c r="G207" s="43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3"/>
      <c r="B208" s="43"/>
      <c r="C208" s="43"/>
      <c r="D208" s="43"/>
      <c r="E208" s="43"/>
      <c r="F208" s="43"/>
      <c r="G208" s="43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3"/>
      <c r="B209" s="43"/>
      <c r="C209" s="43"/>
      <c r="D209" s="43"/>
      <c r="E209" s="43"/>
      <c r="F209" s="43"/>
      <c r="G209" s="43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3"/>
      <c r="B210" s="43"/>
      <c r="C210" s="43"/>
      <c r="D210" s="43"/>
      <c r="E210" s="43"/>
      <c r="F210" s="43"/>
      <c r="G210" s="43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3"/>
      <c r="B211" s="43"/>
      <c r="C211" s="43"/>
      <c r="D211" s="43"/>
      <c r="E211" s="43"/>
      <c r="F211" s="43"/>
      <c r="G211" s="43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3"/>
      <c r="B212" s="43"/>
      <c r="C212" s="43"/>
      <c r="D212" s="43"/>
      <c r="E212" s="43"/>
      <c r="F212" s="43"/>
      <c r="G212" s="43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3"/>
      <c r="B213" s="43"/>
      <c r="C213" s="43"/>
      <c r="D213" s="43"/>
      <c r="E213" s="43"/>
      <c r="F213" s="43"/>
      <c r="G213" s="43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3"/>
      <c r="B214" s="43"/>
      <c r="C214" s="43"/>
      <c r="D214" s="43"/>
      <c r="E214" s="43"/>
      <c r="F214" s="43"/>
      <c r="G214" s="43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3"/>
      <c r="B215" s="43"/>
      <c r="C215" s="43"/>
      <c r="D215" s="43"/>
      <c r="E215" s="43"/>
      <c r="F215" s="43"/>
      <c r="G215" s="43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3"/>
      <c r="B216" s="43"/>
      <c r="C216" s="43"/>
      <c r="D216" s="43"/>
      <c r="E216" s="43"/>
      <c r="F216" s="43"/>
      <c r="G216" s="43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3"/>
      <c r="B217" s="43"/>
      <c r="C217" s="43"/>
      <c r="D217" s="43"/>
      <c r="E217" s="43"/>
      <c r="F217" s="43"/>
      <c r="G217" s="43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3"/>
      <c r="B218" s="43"/>
      <c r="C218" s="43"/>
      <c r="D218" s="43"/>
      <c r="E218" s="43"/>
      <c r="F218" s="43"/>
      <c r="G218" s="43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3"/>
      <c r="B219" s="43"/>
      <c r="C219" s="43"/>
      <c r="D219" s="43"/>
      <c r="E219" s="43"/>
      <c r="F219" s="43"/>
      <c r="G219" s="43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3"/>
      <c r="B220" s="43"/>
      <c r="C220" s="43"/>
      <c r="D220" s="43"/>
      <c r="E220" s="43"/>
      <c r="F220" s="43"/>
      <c r="G220" s="43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3"/>
      <c r="B221" s="43"/>
      <c r="C221" s="43"/>
      <c r="D221" s="43"/>
      <c r="E221" s="43"/>
      <c r="F221" s="43"/>
      <c r="G221" s="43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3"/>
      <c r="B222" s="43"/>
      <c r="C222" s="43"/>
      <c r="D222" s="43"/>
      <c r="E222" s="43"/>
      <c r="F222" s="43"/>
      <c r="G222" s="43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3"/>
      <c r="B223" s="43"/>
      <c r="C223" s="43"/>
      <c r="D223" s="43"/>
      <c r="E223" s="43"/>
      <c r="F223" s="43"/>
      <c r="G223" s="43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3"/>
      <c r="B224" s="43"/>
      <c r="C224" s="43"/>
      <c r="D224" s="43"/>
      <c r="E224" s="43"/>
      <c r="F224" s="43"/>
      <c r="G224" s="43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3"/>
      <c r="B225" s="43"/>
      <c r="C225" s="43"/>
      <c r="D225" s="43"/>
      <c r="E225" s="43"/>
      <c r="F225" s="43"/>
      <c r="G225" s="43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8" t="s">
        <v>46</v>
      </c>
      <c r="B1" s="9" t="s">
        <v>94</v>
      </c>
      <c r="C1" s="10"/>
      <c r="D1" s="10"/>
      <c r="E1" s="10"/>
      <c r="F1" s="10"/>
      <c r="G1" s="10"/>
      <c r="H1" s="10"/>
      <c r="I1" s="10"/>
      <c r="J1" s="10"/>
      <c r="K1" s="11"/>
      <c r="L1" s="2"/>
      <c r="M1" s="12"/>
      <c r="N1" s="12"/>
      <c r="O1" s="12"/>
      <c r="P1" s="12"/>
      <c r="Q1" s="13"/>
      <c r="R1" s="13"/>
      <c r="S1" s="13"/>
      <c r="T1" s="13"/>
      <c r="U1" s="13"/>
      <c r="V1" s="13"/>
      <c r="W1" s="13"/>
      <c r="X1" s="13"/>
      <c r="Y1" s="13"/>
      <c r="AA1" s="13"/>
      <c r="AB1" s="13"/>
      <c r="AC1" s="13"/>
      <c r="AD1" s="13"/>
      <c r="AE1" s="13"/>
      <c r="AF1" s="13"/>
      <c r="AG1" s="13"/>
    </row>
    <row r="2">
      <c r="A2" s="14"/>
      <c r="B2" s="15"/>
      <c r="C2" s="16"/>
      <c r="D2" s="16"/>
      <c r="E2" s="16"/>
      <c r="F2" s="16"/>
      <c r="G2" s="16"/>
      <c r="H2" s="16"/>
      <c r="I2" s="16"/>
      <c r="J2" s="16"/>
      <c r="K2" s="17"/>
      <c r="L2" s="2"/>
      <c r="M2" s="12"/>
      <c r="N2" s="12"/>
      <c r="O2" s="12"/>
      <c r="P2" s="12"/>
      <c r="Q2" s="13"/>
      <c r="R2" s="13"/>
      <c r="S2" s="13"/>
      <c r="T2" s="13"/>
      <c r="U2" s="13"/>
      <c r="V2" s="13"/>
      <c r="W2" s="13"/>
      <c r="X2" s="13"/>
      <c r="Y2" s="13"/>
      <c r="AA2" s="13"/>
      <c r="AB2" s="13"/>
      <c r="AC2" s="13"/>
      <c r="AD2" s="13"/>
      <c r="AE2" s="13"/>
      <c r="AF2" s="13"/>
      <c r="AG2" s="13"/>
    </row>
    <row r="3">
      <c r="A3" s="19"/>
      <c r="B3" s="20" t="s">
        <v>49</v>
      </c>
      <c r="C3" s="20" t="s">
        <v>50</v>
      </c>
      <c r="D3" s="20" t="s">
        <v>51</v>
      </c>
      <c r="E3" s="20" t="s">
        <v>52</v>
      </c>
      <c r="F3" s="21" t="s">
        <v>53</v>
      </c>
      <c r="G3" s="21" t="s">
        <v>54</v>
      </c>
      <c r="H3" s="21" t="s">
        <v>55</v>
      </c>
      <c r="I3" s="21" t="s">
        <v>56</v>
      </c>
      <c r="J3" s="20" t="s">
        <v>57</v>
      </c>
      <c r="K3" s="20" t="s">
        <v>58</v>
      </c>
      <c r="L3" s="2"/>
      <c r="M3" s="18" t="s">
        <v>48</v>
      </c>
      <c r="N3" s="12"/>
      <c r="O3" s="12"/>
      <c r="P3" s="12"/>
      <c r="Q3" s="13"/>
      <c r="R3" s="13"/>
      <c r="S3" s="13"/>
      <c r="T3" s="13"/>
      <c r="U3" s="13"/>
      <c r="V3" s="13"/>
      <c r="W3" s="13"/>
      <c r="Y3" s="13"/>
      <c r="Z3" s="13"/>
      <c r="AA3" s="13"/>
      <c r="AB3" s="13"/>
      <c r="AC3" s="13"/>
      <c r="AD3" s="13"/>
      <c r="AE3" s="13"/>
      <c r="AF3" s="13"/>
      <c r="AG3" s="13"/>
    </row>
    <row r="4">
      <c r="A4" s="23" t="str">
        <f>ALNS!A4</f>
        <v>Alex Ranyê Guilherme Cristino</v>
      </c>
      <c r="B4" s="24"/>
      <c r="C4" s="24"/>
      <c r="D4" s="24"/>
      <c r="E4" s="24"/>
      <c r="F4" s="25">
        <f t="shared" ref="F4:F47" si="1">IF(A4&lt;&gt;"",SUM(B4:E4),)</f>
        <v>0</v>
      </c>
      <c r="G4" s="26" t="str">
        <f t="shared" ref="G4:G47" si="2">IFERROR(IF(F4&gt;=0,AVERAGE(B4:E4),""),"")</f>
        <v/>
      </c>
      <c r="H4" s="25" t="str">
        <f t="shared" ref="H4:H47" si="3">IF(AND(F4&gt;=10,F4&lt;28,G4&lt;7),ROUND((50-G4*6)/4,1),"")</f>
        <v/>
      </c>
      <c r="I4" s="27"/>
      <c r="J4" s="28" t="str">
        <f t="shared" ref="J4:J47" si="4">IF(AND(B4&lt;&gt;"",C4&lt;&gt;"",D4&lt;&gt;"",E4&lt;&gt;""),IF(OR(F4&gt;=28,F4&lt;10),G4,IF(I4=H4,5,((G4*6)+(I4*4))/10)),)</f>
        <v/>
      </c>
      <c r="K4" s="29" t="str">
        <f t="shared" ref="K4:K47" si="5">IF(AND(B4&lt;&gt;"",C4&lt;&gt;"",D4&lt;&gt;"",E4&lt;&gt;""),IF(J4&gt;=5,"A","R"),)</f>
        <v/>
      </c>
      <c r="L4" s="2"/>
      <c r="M4" s="22" t="s">
        <v>59</v>
      </c>
      <c r="N4" s="12"/>
      <c r="O4" s="12"/>
      <c r="P4" s="12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</row>
    <row r="5">
      <c r="A5" s="30" t="str">
        <f>ALNS!A5</f>
        <v>Ana beatriz Araújo Salvino</v>
      </c>
      <c r="B5" s="31"/>
      <c r="C5" s="31"/>
      <c r="D5" s="31"/>
      <c r="E5" s="31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5" t="str">
        <f t="shared" si="4"/>
        <v/>
      </c>
      <c r="K5" s="36" t="str">
        <f t="shared" si="5"/>
        <v/>
      </c>
      <c r="L5" s="2"/>
      <c r="M5" s="18" t="s">
        <v>60</v>
      </c>
      <c r="N5" s="12"/>
      <c r="O5" s="12"/>
      <c r="P5" s="12"/>
      <c r="Q5" s="13"/>
      <c r="R5" s="13"/>
      <c r="S5" s="13"/>
      <c r="T5" s="13"/>
      <c r="U5" s="13"/>
      <c r="V5" s="13"/>
      <c r="W5" s="13"/>
      <c r="Y5" s="13"/>
      <c r="AA5" s="13"/>
      <c r="AB5" s="13"/>
      <c r="AC5" s="13"/>
      <c r="AD5" s="13"/>
      <c r="AE5" s="13"/>
      <c r="AF5" s="13"/>
      <c r="AG5" s="13"/>
    </row>
    <row r="6">
      <c r="A6" s="23" t="str">
        <f>ALNS!A6</f>
        <v>Ana Beatriz Farias Brito</v>
      </c>
      <c r="B6" s="24"/>
      <c r="C6" s="24"/>
      <c r="D6" s="24"/>
      <c r="E6" s="24"/>
      <c r="F6" s="25">
        <f t="shared" si="1"/>
        <v>0</v>
      </c>
      <c r="G6" s="26" t="str">
        <f t="shared" si="2"/>
        <v/>
      </c>
      <c r="H6" s="25" t="str">
        <f t="shared" si="3"/>
        <v/>
      </c>
      <c r="I6" s="27"/>
      <c r="J6" s="28" t="str">
        <f t="shared" si="4"/>
        <v/>
      </c>
      <c r="K6" s="29" t="str">
        <f t="shared" si="5"/>
        <v/>
      </c>
      <c r="L6" s="2"/>
      <c r="M6" s="37" t="s">
        <v>61</v>
      </c>
      <c r="N6" s="12"/>
      <c r="O6" s="12"/>
      <c r="P6" s="12"/>
      <c r="Q6" s="13"/>
      <c r="R6" s="13"/>
      <c r="S6" s="13"/>
      <c r="T6" s="13"/>
      <c r="U6" s="13"/>
      <c r="V6" s="13"/>
      <c r="W6" s="13"/>
      <c r="Y6" s="13"/>
      <c r="AA6" s="13"/>
      <c r="AB6" s="13"/>
      <c r="AC6" s="13"/>
      <c r="AD6" s="13"/>
      <c r="AE6" s="13"/>
      <c r="AF6" s="13"/>
      <c r="AG6" s="13"/>
    </row>
    <row r="7">
      <c r="A7" s="30" t="str">
        <f>ALNS!A7</f>
        <v>Ana Clara Oliveira das Chagas</v>
      </c>
      <c r="B7" s="31"/>
      <c r="C7" s="31"/>
      <c r="D7" s="31"/>
      <c r="E7" s="31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5" t="str">
        <f t="shared" si="4"/>
        <v/>
      </c>
      <c r="K7" s="36" t="str">
        <f t="shared" si="5"/>
        <v/>
      </c>
      <c r="L7" s="2"/>
      <c r="M7" s="22" t="s">
        <v>62</v>
      </c>
      <c r="N7" s="12"/>
      <c r="O7" s="12"/>
      <c r="P7" s="12"/>
      <c r="Q7" s="13"/>
      <c r="R7" s="13"/>
      <c r="S7" s="13"/>
      <c r="T7" s="13"/>
      <c r="U7" s="13"/>
      <c r="V7" s="13"/>
      <c r="W7" s="13"/>
      <c r="Y7" s="13"/>
      <c r="AA7" s="13"/>
      <c r="AB7" s="13"/>
      <c r="AC7" s="13"/>
      <c r="AD7" s="13"/>
      <c r="AE7" s="13"/>
      <c r="AF7" s="13"/>
      <c r="AG7" s="13"/>
    </row>
    <row r="8">
      <c r="A8" s="23" t="str">
        <f>ALNS!A8</f>
        <v>Ana Flávia Ribeiro Gomes Nascimento</v>
      </c>
      <c r="B8" s="24"/>
      <c r="C8" s="24"/>
      <c r="D8" s="24"/>
      <c r="E8" s="24"/>
      <c r="F8" s="25">
        <f t="shared" si="1"/>
        <v>0</v>
      </c>
      <c r="G8" s="26" t="str">
        <f t="shared" si="2"/>
        <v/>
      </c>
      <c r="H8" s="25" t="str">
        <f t="shared" si="3"/>
        <v/>
      </c>
      <c r="I8" s="27"/>
      <c r="J8" s="28" t="str">
        <f t="shared" si="4"/>
        <v/>
      </c>
      <c r="K8" s="29" t="str">
        <f t="shared" si="5"/>
        <v/>
      </c>
      <c r="L8" s="2"/>
      <c r="M8" s="22" t="s">
        <v>63</v>
      </c>
      <c r="N8" s="12"/>
      <c r="O8" s="12"/>
      <c r="P8" s="12"/>
      <c r="Q8" s="13"/>
      <c r="R8" s="13"/>
      <c r="S8" s="13"/>
      <c r="T8" s="13"/>
      <c r="U8" s="13"/>
      <c r="V8" s="13"/>
      <c r="W8" s="13"/>
      <c r="Y8" s="13"/>
      <c r="AA8" s="13"/>
      <c r="AB8" s="13"/>
      <c r="AC8" s="13"/>
      <c r="AD8" s="13"/>
      <c r="AE8" s="13"/>
      <c r="AF8" s="13"/>
      <c r="AG8" s="13"/>
    </row>
    <row r="9">
      <c r="A9" s="30" t="str">
        <f>ALNS!A9</f>
        <v>Ana Luiza Almeida Maia</v>
      </c>
      <c r="B9" s="31"/>
      <c r="C9" s="31"/>
      <c r="D9" s="31"/>
      <c r="E9" s="31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5" t="str">
        <f t="shared" si="4"/>
        <v/>
      </c>
      <c r="K9" s="36" t="str">
        <f t="shared" si="5"/>
        <v/>
      </c>
      <c r="L9" s="2"/>
      <c r="M9" s="22" t="s">
        <v>64</v>
      </c>
      <c r="N9" s="12"/>
      <c r="O9" s="12"/>
      <c r="P9" s="12"/>
      <c r="Q9" s="13"/>
      <c r="R9" s="13"/>
      <c r="S9" s="13"/>
      <c r="T9" s="13"/>
      <c r="U9" s="13"/>
      <c r="V9" s="13"/>
      <c r="W9" s="13"/>
      <c r="Y9" s="13"/>
      <c r="AA9" s="13"/>
      <c r="AB9" s="13"/>
      <c r="AC9" s="13"/>
      <c r="AD9" s="13"/>
      <c r="AE9" s="13"/>
      <c r="AF9" s="13"/>
      <c r="AG9" s="13"/>
    </row>
    <row r="10">
      <c r="A10" s="23" t="str">
        <f>ALNS!A10</f>
        <v>Andrei Bernado Nascimento da Silva</v>
      </c>
      <c r="B10" s="24"/>
      <c r="C10" s="24"/>
      <c r="D10" s="24"/>
      <c r="E10" s="24"/>
      <c r="F10" s="25">
        <f t="shared" si="1"/>
        <v>0</v>
      </c>
      <c r="G10" s="26" t="str">
        <f t="shared" si="2"/>
        <v/>
      </c>
      <c r="H10" s="25" t="str">
        <f t="shared" si="3"/>
        <v/>
      </c>
      <c r="I10" s="27"/>
      <c r="J10" s="28" t="str">
        <f t="shared" si="4"/>
        <v/>
      </c>
      <c r="K10" s="29" t="str">
        <f t="shared" si="5"/>
        <v/>
      </c>
      <c r="L10" s="2"/>
      <c r="M10" s="12"/>
      <c r="N10" s="12"/>
      <c r="O10" s="12"/>
      <c r="P10" s="12"/>
      <c r="Q10" s="13"/>
      <c r="R10" s="13"/>
      <c r="S10" s="13"/>
      <c r="T10" s="13"/>
      <c r="U10" s="13"/>
      <c r="V10" s="13"/>
      <c r="W10" s="13"/>
      <c r="Y10" s="13"/>
      <c r="AA10" s="13"/>
      <c r="AB10" s="13"/>
      <c r="AC10" s="13"/>
      <c r="AD10" s="13"/>
      <c r="AE10" s="13"/>
      <c r="AF10" s="13"/>
      <c r="AG10" s="13"/>
    </row>
    <row r="11">
      <c r="A11" s="30" t="str">
        <f>ALNS!A11</f>
        <v>Arthur Juan Costa Araújo</v>
      </c>
      <c r="B11" s="31"/>
      <c r="C11" s="31"/>
      <c r="D11" s="31"/>
      <c r="E11" s="31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5" t="str">
        <f t="shared" si="4"/>
        <v/>
      </c>
      <c r="K11" s="36" t="str">
        <f t="shared" si="5"/>
        <v/>
      </c>
      <c r="L11" s="2"/>
      <c r="M11" s="12"/>
      <c r="N11" s="12"/>
      <c r="O11" s="12"/>
      <c r="P11" s="12"/>
      <c r="Q11" s="13"/>
      <c r="R11" s="13"/>
      <c r="S11" s="13"/>
      <c r="T11" s="13"/>
      <c r="U11" s="13"/>
      <c r="V11" s="13"/>
      <c r="W11" s="13"/>
      <c r="Y11" s="13"/>
      <c r="AA11" s="13"/>
      <c r="AB11" s="13"/>
      <c r="AC11" s="13"/>
      <c r="AD11" s="13"/>
      <c r="AE11" s="13"/>
      <c r="AF11" s="13"/>
      <c r="AG11" s="13"/>
    </row>
    <row r="12">
      <c r="A12" s="23" t="str">
        <f>ALNS!A12</f>
        <v>Brenda Angel Sousa de Medeiros</v>
      </c>
      <c r="B12" s="24"/>
      <c r="C12" s="24"/>
      <c r="D12" s="24"/>
      <c r="E12" s="24"/>
      <c r="F12" s="25">
        <f t="shared" si="1"/>
        <v>0</v>
      </c>
      <c r="G12" s="26" t="str">
        <f t="shared" si="2"/>
        <v/>
      </c>
      <c r="H12" s="25" t="str">
        <f t="shared" si="3"/>
        <v/>
      </c>
      <c r="I12" s="27"/>
      <c r="J12" s="28" t="str">
        <f t="shared" si="4"/>
        <v/>
      </c>
      <c r="K12" s="29" t="str">
        <f t="shared" si="5"/>
        <v/>
      </c>
      <c r="L12" s="2"/>
      <c r="M12" s="12"/>
      <c r="N12" s="12"/>
      <c r="O12" s="12"/>
      <c r="P12" s="12"/>
      <c r="Q12" s="13"/>
      <c r="R12" s="13"/>
      <c r="S12" s="13"/>
      <c r="T12" s="13"/>
      <c r="U12" s="13"/>
      <c r="V12" s="13"/>
      <c r="W12" s="13"/>
      <c r="Y12" s="13"/>
      <c r="AA12" s="13"/>
      <c r="AB12" s="13"/>
      <c r="AC12" s="13"/>
      <c r="AD12" s="13"/>
      <c r="AE12" s="13"/>
      <c r="AF12" s="13"/>
      <c r="AG12" s="13"/>
    </row>
    <row r="13">
      <c r="A13" s="30" t="str">
        <f>ALNS!A13</f>
        <v>Bruna Ellen Andrade Abrantes</v>
      </c>
      <c r="B13" s="31"/>
      <c r="C13" s="31"/>
      <c r="D13" s="31"/>
      <c r="E13" s="31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5" t="str">
        <f t="shared" si="4"/>
        <v/>
      </c>
      <c r="K13" s="36" t="str">
        <f t="shared" si="5"/>
        <v/>
      </c>
      <c r="L13" s="2"/>
      <c r="M13" s="12"/>
      <c r="N13" s="12"/>
      <c r="O13" s="12"/>
      <c r="P13" s="12"/>
      <c r="Q13" s="13"/>
      <c r="R13" s="13"/>
      <c r="S13" s="13"/>
      <c r="T13" s="13"/>
      <c r="U13" s="13"/>
      <c r="V13" s="13"/>
      <c r="W13" s="13"/>
      <c r="Y13" s="13"/>
      <c r="AA13" s="13"/>
      <c r="AB13" s="13"/>
      <c r="AC13" s="13"/>
      <c r="AD13" s="13"/>
      <c r="AE13" s="13"/>
      <c r="AF13" s="13"/>
      <c r="AG13" s="13"/>
    </row>
    <row r="14">
      <c r="A14" s="23" t="str">
        <f>ALNS!A14</f>
        <v>Daniel Dantas da Silva</v>
      </c>
      <c r="B14" s="24"/>
      <c r="C14" s="24"/>
      <c r="D14" s="24"/>
      <c r="E14" s="24"/>
      <c r="F14" s="25">
        <f t="shared" si="1"/>
        <v>0</v>
      </c>
      <c r="G14" s="26" t="str">
        <f t="shared" si="2"/>
        <v/>
      </c>
      <c r="H14" s="25" t="str">
        <f t="shared" si="3"/>
        <v/>
      </c>
      <c r="I14" s="27"/>
      <c r="J14" s="28" t="str">
        <f t="shared" si="4"/>
        <v/>
      </c>
      <c r="K14" s="29" t="str">
        <f t="shared" si="5"/>
        <v/>
      </c>
      <c r="L14" s="2"/>
      <c r="M14" s="12"/>
      <c r="N14" s="12"/>
      <c r="O14" s="12"/>
      <c r="P14" s="12"/>
      <c r="Q14" s="13"/>
      <c r="R14" s="13"/>
      <c r="S14" s="13"/>
      <c r="T14" s="13"/>
      <c r="U14" s="13"/>
      <c r="V14" s="13"/>
      <c r="W14" s="13"/>
      <c r="Y14" s="13"/>
      <c r="AA14" s="13"/>
      <c r="AB14" s="13"/>
      <c r="AC14" s="13"/>
      <c r="AD14" s="13"/>
      <c r="AE14" s="13"/>
      <c r="AF14" s="13"/>
      <c r="AG14" s="13"/>
    </row>
    <row r="15">
      <c r="A15" s="30" t="str">
        <f>ALNS!A15</f>
        <v>Erick Gabriel Araújo Leandro</v>
      </c>
      <c r="B15" s="31"/>
      <c r="C15" s="31"/>
      <c r="D15" s="31"/>
      <c r="E15" s="31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5" t="str">
        <f t="shared" si="4"/>
        <v/>
      </c>
      <c r="K15" s="36" t="str">
        <f t="shared" si="5"/>
        <v/>
      </c>
      <c r="L15" s="2"/>
      <c r="M15" s="12"/>
      <c r="N15" s="12"/>
      <c r="O15" s="12"/>
      <c r="P15" s="12"/>
      <c r="Q15" s="13"/>
      <c r="R15" s="13"/>
      <c r="S15" s="13"/>
      <c r="T15" s="13"/>
      <c r="U15" s="13"/>
      <c r="V15" s="13"/>
      <c r="W15" s="13"/>
      <c r="Y15" s="13"/>
      <c r="AA15" s="13"/>
      <c r="AB15" s="13"/>
      <c r="AC15" s="13"/>
      <c r="AD15" s="13"/>
      <c r="AE15" s="13"/>
      <c r="AF15" s="13"/>
      <c r="AG15" s="13"/>
    </row>
    <row r="16">
      <c r="A16" s="23" t="str">
        <f>ALNS!A16</f>
        <v>Eugênio Genuíno Mota</v>
      </c>
      <c r="B16" s="24"/>
      <c r="C16" s="24"/>
      <c r="D16" s="24"/>
      <c r="E16" s="24"/>
      <c r="F16" s="25">
        <f t="shared" si="1"/>
        <v>0</v>
      </c>
      <c r="G16" s="33" t="str">
        <f t="shared" si="2"/>
        <v/>
      </c>
      <c r="H16" s="25" t="str">
        <f t="shared" si="3"/>
        <v/>
      </c>
      <c r="I16" s="27"/>
      <c r="J16" s="28" t="str">
        <f t="shared" si="4"/>
        <v/>
      </c>
      <c r="K16" s="29" t="str">
        <f t="shared" si="5"/>
        <v/>
      </c>
      <c r="L16" s="2"/>
      <c r="M16" s="12"/>
      <c r="N16" s="12"/>
      <c r="O16" s="12"/>
      <c r="P16" s="12"/>
      <c r="Q16" s="13"/>
      <c r="R16" s="13"/>
      <c r="S16" s="13"/>
      <c r="T16" s="13"/>
      <c r="U16" s="13"/>
      <c r="V16" s="13"/>
      <c r="W16" s="13"/>
      <c r="Y16" s="13"/>
      <c r="AA16" s="13"/>
      <c r="AB16" s="13"/>
      <c r="AC16" s="13"/>
      <c r="AD16" s="13"/>
      <c r="AE16" s="13"/>
      <c r="AF16" s="13"/>
      <c r="AG16" s="13"/>
    </row>
    <row r="17">
      <c r="A17" s="30" t="str">
        <f>ALNS!A17</f>
        <v>Evellyn Fernandes de Almeida</v>
      </c>
      <c r="B17" s="31"/>
      <c r="C17" s="31"/>
      <c r="D17" s="31"/>
      <c r="E17" s="31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5" t="str">
        <f t="shared" si="4"/>
        <v/>
      </c>
      <c r="K17" s="36" t="str">
        <f t="shared" si="5"/>
        <v/>
      </c>
      <c r="L17" s="2"/>
      <c r="M17" s="12"/>
      <c r="N17" s="12"/>
      <c r="O17" s="12"/>
      <c r="P17" s="12"/>
      <c r="Q17" s="13"/>
      <c r="R17" s="13"/>
      <c r="S17" s="13"/>
      <c r="T17" s="13"/>
      <c r="U17" s="13"/>
      <c r="V17" s="13"/>
      <c r="W17" s="13"/>
      <c r="Y17" s="13"/>
      <c r="AA17" s="13"/>
      <c r="AB17" s="13"/>
      <c r="AC17" s="13"/>
      <c r="AD17" s="13"/>
      <c r="AE17" s="13"/>
      <c r="AF17" s="13"/>
      <c r="AG17" s="13"/>
    </row>
    <row r="18">
      <c r="A18" s="23" t="str">
        <f>ALNS!A18</f>
        <v>Gabriel de Sousa Gonzaga</v>
      </c>
      <c r="B18" s="24"/>
      <c r="C18" s="24"/>
      <c r="D18" s="24"/>
      <c r="E18" s="24"/>
      <c r="F18" s="25">
        <f t="shared" si="1"/>
        <v>0</v>
      </c>
      <c r="G18" s="26" t="str">
        <f t="shared" si="2"/>
        <v/>
      </c>
      <c r="H18" s="25" t="str">
        <f t="shared" si="3"/>
        <v/>
      </c>
      <c r="I18" s="27"/>
      <c r="J18" s="28" t="str">
        <f t="shared" si="4"/>
        <v/>
      </c>
      <c r="K18" s="29" t="str">
        <f t="shared" si="5"/>
        <v/>
      </c>
      <c r="L18" s="2"/>
      <c r="M18" s="12"/>
      <c r="N18" s="12"/>
      <c r="O18" s="12"/>
      <c r="P18" s="12"/>
      <c r="Q18" s="13"/>
      <c r="R18" s="13"/>
      <c r="S18" s="13"/>
      <c r="T18" s="13"/>
      <c r="U18" s="13"/>
      <c r="V18" s="13"/>
      <c r="W18" s="13"/>
      <c r="Y18" s="13"/>
      <c r="AA18" s="13"/>
      <c r="AB18" s="13"/>
      <c r="AC18" s="13"/>
      <c r="AD18" s="13"/>
      <c r="AE18" s="13"/>
      <c r="AF18" s="13"/>
      <c r="AG18" s="13"/>
    </row>
    <row r="19">
      <c r="A19" s="30" t="str">
        <f>ALNS!A19</f>
        <v>Giullia Barros Pietoso Camara</v>
      </c>
      <c r="B19" s="31"/>
      <c r="C19" s="31"/>
      <c r="D19" s="31"/>
      <c r="E19" s="31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5" t="str">
        <f t="shared" si="4"/>
        <v/>
      </c>
      <c r="K19" s="36" t="str">
        <f t="shared" si="5"/>
        <v/>
      </c>
      <c r="L19" s="2"/>
      <c r="M19" s="12"/>
      <c r="N19" s="12"/>
      <c r="O19" s="12"/>
      <c r="P19" s="12"/>
      <c r="Q19" s="13"/>
      <c r="R19" s="13"/>
      <c r="S19" s="13"/>
      <c r="T19" s="13"/>
      <c r="U19" s="13"/>
      <c r="V19" s="13"/>
      <c r="W19" s="13"/>
      <c r="Y19" s="13"/>
      <c r="AA19" s="13"/>
      <c r="AB19" s="13"/>
      <c r="AC19" s="13"/>
      <c r="AD19" s="13"/>
      <c r="AE19" s="13"/>
      <c r="AF19" s="13"/>
      <c r="AG19" s="13"/>
    </row>
    <row r="20" ht="15.75" customHeight="1">
      <c r="A20" s="38" t="str">
        <f>ALNS!A20</f>
        <v>Gleiciane Almeida de Lima</v>
      </c>
      <c r="B20" s="24"/>
      <c r="C20" s="24"/>
      <c r="D20" s="24"/>
      <c r="E20" s="24"/>
      <c r="F20" s="25">
        <f t="shared" si="1"/>
        <v>0</v>
      </c>
      <c r="G20" s="26" t="str">
        <f t="shared" si="2"/>
        <v/>
      </c>
      <c r="H20" s="25" t="str">
        <f t="shared" si="3"/>
        <v/>
      </c>
      <c r="I20" s="27"/>
      <c r="J20" s="28" t="str">
        <f t="shared" si="4"/>
        <v/>
      </c>
      <c r="K20" s="29" t="str">
        <f t="shared" si="5"/>
        <v/>
      </c>
      <c r="L20" s="2"/>
      <c r="M20" s="12"/>
      <c r="N20" s="12"/>
      <c r="O20" s="12"/>
      <c r="P20" s="12"/>
      <c r="Q20" s="13"/>
      <c r="R20" s="13"/>
      <c r="S20" s="13"/>
      <c r="T20" s="13"/>
      <c r="U20" s="13"/>
      <c r="V20" s="13"/>
      <c r="W20" s="13"/>
      <c r="Y20" s="13"/>
      <c r="AA20" s="13"/>
      <c r="AB20" s="13"/>
      <c r="AC20" s="13"/>
      <c r="AD20" s="13"/>
      <c r="AE20" s="13"/>
      <c r="AF20" s="13"/>
      <c r="AG20" s="13"/>
    </row>
    <row r="21" ht="15.75" customHeight="1">
      <c r="A21" s="30" t="str">
        <f>ALNS!A21</f>
        <v>Gustavo Oliviera de Menezes</v>
      </c>
      <c r="B21" s="31"/>
      <c r="C21" s="31"/>
      <c r="D21" s="31"/>
      <c r="E21" s="31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5" t="str">
        <f t="shared" si="4"/>
        <v/>
      </c>
      <c r="K21" s="36" t="str">
        <f t="shared" si="5"/>
        <v/>
      </c>
      <c r="L21" s="2"/>
      <c r="M21" s="12"/>
      <c r="N21" s="12"/>
      <c r="O21" s="12"/>
      <c r="P21" s="12"/>
      <c r="Q21" s="13"/>
      <c r="R21" s="13"/>
      <c r="S21" s="13"/>
      <c r="T21" s="13"/>
      <c r="U21" s="13"/>
      <c r="V21" s="13"/>
      <c r="W21" s="13"/>
      <c r="Y21" s="13"/>
      <c r="AA21" s="13"/>
      <c r="AB21" s="13"/>
      <c r="AC21" s="13"/>
      <c r="AD21" s="13"/>
      <c r="AE21" s="13"/>
      <c r="AF21" s="13"/>
      <c r="AG21" s="13"/>
    </row>
    <row r="22" ht="15.75" customHeight="1">
      <c r="A22" s="23" t="str">
        <f>ALNS!A22</f>
        <v>Heitor Gênuíno Mota</v>
      </c>
      <c r="B22" s="24"/>
      <c r="C22" s="24"/>
      <c r="D22" s="24"/>
      <c r="E22" s="24"/>
      <c r="F22" s="25">
        <f t="shared" si="1"/>
        <v>0</v>
      </c>
      <c r="G22" s="26" t="str">
        <f t="shared" si="2"/>
        <v/>
      </c>
      <c r="H22" s="25" t="str">
        <f t="shared" si="3"/>
        <v/>
      </c>
      <c r="I22" s="27"/>
      <c r="J22" s="28" t="str">
        <f t="shared" si="4"/>
        <v/>
      </c>
      <c r="K22" s="29" t="str">
        <f t="shared" si="5"/>
        <v/>
      </c>
      <c r="L22" s="2"/>
      <c r="M22" s="12"/>
      <c r="N22" s="12"/>
      <c r="O22" s="12"/>
      <c r="P22" s="12"/>
      <c r="Q22" s="13"/>
      <c r="R22" s="13"/>
      <c r="S22" s="13"/>
      <c r="T22" s="13"/>
      <c r="U22" s="13"/>
      <c r="V22" s="13"/>
      <c r="W22" s="13"/>
      <c r="Y22" s="13"/>
      <c r="AA22" s="13"/>
      <c r="AB22" s="13"/>
      <c r="AC22" s="13"/>
      <c r="AD22" s="13"/>
      <c r="AE22" s="13"/>
      <c r="AF22" s="13"/>
      <c r="AG22" s="13"/>
    </row>
    <row r="23" ht="15.75" customHeight="1">
      <c r="A23" s="30" t="str">
        <f>ALNS!A23</f>
        <v>Heloisa dos Reis Nascimento</v>
      </c>
      <c r="B23" s="31"/>
      <c r="C23" s="31"/>
      <c r="D23" s="31"/>
      <c r="E23" s="31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5" t="str">
        <f t="shared" si="4"/>
        <v/>
      </c>
      <c r="K23" s="36" t="str">
        <f t="shared" si="5"/>
        <v/>
      </c>
      <c r="L23" s="2"/>
      <c r="M23" s="12"/>
      <c r="N23" s="12"/>
      <c r="O23" s="12"/>
      <c r="P23" s="12"/>
      <c r="Q23" s="13"/>
      <c r="R23" s="13"/>
      <c r="S23" s="13"/>
      <c r="T23" s="13"/>
      <c r="U23" s="13"/>
      <c r="V23" s="13"/>
      <c r="W23" s="13"/>
      <c r="Y23" s="13"/>
      <c r="AA23" s="13"/>
      <c r="AB23" s="13"/>
      <c r="AC23" s="13"/>
      <c r="AD23" s="13"/>
      <c r="AE23" s="13"/>
      <c r="AF23" s="13"/>
      <c r="AG23" s="13"/>
    </row>
    <row r="24" ht="15.75" customHeight="1">
      <c r="A24" s="23" t="str">
        <f>ALNS!A24</f>
        <v>José Júlio César de Lima Silva Soares</v>
      </c>
      <c r="B24" s="24"/>
      <c r="C24" s="24"/>
      <c r="D24" s="24"/>
      <c r="E24" s="24"/>
      <c r="F24" s="25">
        <f t="shared" si="1"/>
        <v>0</v>
      </c>
      <c r="G24" s="26" t="str">
        <f t="shared" si="2"/>
        <v/>
      </c>
      <c r="H24" s="25" t="str">
        <f t="shared" si="3"/>
        <v/>
      </c>
      <c r="I24" s="27"/>
      <c r="J24" s="28" t="str">
        <f t="shared" si="4"/>
        <v/>
      </c>
      <c r="K24" s="29" t="str">
        <f t="shared" si="5"/>
        <v/>
      </c>
      <c r="L24" s="2"/>
      <c r="M24" s="12"/>
      <c r="N24" s="12"/>
      <c r="O24" s="12"/>
      <c r="P24" s="12"/>
      <c r="Q24" s="13"/>
      <c r="R24" s="13"/>
      <c r="S24" s="13"/>
      <c r="T24" s="13"/>
      <c r="U24" s="13"/>
      <c r="V24" s="13"/>
      <c r="W24" s="13"/>
      <c r="Y24" s="13"/>
      <c r="AA24" s="13"/>
      <c r="AB24" s="13"/>
      <c r="AC24" s="13"/>
      <c r="AD24" s="13"/>
      <c r="AE24" s="13"/>
      <c r="AF24" s="13"/>
      <c r="AG24" s="13"/>
    </row>
    <row r="25" ht="15.75" customHeight="1">
      <c r="A25" s="30" t="str">
        <f>ALNS!A25</f>
        <v>Júlia da Costa Silva Cruz</v>
      </c>
      <c r="B25" s="31"/>
      <c r="C25" s="31"/>
      <c r="D25" s="31"/>
      <c r="E25" s="31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5" t="str">
        <f t="shared" si="4"/>
        <v/>
      </c>
      <c r="K25" s="36" t="str">
        <f t="shared" si="5"/>
        <v/>
      </c>
      <c r="L25" s="2"/>
      <c r="M25" s="12"/>
      <c r="N25" s="12"/>
      <c r="O25" s="12"/>
      <c r="P25" s="12"/>
      <c r="Q25" s="13"/>
      <c r="R25" s="13"/>
      <c r="S25" s="13"/>
      <c r="T25" s="13"/>
      <c r="U25" s="13"/>
      <c r="V25" s="13"/>
      <c r="W25" s="13"/>
      <c r="Y25" s="13"/>
      <c r="AA25" s="13"/>
      <c r="AB25" s="13"/>
      <c r="AC25" s="13"/>
      <c r="AD25" s="13"/>
      <c r="AE25" s="13"/>
      <c r="AF25" s="13"/>
      <c r="AG25" s="13"/>
    </row>
    <row r="26" ht="15.75" customHeight="1">
      <c r="A26" s="39" t="str">
        <f>ALNS!A26</f>
        <v>Kelven Fernando Basilio de Farias</v>
      </c>
      <c r="B26" s="24"/>
      <c r="C26" s="24"/>
      <c r="D26" s="24"/>
      <c r="E26" s="24"/>
      <c r="F26" s="25">
        <f t="shared" si="1"/>
        <v>0</v>
      </c>
      <c r="G26" s="26" t="str">
        <f t="shared" si="2"/>
        <v/>
      </c>
      <c r="H26" s="25" t="str">
        <f t="shared" si="3"/>
        <v/>
      </c>
      <c r="I26" s="38"/>
      <c r="J26" s="28" t="str">
        <f t="shared" si="4"/>
        <v/>
      </c>
      <c r="K26" s="29" t="str">
        <f t="shared" si="5"/>
        <v/>
      </c>
      <c r="L26" s="2"/>
      <c r="M26" s="12"/>
      <c r="N26" s="12"/>
      <c r="O26" s="12"/>
      <c r="P26" s="12"/>
      <c r="Q26" s="13"/>
      <c r="R26" s="13"/>
      <c r="S26" s="13"/>
      <c r="T26" s="13"/>
      <c r="U26" s="13"/>
      <c r="V26" s="13"/>
      <c r="W26" s="13"/>
      <c r="Y26" s="13"/>
      <c r="AA26" s="13"/>
      <c r="AB26" s="13"/>
      <c r="AC26" s="13"/>
      <c r="AD26" s="13"/>
      <c r="AE26" s="13"/>
      <c r="AF26" s="13"/>
      <c r="AG26" s="13"/>
    </row>
    <row r="27" ht="15.75" customHeight="1">
      <c r="A27" s="40" t="str">
        <f>ALNS!A27</f>
        <v>Laura Lima Pires</v>
      </c>
      <c r="B27" s="31"/>
      <c r="C27" s="31"/>
      <c r="D27" s="31"/>
      <c r="E27" s="31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41"/>
      <c r="J27" s="35" t="str">
        <f t="shared" si="4"/>
        <v/>
      </c>
      <c r="K27" s="36" t="str">
        <f t="shared" si="5"/>
        <v/>
      </c>
      <c r="L27" s="2"/>
      <c r="M27" s="12"/>
      <c r="N27" s="2"/>
      <c r="O27" s="2"/>
      <c r="P27" s="12"/>
      <c r="Y27" s="13"/>
      <c r="AA27" s="13"/>
      <c r="AB27" s="13"/>
      <c r="AC27" s="13"/>
      <c r="AD27" s="13"/>
      <c r="AE27" s="13"/>
      <c r="AF27" s="13"/>
      <c r="AG27" s="13"/>
    </row>
    <row r="28" ht="15.75" customHeight="1">
      <c r="A28" s="42" t="str">
        <f>ALNS!A28</f>
        <v>Lucas Abrante Rêgo</v>
      </c>
      <c r="B28" s="24"/>
      <c r="C28" s="24"/>
      <c r="D28" s="24"/>
      <c r="E28" s="24"/>
      <c r="F28" s="25">
        <f t="shared" si="1"/>
        <v>0</v>
      </c>
      <c r="G28" s="26" t="str">
        <f t="shared" si="2"/>
        <v/>
      </c>
      <c r="H28" s="25" t="str">
        <f t="shared" si="3"/>
        <v/>
      </c>
      <c r="I28" s="38"/>
      <c r="J28" s="28" t="str">
        <f t="shared" si="4"/>
        <v/>
      </c>
      <c r="K28" s="29" t="str">
        <f t="shared" si="5"/>
        <v/>
      </c>
      <c r="L28" s="2"/>
      <c r="M28" s="12"/>
      <c r="N28" s="2"/>
      <c r="O28" s="12"/>
      <c r="P28" s="12"/>
      <c r="Q28" s="13"/>
      <c r="R28" s="13"/>
      <c r="S28" s="13"/>
      <c r="Y28" s="13"/>
      <c r="AA28" s="13"/>
      <c r="AB28" s="13"/>
      <c r="AC28" s="13"/>
      <c r="AD28" s="13"/>
      <c r="AE28" s="13"/>
      <c r="AF28" s="13"/>
      <c r="AG28" s="13"/>
    </row>
    <row r="29" ht="15.75" customHeight="1">
      <c r="A29" s="41" t="str">
        <f>ALNS!A29</f>
        <v>Luiz Alberto Medeiros Soares</v>
      </c>
      <c r="B29" s="31"/>
      <c r="C29" s="31"/>
      <c r="D29" s="31"/>
      <c r="E29" s="31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41"/>
      <c r="J29" s="35" t="str">
        <f t="shared" si="4"/>
        <v/>
      </c>
      <c r="K29" s="36" t="str">
        <f t="shared" si="5"/>
        <v/>
      </c>
      <c r="L29" s="2"/>
      <c r="M29" s="12"/>
      <c r="N29" s="12"/>
      <c r="O29" s="12"/>
      <c r="P29" s="12"/>
      <c r="Q29" s="13"/>
      <c r="R29" s="13"/>
      <c r="S29" s="13"/>
      <c r="AA29" s="13"/>
      <c r="AB29" s="13"/>
      <c r="AC29" s="13"/>
      <c r="AD29" s="13"/>
      <c r="AE29" s="13"/>
      <c r="AF29" s="13"/>
      <c r="AG29" s="13"/>
    </row>
    <row r="30" ht="15.75" customHeight="1">
      <c r="A30" s="38" t="str">
        <f>ALNS!A30</f>
        <v>Maria Alice Borba Agra</v>
      </c>
      <c r="B30" s="24"/>
      <c r="C30" s="24"/>
      <c r="D30" s="24"/>
      <c r="E30" s="24"/>
      <c r="F30" s="25">
        <f t="shared" si="1"/>
        <v>0</v>
      </c>
      <c r="G30" s="26" t="str">
        <f t="shared" si="2"/>
        <v/>
      </c>
      <c r="H30" s="25" t="str">
        <f t="shared" si="3"/>
        <v/>
      </c>
      <c r="I30" s="38"/>
      <c r="J30" s="28" t="str">
        <f t="shared" si="4"/>
        <v/>
      </c>
      <c r="K30" s="29" t="str">
        <f t="shared" si="5"/>
        <v/>
      </c>
      <c r="L30" s="2"/>
      <c r="M30" s="12"/>
      <c r="N30" s="2"/>
      <c r="O30" s="12"/>
      <c r="P30" s="12"/>
      <c r="Q30" s="13"/>
      <c r="R30" s="13"/>
      <c r="S30" s="13"/>
      <c r="AA30" s="13"/>
      <c r="AB30" s="13"/>
      <c r="AC30" s="13"/>
      <c r="AD30" s="13"/>
      <c r="AE30" s="13"/>
      <c r="AF30" s="13"/>
      <c r="AG30" s="13"/>
    </row>
    <row r="31" ht="15.75" customHeight="1">
      <c r="A31" s="41" t="str">
        <f>ALNS!A31</f>
        <v>Maria Clara Alves de Lima</v>
      </c>
      <c r="B31" s="31"/>
      <c r="C31" s="31"/>
      <c r="D31" s="31"/>
      <c r="E31" s="31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41"/>
      <c r="J31" s="35" t="str">
        <f t="shared" si="4"/>
        <v/>
      </c>
      <c r="K31" s="36" t="str">
        <f t="shared" si="5"/>
        <v/>
      </c>
      <c r="L31" s="2"/>
      <c r="M31" s="12"/>
      <c r="N31" s="2"/>
      <c r="O31" s="12"/>
      <c r="P31" s="12"/>
      <c r="R31" s="13"/>
      <c r="S31" s="13"/>
      <c r="AA31" s="13"/>
      <c r="AC31" s="13"/>
      <c r="AD31" s="13"/>
      <c r="AE31" s="13"/>
      <c r="AF31" s="13"/>
      <c r="AG31" s="13"/>
    </row>
    <row r="32" ht="15.75" customHeight="1">
      <c r="A32" s="38" t="str">
        <f>ALNS!A32</f>
        <v>Maria Clara dos  Reis Silva</v>
      </c>
      <c r="B32" s="24"/>
      <c r="C32" s="24"/>
      <c r="D32" s="24"/>
      <c r="E32" s="24"/>
      <c r="F32" s="25">
        <f t="shared" si="1"/>
        <v>0</v>
      </c>
      <c r="G32" s="26" t="str">
        <f t="shared" si="2"/>
        <v/>
      </c>
      <c r="H32" s="25" t="str">
        <f t="shared" si="3"/>
        <v/>
      </c>
      <c r="I32" s="38"/>
      <c r="J32" s="28" t="str">
        <f t="shared" si="4"/>
        <v/>
      </c>
      <c r="K32" s="29" t="str">
        <f t="shared" si="5"/>
        <v/>
      </c>
      <c r="L32" s="2"/>
      <c r="M32" s="12"/>
      <c r="N32" s="2"/>
      <c r="O32" s="12"/>
      <c r="P32" s="12"/>
      <c r="Q32" s="13"/>
      <c r="R32" s="13"/>
      <c r="S32" s="13"/>
      <c r="AA32" s="13"/>
      <c r="AB32" s="13"/>
      <c r="AC32" s="13"/>
      <c r="AD32" s="13"/>
      <c r="AE32" s="13"/>
      <c r="AF32" s="13"/>
      <c r="AG32" s="13"/>
    </row>
    <row r="33" ht="15.75" customHeight="1">
      <c r="A33" s="41" t="str">
        <f>ALNS!A33</f>
        <v>Maria Evelyn da Silva Almeida</v>
      </c>
      <c r="B33" s="31"/>
      <c r="C33" s="31"/>
      <c r="D33" s="31"/>
      <c r="E33" s="31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41"/>
      <c r="J33" s="35" t="str">
        <f t="shared" si="4"/>
        <v/>
      </c>
      <c r="K33" s="36" t="str">
        <f t="shared" si="5"/>
        <v/>
      </c>
      <c r="L33" s="2"/>
      <c r="M33" s="12"/>
      <c r="N33" s="12"/>
      <c r="O33" s="12"/>
      <c r="P33" s="12"/>
      <c r="Q33" s="13"/>
      <c r="R33" s="13"/>
      <c r="S33" s="13"/>
      <c r="AA33" s="13"/>
      <c r="AB33" s="13"/>
      <c r="AC33" s="13"/>
      <c r="AD33" s="13"/>
      <c r="AE33" s="13"/>
      <c r="AF33" s="13"/>
      <c r="AG33" s="13"/>
    </row>
    <row r="34" ht="15.75" customHeight="1">
      <c r="A34" s="38" t="str">
        <f>ALNS!A34</f>
        <v>Marina Venâncio Oliveira</v>
      </c>
      <c r="B34" s="24"/>
      <c r="C34" s="24"/>
      <c r="D34" s="24"/>
      <c r="E34" s="24"/>
      <c r="F34" s="25">
        <f t="shared" si="1"/>
        <v>0</v>
      </c>
      <c r="G34" s="26" t="str">
        <f t="shared" si="2"/>
        <v/>
      </c>
      <c r="H34" s="25" t="str">
        <f t="shared" si="3"/>
        <v/>
      </c>
      <c r="I34" s="38"/>
      <c r="J34" s="28" t="str">
        <f t="shared" si="4"/>
        <v/>
      </c>
      <c r="K34" s="29" t="str">
        <f t="shared" si="5"/>
        <v/>
      </c>
      <c r="L34" s="2"/>
      <c r="M34" s="12"/>
      <c r="N34" s="2"/>
      <c r="O34" s="2"/>
      <c r="P34" s="2"/>
      <c r="AA34" s="13"/>
      <c r="AB34" s="13"/>
      <c r="AC34" s="13"/>
      <c r="AD34" s="13"/>
      <c r="AE34" s="13"/>
      <c r="AF34" s="13"/>
      <c r="AG34" s="13"/>
    </row>
    <row r="35" ht="15.75" customHeight="1">
      <c r="A35" s="41" t="str">
        <f>ALNS!A35</f>
        <v>Mário Samuel Oliveira Conceição</v>
      </c>
      <c r="B35" s="31"/>
      <c r="C35" s="31"/>
      <c r="D35" s="31"/>
      <c r="E35" s="31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41"/>
      <c r="J35" s="35" t="str">
        <f t="shared" si="4"/>
        <v/>
      </c>
      <c r="K35" s="36" t="str">
        <f t="shared" si="5"/>
        <v/>
      </c>
      <c r="L35" s="2"/>
      <c r="M35" s="12"/>
      <c r="N35" s="2"/>
      <c r="O35" s="2"/>
      <c r="P35" s="2"/>
      <c r="AA35" s="13"/>
      <c r="AB35" s="13"/>
      <c r="AC35" s="13"/>
      <c r="AD35" s="13"/>
      <c r="AE35" s="13"/>
      <c r="AF35" s="13"/>
      <c r="AG35" s="13"/>
    </row>
    <row r="36" ht="15.75" customHeight="1">
      <c r="A36" s="42" t="str">
        <f>ALNS!A36</f>
        <v>Pedro Elias barbosa de Sousa</v>
      </c>
      <c r="B36" s="24"/>
      <c r="C36" s="24"/>
      <c r="D36" s="24"/>
      <c r="E36" s="24"/>
      <c r="F36" s="25">
        <f t="shared" si="1"/>
        <v>0</v>
      </c>
      <c r="G36" s="26" t="str">
        <f t="shared" si="2"/>
        <v/>
      </c>
      <c r="H36" s="25" t="str">
        <f t="shared" si="3"/>
        <v/>
      </c>
      <c r="I36" s="38"/>
      <c r="J36" s="28" t="str">
        <f t="shared" si="4"/>
        <v/>
      </c>
      <c r="K36" s="29" t="str">
        <f t="shared" si="5"/>
        <v/>
      </c>
      <c r="L36" s="2"/>
      <c r="M36" s="12"/>
      <c r="N36" s="2"/>
      <c r="O36" s="2"/>
      <c r="P36" s="2"/>
      <c r="AA36" s="13"/>
      <c r="AB36" s="13"/>
      <c r="AC36" s="13"/>
      <c r="AD36" s="13"/>
      <c r="AE36" s="13"/>
      <c r="AF36" s="13"/>
      <c r="AG36" s="13"/>
    </row>
    <row r="37" ht="15.75" customHeight="1">
      <c r="A37" s="40" t="str">
        <f>ALNS!A37</f>
        <v>Pedro Henrique dos Santos Sousa</v>
      </c>
      <c r="B37" s="31"/>
      <c r="C37" s="31"/>
      <c r="D37" s="31"/>
      <c r="E37" s="31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41"/>
      <c r="J37" s="35" t="str">
        <f t="shared" si="4"/>
        <v/>
      </c>
      <c r="K37" s="36" t="str">
        <f t="shared" si="5"/>
        <v/>
      </c>
      <c r="L37" s="2"/>
      <c r="M37" s="12"/>
      <c r="N37" s="2"/>
      <c r="O37" s="2"/>
      <c r="P37" s="2"/>
      <c r="AA37" s="13"/>
      <c r="AB37" s="13"/>
      <c r="AC37" s="13"/>
      <c r="AD37" s="13"/>
    </row>
    <row r="38" ht="15.75" customHeight="1">
      <c r="A38" s="42" t="str">
        <f>ALNS!A38</f>
        <v>Pedro Víctor de Farias Almeida</v>
      </c>
      <c r="B38" s="24"/>
      <c r="C38" s="24"/>
      <c r="D38" s="24"/>
      <c r="E38" s="24"/>
      <c r="F38" s="25">
        <f t="shared" si="1"/>
        <v>0</v>
      </c>
      <c r="G38" s="26" t="str">
        <f t="shared" si="2"/>
        <v/>
      </c>
      <c r="H38" s="25" t="str">
        <f t="shared" si="3"/>
        <v/>
      </c>
      <c r="I38" s="38"/>
      <c r="J38" s="28" t="str">
        <f t="shared" si="4"/>
        <v/>
      </c>
      <c r="K38" s="29" t="str">
        <f t="shared" si="5"/>
        <v/>
      </c>
      <c r="L38" s="2"/>
      <c r="M38" s="12"/>
      <c r="N38" s="2"/>
      <c r="O38" s="2"/>
      <c r="P38" s="2"/>
      <c r="AA38" s="13"/>
      <c r="AB38" s="13"/>
      <c r="AC38" s="13"/>
      <c r="AD38" s="13"/>
    </row>
    <row r="39" ht="15.75" customHeight="1">
      <c r="A39" s="40" t="str">
        <f>ALNS!A39</f>
        <v>Pedro Welisson de Lima Araújo</v>
      </c>
      <c r="B39" s="31"/>
      <c r="C39" s="31"/>
      <c r="D39" s="31"/>
      <c r="E39" s="31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41"/>
      <c r="J39" s="35" t="str">
        <f t="shared" si="4"/>
        <v/>
      </c>
      <c r="K39" s="36" t="str">
        <f t="shared" si="5"/>
        <v/>
      </c>
      <c r="L39" s="2"/>
      <c r="M39" s="12"/>
      <c r="N39" s="2"/>
      <c r="O39" s="2"/>
      <c r="P39" s="2"/>
      <c r="AA39" s="13"/>
      <c r="AB39" s="13"/>
      <c r="AC39" s="13"/>
      <c r="AD39" s="13"/>
    </row>
    <row r="40" ht="15.75" customHeight="1">
      <c r="A40" s="42" t="str">
        <f>ALNS!A40</f>
        <v>Rebeca Kemylly Vasquez Mendes</v>
      </c>
      <c r="B40" s="24"/>
      <c r="C40" s="24"/>
      <c r="D40" s="24"/>
      <c r="E40" s="24"/>
      <c r="F40" s="25">
        <f t="shared" si="1"/>
        <v>0</v>
      </c>
      <c r="G40" s="26" t="str">
        <f t="shared" si="2"/>
        <v/>
      </c>
      <c r="H40" s="25" t="str">
        <f t="shared" si="3"/>
        <v/>
      </c>
      <c r="I40" s="38"/>
      <c r="J40" s="28" t="str">
        <f t="shared" si="4"/>
        <v/>
      </c>
      <c r="K40" s="29" t="str">
        <f t="shared" si="5"/>
        <v/>
      </c>
      <c r="L40" s="2"/>
      <c r="M40" s="12"/>
      <c r="N40" s="2"/>
      <c r="O40" s="2"/>
      <c r="P40" s="2"/>
      <c r="AA40" s="13"/>
      <c r="AB40" s="13"/>
      <c r="AC40" s="13"/>
    </row>
    <row r="41" ht="15.75" customHeight="1">
      <c r="A41" s="40" t="str">
        <f>ALNS!A41</f>
        <v>Renan Victor Rocha Pessoa</v>
      </c>
      <c r="B41" s="31"/>
      <c r="C41" s="31"/>
      <c r="D41" s="31"/>
      <c r="E41" s="31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41"/>
      <c r="J41" s="35" t="str">
        <f t="shared" si="4"/>
        <v/>
      </c>
      <c r="K41" s="36" t="str">
        <f t="shared" si="5"/>
        <v/>
      </c>
      <c r="L41" s="2"/>
      <c r="M41" s="12"/>
      <c r="N41" s="2"/>
      <c r="O41" s="2"/>
      <c r="P41" s="2"/>
      <c r="AA41" s="13"/>
    </row>
    <row r="42" ht="15.75" customHeight="1">
      <c r="A42" s="42" t="str">
        <f>ALNS!A42</f>
        <v>Reuel Rodrigues Ferreira</v>
      </c>
      <c r="B42" s="24"/>
      <c r="C42" s="24"/>
      <c r="D42" s="24"/>
      <c r="E42" s="24"/>
      <c r="F42" s="25">
        <f t="shared" si="1"/>
        <v>0</v>
      </c>
      <c r="G42" s="26" t="str">
        <f t="shared" si="2"/>
        <v/>
      </c>
      <c r="H42" s="25" t="str">
        <f t="shared" si="3"/>
        <v/>
      </c>
      <c r="I42" s="38"/>
      <c r="J42" s="28" t="str">
        <f t="shared" si="4"/>
        <v/>
      </c>
      <c r="K42" s="29" t="str">
        <f t="shared" si="5"/>
        <v/>
      </c>
      <c r="L42" s="2"/>
      <c r="M42" s="12"/>
      <c r="N42" s="2"/>
      <c r="O42" s="2"/>
      <c r="P42" s="2"/>
      <c r="AA42" s="13"/>
    </row>
    <row r="43" ht="15.75" customHeight="1">
      <c r="A43" s="40" t="str">
        <f>ALNS!A43</f>
        <v>Samara Rafaelly Brandão Rocha</v>
      </c>
      <c r="B43" s="31"/>
      <c r="C43" s="31"/>
      <c r="D43" s="31"/>
      <c r="E43" s="31"/>
      <c r="F43" s="32">
        <f t="shared" si="1"/>
        <v>0</v>
      </c>
      <c r="G43" s="33" t="str">
        <f t="shared" si="2"/>
        <v/>
      </c>
      <c r="H43" s="32" t="str">
        <f t="shared" si="3"/>
        <v/>
      </c>
      <c r="I43" s="41"/>
      <c r="J43" s="35" t="str">
        <f t="shared" si="4"/>
        <v/>
      </c>
      <c r="K43" s="36" t="str">
        <f t="shared" si="5"/>
        <v/>
      </c>
      <c r="L43" s="2"/>
      <c r="M43" s="12"/>
      <c r="N43" s="2"/>
      <c r="O43" s="2"/>
      <c r="P43" s="2"/>
      <c r="AA43" s="13"/>
    </row>
    <row r="44" ht="15.75" customHeight="1">
      <c r="A44" s="42" t="str">
        <f>ALNS!A44</f>
        <v>Samuel Fontes Lima</v>
      </c>
      <c r="B44" s="24"/>
      <c r="C44" s="24"/>
      <c r="D44" s="24"/>
      <c r="E44" s="24"/>
      <c r="F44" s="25">
        <f t="shared" si="1"/>
        <v>0</v>
      </c>
      <c r="G44" s="26" t="str">
        <f t="shared" si="2"/>
        <v/>
      </c>
      <c r="H44" s="25" t="str">
        <f t="shared" si="3"/>
        <v/>
      </c>
      <c r="I44" s="38"/>
      <c r="J44" s="28" t="str">
        <f t="shared" si="4"/>
        <v/>
      </c>
      <c r="K44" s="29" t="str">
        <f t="shared" si="5"/>
        <v/>
      </c>
      <c r="L44" s="12"/>
      <c r="M44" s="12"/>
      <c r="N44" s="2"/>
      <c r="O44" s="2"/>
      <c r="P44" s="2"/>
      <c r="AA44" s="13"/>
    </row>
    <row r="45" ht="15.75" customHeight="1">
      <c r="A45" s="40" t="str">
        <f>ALNS!A45</f>
        <v>Thifany Tayane Pereira Galdino</v>
      </c>
      <c r="B45" s="31"/>
      <c r="C45" s="31"/>
      <c r="D45" s="31"/>
      <c r="E45" s="31"/>
      <c r="F45" s="32">
        <f t="shared" si="1"/>
        <v>0</v>
      </c>
      <c r="G45" s="33" t="str">
        <f t="shared" si="2"/>
        <v/>
      </c>
      <c r="H45" s="32" t="str">
        <f t="shared" si="3"/>
        <v/>
      </c>
      <c r="I45" s="41"/>
      <c r="J45" s="35" t="str">
        <f t="shared" si="4"/>
        <v/>
      </c>
      <c r="K45" s="36" t="str">
        <f t="shared" si="5"/>
        <v/>
      </c>
      <c r="L45" s="12"/>
      <c r="M45" s="12"/>
      <c r="N45" s="12"/>
      <c r="O45" s="2"/>
      <c r="P45" s="2"/>
    </row>
    <row r="46" ht="15.75" customHeight="1">
      <c r="A46" s="42" t="str">
        <f>ALNS!A46</f>
        <v>Victor Gabriel Clementino Lima</v>
      </c>
      <c r="B46" s="24"/>
      <c r="C46" s="24"/>
      <c r="D46" s="24"/>
      <c r="E46" s="24"/>
      <c r="F46" s="25">
        <f t="shared" si="1"/>
        <v>0</v>
      </c>
      <c r="G46" s="26" t="str">
        <f t="shared" si="2"/>
        <v/>
      </c>
      <c r="H46" s="25" t="str">
        <f t="shared" si="3"/>
        <v/>
      </c>
      <c r="I46" s="38"/>
      <c r="J46" s="28" t="str">
        <f t="shared" si="4"/>
        <v/>
      </c>
      <c r="K46" s="29" t="str">
        <f t="shared" si="5"/>
        <v/>
      </c>
      <c r="L46" s="12"/>
      <c r="M46" s="12"/>
      <c r="N46" s="12"/>
      <c r="O46" s="2"/>
      <c r="P46" s="2"/>
    </row>
    <row r="47" ht="15.75" customHeight="1">
      <c r="A47" s="40" t="str">
        <f>ALNS!A47</f>
        <v>Vitória Cristina Rodrigues Amancio Vieira</v>
      </c>
      <c r="B47" s="31"/>
      <c r="C47" s="31"/>
      <c r="D47" s="31"/>
      <c r="E47" s="31"/>
      <c r="F47" s="32">
        <f t="shared" si="1"/>
        <v>0</v>
      </c>
      <c r="G47" s="33" t="str">
        <f t="shared" si="2"/>
        <v/>
      </c>
      <c r="H47" s="32" t="str">
        <f t="shared" si="3"/>
        <v/>
      </c>
      <c r="I47" s="41"/>
      <c r="J47" s="35" t="str">
        <f t="shared" si="4"/>
        <v/>
      </c>
      <c r="K47" s="36" t="str">
        <f t="shared" si="5"/>
        <v/>
      </c>
      <c r="L47" s="12"/>
      <c r="M47" s="12"/>
      <c r="N47" s="12"/>
      <c r="O47" s="2"/>
      <c r="P47" s="2"/>
    </row>
    <row r="48" ht="15.75" hidden="1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2"/>
      <c r="M48" s="12"/>
      <c r="N48" s="12"/>
      <c r="O48" s="2"/>
      <c r="P48" s="2"/>
    </row>
    <row r="49" ht="15.75" hidden="1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2"/>
      <c r="M49" s="12"/>
      <c r="N49" s="12"/>
      <c r="O49" s="2"/>
      <c r="P49" s="2"/>
    </row>
    <row r="50" ht="15.75" hidden="1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2"/>
      <c r="M50" s="12"/>
      <c r="N50" s="12"/>
      <c r="O50" s="2"/>
      <c r="P50" s="2"/>
    </row>
    <row r="51" ht="15.75" hidden="1" customHeight="1">
      <c r="B51" s="43"/>
      <c r="C51" s="43"/>
      <c r="D51" s="43"/>
      <c r="E51" s="43"/>
      <c r="F51" s="43"/>
      <c r="G51" s="43"/>
      <c r="L51" s="2"/>
      <c r="M51" s="12"/>
      <c r="N51" s="12"/>
      <c r="O51" s="2"/>
      <c r="P51" s="2"/>
    </row>
    <row r="52" ht="15.75" hidden="1" customHeight="1">
      <c r="A52" s="43"/>
      <c r="B52" s="43"/>
      <c r="C52" s="43"/>
      <c r="D52" s="43"/>
      <c r="E52" s="43"/>
      <c r="F52" s="43"/>
      <c r="G52" s="43"/>
      <c r="L52" s="2"/>
      <c r="M52" s="2"/>
      <c r="N52" s="2"/>
      <c r="O52" s="2"/>
      <c r="P52" s="2"/>
    </row>
    <row r="53" ht="15.75" hidden="1" customHeight="1">
      <c r="A53" s="43"/>
      <c r="B53" s="43"/>
      <c r="C53" s="43"/>
      <c r="D53" s="43"/>
      <c r="E53" s="43"/>
      <c r="F53" s="43"/>
      <c r="G53" s="43"/>
      <c r="L53" s="2"/>
      <c r="M53" s="12"/>
      <c r="N53" s="12"/>
      <c r="O53" s="12"/>
      <c r="P53" s="12"/>
      <c r="Q53" s="13"/>
      <c r="R53" s="13"/>
      <c r="S53" s="13"/>
      <c r="T53" s="13"/>
      <c r="U53" s="13"/>
      <c r="V53" s="13"/>
      <c r="W53" s="13"/>
      <c r="X53" s="13"/>
      <c r="Y53" s="13"/>
      <c r="AA53" s="13"/>
      <c r="AB53" s="13"/>
      <c r="AC53" s="13"/>
      <c r="AD53" s="13"/>
      <c r="AE53" s="13"/>
      <c r="AF53" s="13"/>
      <c r="AG53" s="13"/>
    </row>
    <row r="54" ht="15.75" hidden="1" customHeight="1">
      <c r="A54" s="43"/>
      <c r="B54" s="43"/>
      <c r="C54" s="43"/>
      <c r="D54" s="43"/>
      <c r="E54" s="43"/>
      <c r="F54" s="43"/>
      <c r="G54" s="43"/>
      <c r="L54" s="2"/>
      <c r="M54" s="12"/>
      <c r="N54" s="12"/>
      <c r="O54" s="12"/>
      <c r="P54" s="12"/>
      <c r="Q54" s="13"/>
      <c r="R54" s="13"/>
      <c r="S54" s="13"/>
      <c r="T54" s="13"/>
      <c r="U54" s="13"/>
      <c r="V54" s="13"/>
      <c r="W54" s="13"/>
      <c r="X54" s="13"/>
      <c r="Y54" s="13"/>
      <c r="AA54" s="13"/>
      <c r="AB54" s="13"/>
      <c r="AC54" s="13"/>
      <c r="AD54" s="13"/>
      <c r="AE54" s="13"/>
      <c r="AF54" s="13"/>
      <c r="AG54" s="13"/>
    </row>
    <row r="55" ht="15.75" hidden="1" customHeight="1">
      <c r="A55" s="43"/>
      <c r="B55" s="43"/>
      <c r="C55" s="43"/>
      <c r="D55" s="43"/>
      <c r="E55" s="43"/>
      <c r="F55" s="43"/>
      <c r="G55" s="43"/>
      <c r="L55" s="2"/>
      <c r="M55" s="12"/>
      <c r="N55" s="12"/>
      <c r="O55" s="12"/>
      <c r="P55" s="12"/>
      <c r="Q55" s="13"/>
      <c r="R55" s="13"/>
      <c r="S55" s="13"/>
      <c r="T55" s="13"/>
      <c r="U55" s="13"/>
      <c r="V55" s="13"/>
      <c r="W55" s="13"/>
      <c r="Y55" s="13"/>
      <c r="AA55" s="13"/>
      <c r="AB55" s="13"/>
      <c r="AC55" s="13"/>
      <c r="AD55" s="13"/>
      <c r="AE55" s="13"/>
      <c r="AF55" s="13"/>
      <c r="AG55" s="13"/>
    </row>
    <row r="56" ht="15.75" hidden="1" customHeight="1">
      <c r="A56" s="43"/>
      <c r="B56" s="43"/>
      <c r="C56" s="43"/>
      <c r="D56" s="43"/>
      <c r="E56" s="43"/>
      <c r="F56" s="43"/>
      <c r="G56" s="43"/>
      <c r="L56" s="2"/>
      <c r="M56" s="12"/>
      <c r="N56" s="12"/>
      <c r="O56" s="12"/>
      <c r="P56" s="12"/>
      <c r="Q56" s="13"/>
      <c r="R56" s="13"/>
      <c r="S56" s="13"/>
      <c r="T56" s="13"/>
      <c r="U56" s="13"/>
      <c r="V56" s="13"/>
      <c r="W56" s="13"/>
      <c r="X56" s="13"/>
      <c r="Y56" s="13"/>
      <c r="AA56" s="13"/>
      <c r="AB56" s="13"/>
      <c r="AC56" s="13"/>
      <c r="AD56" s="13"/>
      <c r="AE56" s="13"/>
      <c r="AF56" s="13"/>
      <c r="AG56" s="13"/>
    </row>
    <row r="57" ht="15.75" hidden="1" customHeight="1">
      <c r="A57" s="43"/>
      <c r="B57" s="43"/>
      <c r="C57" s="43"/>
      <c r="D57" s="43"/>
      <c r="E57" s="43"/>
      <c r="F57" s="43"/>
      <c r="G57" s="43"/>
      <c r="L57" s="2"/>
      <c r="M57" s="12"/>
      <c r="N57" s="12"/>
      <c r="O57" s="12"/>
      <c r="P57" s="12"/>
      <c r="Q57" s="13"/>
      <c r="R57" s="13"/>
      <c r="S57" s="13"/>
      <c r="T57" s="13"/>
      <c r="U57" s="13"/>
      <c r="V57" s="13"/>
      <c r="W57" s="13"/>
      <c r="Y57" s="13"/>
      <c r="AA57" s="13"/>
      <c r="AB57" s="13"/>
      <c r="AC57" s="13"/>
      <c r="AD57" s="13"/>
      <c r="AE57" s="13"/>
      <c r="AF57" s="13"/>
      <c r="AG57" s="13"/>
    </row>
    <row r="58" ht="15.75" hidden="1" customHeight="1">
      <c r="A58" s="43"/>
      <c r="B58" s="43"/>
      <c r="C58" s="43"/>
      <c r="D58" s="43"/>
      <c r="E58" s="43"/>
      <c r="F58" s="43"/>
      <c r="G58" s="43"/>
      <c r="L58" s="2"/>
      <c r="M58" s="12"/>
      <c r="N58" s="12"/>
      <c r="O58" s="12"/>
      <c r="P58" s="12"/>
      <c r="Q58" s="13"/>
      <c r="R58" s="13"/>
      <c r="S58" s="13"/>
      <c r="T58" s="13"/>
      <c r="U58" s="13"/>
      <c r="V58" s="13"/>
      <c r="W58" s="13"/>
      <c r="Y58" s="13"/>
      <c r="AA58" s="13"/>
      <c r="AB58" s="13"/>
      <c r="AC58" s="13"/>
      <c r="AD58" s="13"/>
      <c r="AE58" s="13"/>
      <c r="AF58" s="13"/>
      <c r="AG58" s="13"/>
    </row>
    <row r="59" ht="15.75" hidden="1" customHeight="1">
      <c r="A59" s="43"/>
      <c r="B59" s="43"/>
      <c r="C59" s="43"/>
      <c r="D59" s="43"/>
      <c r="E59" s="43"/>
      <c r="F59" s="43"/>
      <c r="G59" s="43"/>
      <c r="L59" s="2"/>
      <c r="M59" s="12"/>
      <c r="N59" s="12"/>
      <c r="O59" s="12"/>
      <c r="P59" s="12"/>
      <c r="Q59" s="13"/>
      <c r="R59" s="13"/>
      <c r="S59" s="13"/>
      <c r="T59" s="13"/>
      <c r="U59" s="13"/>
      <c r="V59" s="13"/>
      <c r="W59" s="13"/>
      <c r="Y59" s="13"/>
      <c r="AA59" s="13"/>
      <c r="AB59" s="13"/>
      <c r="AC59" s="13"/>
      <c r="AD59" s="13"/>
      <c r="AE59" s="13"/>
      <c r="AF59" s="13"/>
      <c r="AG59" s="13"/>
    </row>
    <row r="60" ht="15.75" hidden="1" customHeight="1">
      <c r="A60" s="43"/>
      <c r="B60" s="43"/>
      <c r="C60" s="43"/>
      <c r="D60" s="43"/>
      <c r="E60" s="43"/>
      <c r="F60" s="43"/>
      <c r="G60" s="43"/>
      <c r="L60" s="2"/>
      <c r="M60" s="12"/>
      <c r="N60" s="12"/>
      <c r="O60" s="12"/>
      <c r="P60" s="12"/>
      <c r="Q60" s="13"/>
      <c r="R60" s="13"/>
      <c r="S60" s="13"/>
      <c r="T60" s="13"/>
      <c r="U60" s="13"/>
      <c r="V60" s="13"/>
      <c r="W60" s="13"/>
      <c r="Y60" s="13"/>
      <c r="AA60" s="13"/>
      <c r="AB60" s="13"/>
      <c r="AC60" s="13"/>
      <c r="AD60" s="13"/>
      <c r="AE60" s="13"/>
      <c r="AF60" s="13"/>
      <c r="AG60" s="13"/>
    </row>
    <row r="61" ht="15.75" hidden="1" customHeight="1">
      <c r="A61" s="43"/>
      <c r="B61" s="43"/>
      <c r="C61" s="43"/>
      <c r="D61" s="43"/>
      <c r="E61" s="43"/>
      <c r="F61" s="43"/>
      <c r="G61" s="43"/>
      <c r="L61" s="2"/>
      <c r="M61" s="12"/>
      <c r="N61" s="12"/>
      <c r="O61" s="12"/>
      <c r="P61" s="12"/>
      <c r="Q61" s="13"/>
      <c r="R61" s="13"/>
      <c r="S61" s="13"/>
      <c r="T61" s="13"/>
      <c r="U61" s="13"/>
      <c r="V61" s="13"/>
      <c r="W61" s="13"/>
      <c r="Y61" s="13"/>
      <c r="AA61" s="13"/>
      <c r="AB61" s="13"/>
      <c r="AC61" s="13"/>
      <c r="AD61" s="13"/>
      <c r="AE61" s="13"/>
      <c r="AF61" s="13"/>
      <c r="AG61" s="13"/>
    </row>
    <row r="62" ht="15.75" hidden="1" customHeight="1">
      <c r="A62" s="43"/>
      <c r="B62" s="43"/>
      <c r="C62" s="43"/>
      <c r="D62" s="43"/>
      <c r="E62" s="43"/>
      <c r="F62" s="43"/>
      <c r="G62" s="43"/>
      <c r="L62" s="2"/>
      <c r="M62" s="12"/>
      <c r="N62" s="12"/>
      <c r="O62" s="12"/>
      <c r="P62" s="12"/>
      <c r="Q62" s="13"/>
      <c r="R62" s="13"/>
      <c r="S62" s="13"/>
      <c r="T62" s="13"/>
      <c r="U62" s="13"/>
      <c r="V62" s="13"/>
      <c r="W62" s="13"/>
      <c r="Y62" s="13"/>
      <c r="AA62" s="13"/>
      <c r="AB62" s="13"/>
      <c r="AC62" s="13"/>
      <c r="AD62" s="13"/>
      <c r="AE62" s="13"/>
      <c r="AF62" s="13"/>
      <c r="AG62" s="13"/>
    </row>
    <row r="63" ht="15.75" hidden="1" customHeight="1">
      <c r="A63" s="43"/>
      <c r="B63" s="43"/>
      <c r="C63" s="43"/>
      <c r="D63" s="43"/>
      <c r="E63" s="43"/>
      <c r="F63" s="43"/>
      <c r="G63" s="43"/>
      <c r="L63" s="2"/>
      <c r="M63" s="12"/>
      <c r="N63" s="12"/>
      <c r="O63" s="12"/>
      <c r="P63" s="12"/>
      <c r="Q63" s="13"/>
      <c r="R63" s="13"/>
      <c r="S63" s="13"/>
      <c r="T63" s="13"/>
      <c r="U63" s="13"/>
      <c r="V63" s="13"/>
      <c r="W63" s="13"/>
      <c r="Y63" s="13"/>
      <c r="AA63" s="13"/>
      <c r="AB63" s="13"/>
      <c r="AC63" s="13"/>
      <c r="AD63" s="13"/>
      <c r="AE63" s="13"/>
      <c r="AF63" s="13"/>
      <c r="AG63" s="13"/>
    </row>
    <row r="64" ht="15.75" hidden="1" customHeight="1">
      <c r="A64" s="43"/>
      <c r="B64" s="43"/>
      <c r="C64" s="43"/>
      <c r="D64" s="43"/>
      <c r="E64" s="43"/>
      <c r="F64" s="43"/>
      <c r="G64" s="43"/>
      <c r="L64" s="2"/>
      <c r="M64" s="12"/>
      <c r="N64" s="12"/>
      <c r="O64" s="12"/>
      <c r="P64" s="12"/>
      <c r="Q64" s="13"/>
      <c r="R64" s="13"/>
      <c r="S64" s="13"/>
      <c r="T64" s="13"/>
      <c r="U64" s="13"/>
      <c r="V64" s="13"/>
      <c r="W64" s="13"/>
      <c r="Y64" s="13"/>
      <c r="AA64" s="13"/>
      <c r="AB64" s="13"/>
      <c r="AC64" s="13"/>
      <c r="AD64" s="13"/>
      <c r="AE64" s="13"/>
      <c r="AF64" s="13"/>
      <c r="AG64" s="13"/>
    </row>
    <row r="65" ht="15.75" hidden="1" customHeight="1">
      <c r="A65" s="43"/>
      <c r="B65" s="43"/>
      <c r="C65" s="43"/>
      <c r="D65" s="43"/>
      <c r="E65" s="43"/>
      <c r="F65" s="43"/>
      <c r="G65" s="43"/>
      <c r="L65" s="2"/>
      <c r="M65" s="12"/>
      <c r="N65" s="12"/>
      <c r="O65" s="12"/>
      <c r="P65" s="12"/>
      <c r="Q65" s="13"/>
      <c r="R65" s="13"/>
      <c r="S65" s="13"/>
      <c r="T65" s="13"/>
      <c r="U65" s="13"/>
      <c r="V65" s="13"/>
      <c r="W65" s="13"/>
      <c r="Y65" s="13"/>
      <c r="AA65" s="13"/>
      <c r="AB65" s="13"/>
      <c r="AC65" s="13"/>
      <c r="AD65" s="13"/>
      <c r="AE65" s="13"/>
      <c r="AF65" s="13"/>
      <c r="AG65" s="13"/>
    </row>
    <row r="66" ht="15.75" hidden="1" customHeight="1">
      <c r="A66" s="43"/>
      <c r="B66" s="43"/>
      <c r="C66" s="43"/>
      <c r="D66" s="43"/>
      <c r="E66" s="43"/>
      <c r="F66" s="43"/>
      <c r="G66" s="43"/>
      <c r="L66" s="2"/>
      <c r="M66" s="12"/>
      <c r="N66" s="12"/>
      <c r="O66" s="12"/>
      <c r="P66" s="12"/>
      <c r="Q66" s="13"/>
      <c r="R66" s="13"/>
      <c r="S66" s="13"/>
      <c r="T66" s="13"/>
      <c r="U66" s="13"/>
      <c r="V66" s="13"/>
      <c r="W66" s="13"/>
      <c r="Y66" s="13"/>
      <c r="AA66" s="13"/>
      <c r="AB66" s="13"/>
      <c r="AC66" s="13"/>
      <c r="AD66" s="13"/>
      <c r="AE66" s="13"/>
      <c r="AF66" s="13"/>
      <c r="AG66" s="13"/>
    </row>
    <row r="67" ht="15.75" hidden="1" customHeight="1">
      <c r="A67" s="43"/>
      <c r="B67" s="43"/>
      <c r="C67" s="43"/>
      <c r="D67" s="43"/>
      <c r="E67" s="43"/>
      <c r="F67" s="43"/>
      <c r="G67" s="43"/>
      <c r="L67" s="2"/>
      <c r="M67" s="12"/>
      <c r="N67" s="12"/>
      <c r="O67" s="12"/>
      <c r="P67" s="12"/>
      <c r="Q67" s="13"/>
      <c r="R67" s="13"/>
      <c r="S67" s="13"/>
      <c r="T67" s="13"/>
      <c r="U67" s="13"/>
      <c r="V67" s="13"/>
      <c r="W67" s="13"/>
      <c r="Y67" s="13"/>
      <c r="AA67" s="13"/>
      <c r="AB67" s="13"/>
      <c r="AC67" s="13"/>
      <c r="AD67" s="13"/>
      <c r="AE67" s="13"/>
      <c r="AF67" s="13"/>
      <c r="AG67" s="13"/>
    </row>
    <row r="68" ht="15.75" hidden="1" customHeight="1">
      <c r="A68" s="43"/>
      <c r="B68" s="43"/>
      <c r="C68" s="43"/>
      <c r="D68" s="43"/>
      <c r="E68" s="43"/>
      <c r="F68" s="43"/>
      <c r="G68" s="43"/>
      <c r="L68" s="2"/>
      <c r="M68" s="12"/>
      <c r="N68" s="12"/>
      <c r="O68" s="12"/>
      <c r="P68" s="12"/>
      <c r="Q68" s="13"/>
      <c r="R68" s="13"/>
      <c r="S68" s="13"/>
      <c r="T68" s="13"/>
      <c r="U68" s="13"/>
      <c r="V68" s="13"/>
      <c r="W68" s="13"/>
      <c r="Y68" s="13"/>
      <c r="AA68" s="13"/>
      <c r="AB68" s="13"/>
      <c r="AC68" s="13"/>
      <c r="AD68" s="13"/>
      <c r="AE68" s="13"/>
      <c r="AF68" s="13"/>
      <c r="AG68" s="13"/>
    </row>
    <row r="69" ht="15.75" hidden="1" customHeight="1">
      <c r="A69" s="43"/>
      <c r="B69" s="43"/>
      <c r="C69" s="43"/>
      <c r="D69" s="43"/>
      <c r="E69" s="43"/>
      <c r="F69" s="43"/>
      <c r="G69" s="43"/>
      <c r="L69" s="2"/>
      <c r="M69" s="12"/>
      <c r="N69" s="12"/>
      <c r="O69" s="12"/>
      <c r="P69" s="12"/>
      <c r="Q69" s="13"/>
      <c r="R69" s="13"/>
      <c r="S69" s="13"/>
      <c r="T69" s="13"/>
      <c r="U69" s="13"/>
      <c r="V69" s="13"/>
      <c r="W69" s="13"/>
      <c r="Y69" s="13"/>
      <c r="AA69" s="13"/>
      <c r="AB69" s="13"/>
      <c r="AC69" s="13"/>
      <c r="AD69" s="13"/>
      <c r="AE69" s="13"/>
      <c r="AF69" s="13"/>
      <c r="AG69" s="13"/>
    </row>
    <row r="70" ht="15.75" hidden="1" customHeight="1">
      <c r="A70" s="43"/>
      <c r="B70" s="43"/>
      <c r="C70" s="43"/>
      <c r="D70" s="43"/>
      <c r="E70" s="43"/>
      <c r="F70" s="43"/>
      <c r="G70" s="43"/>
      <c r="L70" s="2"/>
      <c r="M70" s="12"/>
      <c r="N70" s="12"/>
      <c r="O70" s="12"/>
      <c r="P70" s="12"/>
      <c r="Q70" s="13"/>
      <c r="R70" s="13"/>
      <c r="S70" s="13"/>
      <c r="T70" s="13"/>
      <c r="U70" s="13"/>
      <c r="V70" s="13"/>
      <c r="W70" s="13"/>
      <c r="Y70" s="13"/>
      <c r="AA70" s="13"/>
      <c r="AB70" s="13"/>
      <c r="AC70" s="13"/>
      <c r="AD70" s="13"/>
      <c r="AE70" s="13"/>
      <c r="AF70" s="13"/>
      <c r="AG70" s="13"/>
    </row>
    <row r="71" ht="15.75" hidden="1" customHeight="1">
      <c r="A71" s="43"/>
      <c r="B71" s="43"/>
      <c r="C71" s="43"/>
      <c r="D71" s="43"/>
      <c r="E71" s="43"/>
      <c r="F71" s="43"/>
      <c r="G71" s="43"/>
      <c r="L71" s="2"/>
      <c r="M71" s="12"/>
      <c r="N71" s="12"/>
      <c r="O71" s="12"/>
      <c r="P71" s="12"/>
      <c r="Q71" s="13"/>
      <c r="R71" s="13"/>
      <c r="S71" s="13"/>
      <c r="T71" s="13"/>
      <c r="U71" s="13"/>
      <c r="V71" s="13"/>
      <c r="W71" s="13"/>
      <c r="Y71" s="13"/>
      <c r="AA71" s="13"/>
      <c r="AB71" s="13"/>
      <c r="AC71" s="13"/>
      <c r="AD71" s="13"/>
      <c r="AE71" s="13"/>
      <c r="AF71" s="13"/>
      <c r="AG71" s="13"/>
    </row>
    <row r="72" ht="15.75" hidden="1" customHeight="1">
      <c r="A72" s="43"/>
      <c r="B72" s="43"/>
      <c r="C72" s="43"/>
      <c r="D72" s="43"/>
      <c r="E72" s="43"/>
      <c r="F72" s="43"/>
      <c r="G72" s="43"/>
      <c r="L72" s="2"/>
      <c r="M72" s="12"/>
      <c r="N72" s="12"/>
      <c r="O72" s="12"/>
      <c r="P72" s="12"/>
      <c r="Q72" s="13"/>
      <c r="R72" s="13"/>
      <c r="S72" s="13"/>
      <c r="T72" s="13"/>
      <c r="U72" s="13"/>
      <c r="V72" s="13"/>
      <c r="W72" s="13"/>
      <c r="Y72" s="13"/>
      <c r="AA72" s="13"/>
      <c r="AB72" s="13"/>
      <c r="AC72" s="13"/>
      <c r="AD72" s="13"/>
      <c r="AE72" s="13"/>
      <c r="AF72" s="13"/>
      <c r="AG72" s="13"/>
    </row>
    <row r="73" ht="15.75" hidden="1" customHeight="1">
      <c r="A73" s="43"/>
      <c r="B73" s="43"/>
      <c r="C73" s="43"/>
      <c r="D73" s="43"/>
      <c r="E73" s="43"/>
      <c r="F73" s="43"/>
      <c r="G73" s="43"/>
      <c r="L73" s="2"/>
      <c r="M73" s="12"/>
      <c r="N73" s="12"/>
      <c r="O73" s="12"/>
      <c r="P73" s="12"/>
      <c r="Q73" s="13"/>
      <c r="R73" s="13"/>
      <c r="S73" s="13"/>
      <c r="T73" s="13"/>
      <c r="U73" s="13"/>
      <c r="V73" s="13"/>
      <c r="W73" s="13"/>
      <c r="Y73" s="13"/>
      <c r="AA73" s="13"/>
      <c r="AB73" s="13"/>
      <c r="AC73" s="13"/>
      <c r="AD73" s="13"/>
      <c r="AE73" s="13"/>
      <c r="AF73" s="13"/>
      <c r="AG73" s="13"/>
    </row>
    <row r="74" ht="15.75" hidden="1" customHeight="1">
      <c r="A74" s="43"/>
      <c r="B74" s="43"/>
      <c r="C74" s="43"/>
      <c r="D74" s="43"/>
      <c r="E74" s="43"/>
      <c r="F74" s="43"/>
      <c r="G74" s="43"/>
      <c r="L74" s="2"/>
      <c r="M74" s="12"/>
      <c r="N74" s="12"/>
      <c r="O74" s="12"/>
      <c r="P74" s="12"/>
      <c r="Q74" s="13"/>
      <c r="R74" s="13"/>
      <c r="S74" s="13"/>
      <c r="T74" s="13"/>
      <c r="U74" s="13"/>
      <c r="V74" s="13"/>
      <c r="W74" s="13"/>
      <c r="Y74" s="13"/>
      <c r="AA74" s="13"/>
      <c r="AB74" s="13"/>
      <c r="AC74" s="13"/>
      <c r="AD74" s="13"/>
      <c r="AE74" s="13"/>
      <c r="AF74" s="13"/>
      <c r="AG74" s="13"/>
    </row>
    <row r="75" ht="15.75" hidden="1" customHeight="1">
      <c r="A75" s="43"/>
      <c r="B75" s="43"/>
      <c r="C75" s="43"/>
      <c r="D75" s="43"/>
      <c r="E75" s="43"/>
      <c r="F75" s="43"/>
      <c r="G75" s="43"/>
      <c r="L75" s="2"/>
      <c r="M75" s="12"/>
      <c r="N75" s="12"/>
      <c r="O75" s="12"/>
      <c r="P75" s="12"/>
      <c r="Q75" s="13"/>
      <c r="R75" s="13"/>
      <c r="S75" s="13"/>
      <c r="T75" s="13"/>
      <c r="U75" s="13"/>
      <c r="V75" s="13"/>
      <c r="W75" s="13"/>
      <c r="Y75" s="13"/>
      <c r="AA75" s="13"/>
      <c r="AB75" s="13"/>
      <c r="AC75" s="13"/>
      <c r="AD75" s="13"/>
      <c r="AE75" s="13"/>
      <c r="AF75" s="13"/>
      <c r="AG75" s="13"/>
    </row>
    <row r="76" ht="15.75" hidden="1" customHeight="1">
      <c r="A76" s="43"/>
      <c r="B76" s="43"/>
      <c r="C76" s="43"/>
      <c r="D76" s="43"/>
      <c r="E76" s="43"/>
      <c r="F76" s="43"/>
      <c r="G76" s="43"/>
      <c r="L76" s="2"/>
      <c r="M76" s="12"/>
      <c r="N76" s="12"/>
      <c r="O76" s="12"/>
      <c r="P76" s="12"/>
      <c r="Q76" s="13"/>
      <c r="R76" s="13"/>
      <c r="S76" s="13"/>
      <c r="T76" s="13"/>
      <c r="U76" s="13"/>
      <c r="V76" s="13"/>
      <c r="W76" s="13"/>
      <c r="Y76" s="13"/>
      <c r="AA76" s="13"/>
      <c r="AB76" s="13"/>
      <c r="AC76" s="13"/>
      <c r="AD76" s="13"/>
      <c r="AE76" s="13"/>
      <c r="AF76" s="13"/>
      <c r="AG76" s="13"/>
    </row>
    <row r="77" ht="15.75" hidden="1" customHeight="1">
      <c r="A77" s="43"/>
      <c r="B77" s="43"/>
      <c r="C77" s="43"/>
      <c r="D77" s="43"/>
      <c r="E77" s="43"/>
      <c r="F77" s="43"/>
      <c r="G77" s="43"/>
      <c r="L77" s="2"/>
      <c r="M77" s="12"/>
      <c r="N77" s="12"/>
      <c r="O77" s="12"/>
      <c r="P77" s="12"/>
      <c r="Q77" s="13"/>
      <c r="R77" s="13"/>
      <c r="S77" s="13"/>
      <c r="T77" s="13"/>
      <c r="U77" s="13"/>
      <c r="V77" s="13"/>
      <c r="W77" s="13"/>
      <c r="Y77" s="13"/>
      <c r="AA77" s="13"/>
      <c r="AB77" s="13"/>
      <c r="AC77" s="13"/>
      <c r="AD77" s="13"/>
      <c r="AE77" s="13"/>
      <c r="AF77" s="13"/>
      <c r="AG77" s="13"/>
    </row>
    <row r="78" ht="15.75" hidden="1" customHeight="1">
      <c r="A78" s="43"/>
      <c r="B78" s="43"/>
      <c r="C78" s="43"/>
      <c r="D78" s="43"/>
      <c r="E78" s="43"/>
      <c r="F78" s="43"/>
      <c r="G78" s="43"/>
      <c r="L78" s="2"/>
      <c r="M78" s="12"/>
      <c r="N78" s="12"/>
      <c r="O78" s="12"/>
      <c r="P78" s="12"/>
      <c r="Q78" s="13"/>
      <c r="R78" s="13"/>
      <c r="S78" s="13"/>
      <c r="T78" s="13"/>
      <c r="U78" s="13"/>
      <c r="V78" s="13"/>
      <c r="W78" s="13"/>
      <c r="Y78" s="13"/>
      <c r="AA78" s="13"/>
      <c r="AB78" s="13"/>
      <c r="AC78" s="13"/>
      <c r="AD78" s="13"/>
      <c r="AE78" s="13"/>
      <c r="AF78" s="13"/>
      <c r="AG78" s="13"/>
    </row>
    <row r="79" ht="15.75" hidden="1" customHeight="1">
      <c r="A79" s="43"/>
      <c r="B79" s="43"/>
      <c r="C79" s="43"/>
      <c r="D79" s="43"/>
      <c r="E79" s="43"/>
      <c r="F79" s="43"/>
      <c r="G79" s="43"/>
      <c r="L79" s="2"/>
      <c r="M79" s="12"/>
      <c r="N79" s="12"/>
      <c r="O79" s="12"/>
      <c r="P79" s="12"/>
      <c r="Q79" s="13"/>
      <c r="R79" s="13"/>
      <c r="S79" s="13"/>
      <c r="T79" s="13"/>
      <c r="U79" s="13"/>
      <c r="Y79" s="13"/>
      <c r="AA79" s="13"/>
      <c r="AB79" s="13"/>
      <c r="AC79" s="13"/>
      <c r="AD79" s="13"/>
      <c r="AE79" s="13"/>
      <c r="AF79" s="13"/>
      <c r="AG79" s="13"/>
    </row>
    <row r="80" ht="15.75" hidden="1" customHeight="1">
      <c r="A80" s="43"/>
      <c r="B80" s="43"/>
      <c r="C80" s="43"/>
      <c r="D80" s="43"/>
      <c r="E80" s="43"/>
      <c r="F80" s="43"/>
      <c r="G80" s="43"/>
      <c r="L80" s="2"/>
      <c r="M80" s="12"/>
      <c r="N80" s="12"/>
      <c r="O80" s="12"/>
      <c r="P80" s="12"/>
      <c r="Q80" s="13"/>
      <c r="R80" s="13"/>
      <c r="S80" s="13"/>
      <c r="T80" s="13"/>
      <c r="U80" s="13"/>
      <c r="Y80" s="13"/>
      <c r="AA80" s="13"/>
      <c r="AB80" s="13"/>
      <c r="AC80" s="13"/>
      <c r="AD80" s="13"/>
      <c r="AE80" s="13"/>
      <c r="AF80" s="13"/>
      <c r="AG80" s="13"/>
    </row>
    <row r="81" ht="15.75" hidden="1" customHeight="1">
      <c r="A81" s="43"/>
      <c r="B81" s="43"/>
      <c r="C81" s="43"/>
      <c r="D81" s="43"/>
      <c r="E81" s="43"/>
      <c r="F81" s="43"/>
      <c r="G81" s="43"/>
      <c r="L81" s="2"/>
      <c r="M81" s="12"/>
      <c r="N81" s="12"/>
      <c r="O81" s="12"/>
      <c r="P81" s="12"/>
      <c r="Q81" s="13"/>
      <c r="R81" s="13"/>
      <c r="S81" s="13"/>
      <c r="T81" s="13"/>
      <c r="U81" s="13"/>
      <c r="AA81" s="13"/>
      <c r="AB81" s="13"/>
      <c r="AC81" s="13"/>
      <c r="AD81" s="13"/>
      <c r="AE81" s="13"/>
      <c r="AF81" s="13"/>
      <c r="AG81" s="13"/>
    </row>
    <row r="82" ht="15.75" hidden="1" customHeight="1">
      <c r="A82" s="43"/>
      <c r="B82" s="43"/>
      <c r="C82" s="43"/>
      <c r="D82" s="43"/>
      <c r="E82" s="43"/>
      <c r="F82" s="43"/>
      <c r="G82" s="43"/>
      <c r="L82" s="2"/>
      <c r="M82" s="12"/>
      <c r="N82" s="12"/>
      <c r="O82" s="12"/>
      <c r="P82" s="12"/>
      <c r="Q82" s="13"/>
      <c r="R82" s="13"/>
      <c r="S82" s="13"/>
      <c r="T82" s="13"/>
      <c r="U82" s="13"/>
      <c r="AA82" s="13"/>
      <c r="AB82" s="13"/>
      <c r="AC82" s="13"/>
      <c r="AD82" s="13"/>
      <c r="AE82" s="13"/>
      <c r="AF82" s="13"/>
      <c r="AG82" s="13"/>
    </row>
    <row r="83" ht="15.75" hidden="1" customHeight="1">
      <c r="A83" s="43"/>
      <c r="B83" s="43"/>
      <c r="C83" s="43"/>
      <c r="D83" s="43"/>
      <c r="E83" s="43"/>
      <c r="F83" s="43"/>
      <c r="G83" s="43"/>
      <c r="L83" s="2"/>
      <c r="M83" s="12"/>
      <c r="N83" s="12"/>
      <c r="O83" s="12"/>
      <c r="P83" s="12"/>
      <c r="Q83" s="13"/>
      <c r="R83" s="13"/>
      <c r="S83" s="13"/>
      <c r="T83" s="13"/>
      <c r="U83" s="13"/>
      <c r="AA83" s="13"/>
      <c r="AB83" s="13"/>
      <c r="AC83" s="13"/>
      <c r="AD83" s="13"/>
      <c r="AE83" s="13"/>
      <c r="AF83" s="13"/>
      <c r="AG83" s="13"/>
    </row>
    <row r="84" ht="15.75" hidden="1" customHeight="1">
      <c r="A84" s="43"/>
      <c r="B84" s="43"/>
      <c r="C84" s="43"/>
      <c r="D84" s="43"/>
      <c r="E84" s="43"/>
      <c r="F84" s="43"/>
      <c r="G84" s="43"/>
      <c r="L84" s="2"/>
      <c r="M84" s="12"/>
      <c r="N84" s="12"/>
      <c r="O84" s="12"/>
      <c r="P84" s="12"/>
      <c r="Q84" s="13"/>
      <c r="R84" s="13"/>
      <c r="S84" s="13"/>
      <c r="T84" s="13"/>
      <c r="U84" s="13"/>
      <c r="AA84" s="13"/>
      <c r="AB84" s="13"/>
      <c r="AC84" s="13"/>
      <c r="AD84" s="13"/>
      <c r="AE84" s="13"/>
      <c r="AF84" s="13"/>
      <c r="AG84" s="13"/>
    </row>
    <row r="85" ht="15.75" hidden="1" customHeight="1">
      <c r="A85" s="43"/>
      <c r="B85" s="43"/>
      <c r="C85" s="43"/>
      <c r="D85" s="43"/>
      <c r="E85" s="43"/>
      <c r="F85" s="43"/>
      <c r="G85" s="43"/>
      <c r="L85" s="2"/>
      <c r="M85" s="12"/>
      <c r="N85" s="12"/>
      <c r="O85" s="12"/>
      <c r="P85" s="12"/>
      <c r="Q85" s="13"/>
      <c r="R85" s="13"/>
      <c r="S85" s="13"/>
      <c r="T85" s="13"/>
      <c r="U85" s="13"/>
      <c r="AA85" s="13"/>
      <c r="AB85" s="13"/>
      <c r="AC85" s="13"/>
      <c r="AD85" s="13"/>
      <c r="AE85" s="13"/>
      <c r="AF85" s="13"/>
      <c r="AG85" s="13"/>
    </row>
    <row r="86" ht="15.75" hidden="1" customHeight="1">
      <c r="A86" s="43"/>
      <c r="B86" s="43"/>
      <c r="C86" s="43"/>
      <c r="D86" s="43"/>
      <c r="E86" s="43"/>
      <c r="F86" s="43"/>
      <c r="G86" s="43"/>
      <c r="L86" s="2"/>
      <c r="M86" s="12"/>
      <c r="N86" s="12"/>
      <c r="O86" s="12"/>
      <c r="P86" s="12"/>
      <c r="S86" s="13"/>
      <c r="T86" s="13"/>
      <c r="AA86" s="13"/>
      <c r="AB86" s="13"/>
      <c r="AC86" s="13"/>
      <c r="AD86" s="13"/>
      <c r="AE86" s="13"/>
      <c r="AF86" s="13"/>
      <c r="AG86" s="13"/>
    </row>
    <row r="87" ht="15.75" hidden="1" customHeight="1">
      <c r="A87" s="43"/>
      <c r="B87" s="43"/>
      <c r="C87" s="43"/>
      <c r="D87" s="43"/>
      <c r="E87" s="43"/>
      <c r="F87" s="43"/>
      <c r="G87" s="43"/>
      <c r="L87" s="2"/>
      <c r="M87" s="12"/>
      <c r="N87" s="12"/>
      <c r="O87" s="12"/>
      <c r="P87" s="12"/>
      <c r="AA87" s="13"/>
      <c r="AB87" s="13"/>
      <c r="AC87" s="13"/>
      <c r="AD87" s="13"/>
      <c r="AE87" s="13"/>
      <c r="AF87" s="13"/>
      <c r="AG87" s="13"/>
    </row>
    <row r="88" ht="15.75" hidden="1" customHeight="1">
      <c r="A88" s="43"/>
      <c r="B88" s="43"/>
      <c r="C88" s="43"/>
      <c r="D88" s="43"/>
      <c r="E88" s="43"/>
      <c r="F88" s="43"/>
      <c r="G88" s="43"/>
      <c r="L88" s="2"/>
      <c r="M88" s="12"/>
      <c r="N88" s="12"/>
      <c r="O88" s="12"/>
      <c r="P88" s="12"/>
      <c r="AA88" s="13"/>
      <c r="AB88" s="13"/>
      <c r="AC88" s="13"/>
      <c r="AD88" s="13"/>
      <c r="AE88" s="13"/>
      <c r="AF88" s="13"/>
      <c r="AG88" s="13"/>
    </row>
    <row r="89" ht="15.75" hidden="1" customHeight="1">
      <c r="A89" s="43"/>
      <c r="B89" s="43"/>
      <c r="C89" s="43"/>
      <c r="D89" s="43"/>
      <c r="E89" s="43"/>
      <c r="F89" s="43"/>
      <c r="G89" s="43"/>
      <c r="L89" s="2"/>
      <c r="M89" s="12"/>
      <c r="N89" s="12"/>
      <c r="O89" s="12"/>
      <c r="P89" s="12"/>
      <c r="AA89" s="13"/>
      <c r="AB89" s="13"/>
      <c r="AC89" s="13"/>
      <c r="AD89" s="13"/>
      <c r="AE89" s="13"/>
      <c r="AF89" s="13"/>
      <c r="AG89" s="13"/>
    </row>
    <row r="90" ht="15.75" hidden="1" customHeight="1">
      <c r="A90" s="43"/>
      <c r="B90" s="43"/>
      <c r="C90" s="43"/>
      <c r="D90" s="43"/>
      <c r="E90" s="43"/>
      <c r="F90" s="43"/>
      <c r="G90" s="43"/>
      <c r="L90" s="2"/>
      <c r="M90" s="12"/>
      <c r="N90" s="12"/>
      <c r="O90" s="12"/>
      <c r="P90" s="12"/>
      <c r="AA90" s="13"/>
      <c r="AB90" s="13"/>
      <c r="AC90" s="13"/>
      <c r="AD90" s="13"/>
    </row>
    <row r="91" ht="15.75" hidden="1" customHeight="1">
      <c r="A91" s="43"/>
      <c r="B91" s="43"/>
      <c r="C91" s="43"/>
      <c r="D91" s="43"/>
      <c r="E91" s="43"/>
      <c r="F91" s="43"/>
      <c r="G91" s="43"/>
      <c r="L91" s="2"/>
      <c r="M91" s="12"/>
      <c r="N91" s="12"/>
      <c r="O91" s="12"/>
      <c r="P91" s="12"/>
      <c r="AA91" s="13"/>
      <c r="AB91" s="13"/>
      <c r="AC91" s="13"/>
      <c r="AD91" s="13"/>
    </row>
    <row r="92" ht="15.75" hidden="1" customHeight="1">
      <c r="A92" s="43"/>
      <c r="B92" s="43"/>
      <c r="C92" s="43"/>
      <c r="D92" s="43"/>
      <c r="E92" s="43"/>
      <c r="F92" s="43"/>
      <c r="G92" s="43"/>
      <c r="L92" s="2"/>
      <c r="M92" s="12"/>
      <c r="N92" s="12"/>
      <c r="O92" s="12"/>
      <c r="P92" s="2"/>
      <c r="AA92" s="13"/>
      <c r="AB92" s="13"/>
      <c r="AC92" s="13"/>
    </row>
    <row r="93" ht="15.75" hidden="1" customHeight="1">
      <c r="A93" s="43"/>
      <c r="B93" s="43"/>
      <c r="C93" s="43"/>
      <c r="D93" s="43"/>
      <c r="E93" s="43"/>
      <c r="F93" s="43"/>
      <c r="G93" s="43"/>
      <c r="L93" s="2"/>
      <c r="M93" s="12"/>
      <c r="N93" s="2"/>
      <c r="O93" s="2"/>
      <c r="P93" s="2"/>
      <c r="AA93" s="13"/>
    </row>
    <row r="94" ht="15.75" hidden="1" customHeight="1">
      <c r="A94" s="43"/>
      <c r="B94" s="43"/>
      <c r="C94" s="43"/>
      <c r="D94" s="43"/>
      <c r="E94" s="43"/>
      <c r="F94" s="43"/>
      <c r="G94" s="43"/>
      <c r="L94" s="2"/>
      <c r="M94" s="12"/>
      <c r="N94" s="2"/>
      <c r="O94" s="2"/>
      <c r="P94" s="2"/>
      <c r="AA94" s="13"/>
    </row>
    <row r="95" ht="15.75" hidden="1" customHeight="1">
      <c r="A95" s="43"/>
      <c r="B95" s="43"/>
      <c r="C95" s="43"/>
      <c r="D95" s="43"/>
      <c r="E95" s="43"/>
      <c r="F95" s="43"/>
      <c r="G95" s="43"/>
      <c r="L95" s="2"/>
      <c r="M95" s="12"/>
      <c r="N95" s="2"/>
      <c r="O95" s="2"/>
      <c r="P95" s="2"/>
      <c r="AA95" s="13"/>
    </row>
    <row r="96" ht="15.75" hidden="1" customHeight="1">
      <c r="A96" s="43"/>
      <c r="B96" s="43"/>
      <c r="C96" s="43"/>
      <c r="D96" s="43"/>
      <c r="E96" s="43"/>
      <c r="F96" s="43"/>
      <c r="G96" s="43"/>
      <c r="L96" s="2"/>
      <c r="M96" s="12"/>
      <c r="N96" s="2"/>
      <c r="O96" s="2"/>
      <c r="P96" s="2"/>
      <c r="AA96" s="13"/>
    </row>
    <row r="97" ht="15.75" hidden="1" customHeight="1">
      <c r="A97" s="43"/>
      <c r="B97" s="43"/>
      <c r="C97" s="43"/>
      <c r="D97" s="43"/>
      <c r="E97" s="43"/>
      <c r="F97" s="43"/>
      <c r="G97" s="43"/>
      <c r="L97" s="2"/>
      <c r="M97" s="2"/>
      <c r="N97" s="2"/>
      <c r="O97" s="2"/>
      <c r="P97" s="2"/>
    </row>
    <row r="98" ht="15.75" hidden="1" customHeight="1">
      <c r="A98" s="43"/>
      <c r="B98" s="43"/>
      <c r="C98" s="43"/>
      <c r="D98" s="43"/>
      <c r="E98" s="43"/>
      <c r="F98" s="43"/>
      <c r="G98" s="43"/>
      <c r="L98" s="2"/>
      <c r="M98" s="2"/>
      <c r="N98" s="2"/>
      <c r="O98" s="2"/>
      <c r="P98" s="2"/>
    </row>
    <row r="99" ht="15.75" hidden="1" customHeight="1">
      <c r="A99" s="43"/>
      <c r="B99" s="43"/>
      <c r="C99" s="43"/>
      <c r="D99" s="43"/>
      <c r="E99" s="43"/>
      <c r="F99" s="43"/>
      <c r="G99" s="43"/>
      <c r="L99" s="2"/>
      <c r="M99" s="2"/>
      <c r="N99" s="2"/>
      <c r="O99" s="2"/>
      <c r="P99" s="2"/>
    </row>
    <row r="100" ht="15.75" hidden="1" customHeight="1">
      <c r="A100" s="43"/>
      <c r="B100" s="43"/>
      <c r="C100" s="43"/>
      <c r="D100" s="43"/>
      <c r="E100" s="43"/>
      <c r="F100" s="43"/>
      <c r="G100" s="43"/>
      <c r="L100" s="2"/>
      <c r="M100" s="2"/>
      <c r="N100" s="2"/>
      <c r="O100" s="2"/>
      <c r="P100" s="2"/>
    </row>
    <row r="101" ht="15.75" hidden="1" customHeight="1">
      <c r="A101" s="43"/>
      <c r="B101" s="43"/>
      <c r="C101" s="43"/>
      <c r="D101" s="43"/>
      <c r="E101" s="43"/>
      <c r="F101" s="43"/>
      <c r="G101" s="43"/>
      <c r="L101" s="2"/>
      <c r="M101" s="2"/>
      <c r="N101" s="2"/>
      <c r="O101" s="2"/>
      <c r="P101" s="2"/>
    </row>
    <row r="102" ht="15.75" hidden="1" customHeight="1">
      <c r="A102" s="43"/>
      <c r="B102" s="43"/>
      <c r="C102" s="43"/>
      <c r="D102" s="43"/>
      <c r="E102" s="43"/>
      <c r="F102" s="43"/>
      <c r="G102" s="43"/>
      <c r="L102" s="2"/>
      <c r="M102" s="2"/>
      <c r="N102" s="2"/>
      <c r="O102" s="2"/>
      <c r="P102" s="2"/>
    </row>
    <row r="103" ht="15.75" hidden="1" customHeight="1">
      <c r="A103" s="43"/>
      <c r="B103" s="43"/>
      <c r="C103" s="43"/>
      <c r="D103" s="43"/>
      <c r="E103" s="43"/>
      <c r="F103" s="43"/>
      <c r="G103" s="43"/>
      <c r="L103" s="2"/>
      <c r="M103" s="2"/>
      <c r="N103" s="2"/>
      <c r="O103" s="2"/>
      <c r="P103" s="2"/>
    </row>
    <row r="104" ht="15.75" hidden="1" customHeight="1">
      <c r="A104" s="43"/>
      <c r="B104" s="43"/>
      <c r="C104" s="43"/>
      <c r="D104" s="43"/>
      <c r="E104" s="43"/>
      <c r="F104" s="43"/>
      <c r="G104" s="43"/>
      <c r="L104" s="2"/>
      <c r="M104" s="2"/>
      <c r="N104" s="2"/>
      <c r="O104" s="2"/>
      <c r="P104" s="2"/>
    </row>
    <row r="105" ht="15.75" hidden="1" customHeight="1">
      <c r="A105" s="43"/>
      <c r="B105" s="43"/>
      <c r="C105" s="43"/>
      <c r="D105" s="43"/>
      <c r="E105" s="43"/>
      <c r="F105" s="43"/>
      <c r="G105" s="43"/>
      <c r="L105" s="2"/>
      <c r="M105" s="2"/>
      <c r="N105" s="2"/>
      <c r="O105" s="2"/>
      <c r="P105" s="2"/>
    </row>
    <row r="106" ht="15.75" hidden="1" customHeight="1">
      <c r="A106" s="43"/>
      <c r="B106" s="43"/>
      <c r="C106" s="43"/>
      <c r="D106" s="43"/>
      <c r="E106" s="43"/>
      <c r="F106" s="43"/>
      <c r="G106" s="43"/>
      <c r="L106" s="2"/>
      <c r="M106" s="2"/>
      <c r="N106" s="2"/>
      <c r="O106" s="2"/>
      <c r="P106" s="2"/>
    </row>
    <row r="107" ht="15.75" hidden="1" customHeight="1">
      <c r="A107" s="43"/>
      <c r="B107" s="43"/>
      <c r="C107" s="43"/>
      <c r="D107" s="43"/>
      <c r="E107" s="43"/>
      <c r="F107" s="43"/>
      <c r="G107" s="43"/>
      <c r="L107" s="2"/>
      <c r="M107" s="2"/>
      <c r="N107" s="2"/>
      <c r="O107" s="2"/>
      <c r="P107" s="2"/>
    </row>
    <row r="108" ht="15.75" hidden="1" customHeight="1">
      <c r="A108" s="43"/>
      <c r="B108" s="43"/>
      <c r="C108" s="43"/>
      <c r="D108" s="43"/>
      <c r="E108" s="43"/>
      <c r="F108" s="43"/>
      <c r="G108" s="43"/>
      <c r="L108" s="2"/>
      <c r="M108" s="2"/>
      <c r="N108" s="2"/>
      <c r="O108" s="2"/>
      <c r="P108" s="2"/>
    </row>
    <row r="109" ht="15.75" hidden="1" customHeight="1">
      <c r="A109" s="43"/>
      <c r="B109" s="43"/>
      <c r="C109" s="43"/>
      <c r="D109" s="43"/>
      <c r="E109" s="43"/>
      <c r="F109" s="43"/>
      <c r="G109" s="43"/>
      <c r="L109" s="2"/>
      <c r="M109" s="2"/>
      <c r="N109" s="2"/>
      <c r="O109" s="2"/>
      <c r="P109" s="2"/>
    </row>
    <row r="110" ht="15.75" hidden="1" customHeight="1">
      <c r="A110" s="43"/>
      <c r="B110" s="43"/>
      <c r="C110" s="43"/>
      <c r="D110" s="43"/>
      <c r="E110" s="43"/>
      <c r="F110" s="43"/>
      <c r="G110" s="43"/>
      <c r="L110" s="2"/>
      <c r="M110" s="2"/>
      <c r="N110" s="2"/>
      <c r="O110" s="2"/>
      <c r="P110" s="2"/>
    </row>
    <row r="111" ht="15.75" hidden="1" customHeight="1">
      <c r="A111" s="43"/>
      <c r="B111" s="43"/>
      <c r="C111" s="43"/>
      <c r="D111" s="43"/>
      <c r="E111" s="43"/>
      <c r="F111" s="43"/>
      <c r="G111" s="43"/>
      <c r="L111" s="2"/>
      <c r="M111" s="2"/>
      <c r="N111" s="2"/>
      <c r="O111" s="2"/>
      <c r="P111" s="2"/>
    </row>
    <row r="112" ht="15.75" hidden="1" customHeight="1">
      <c r="A112" s="43"/>
      <c r="B112" s="43"/>
      <c r="C112" s="43"/>
      <c r="D112" s="43"/>
      <c r="E112" s="43"/>
      <c r="F112" s="43"/>
      <c r="G112" s="43"/>
      <c r="L112" s="2"/>
      <c r="M112" s="2"/>
      <c r="N112" s="2"/>
      <c r="O112" s="2"/>
      <c r="P112" s="2"/>
    </row>
    <row r="113" ht="15.75" hidden="1" customHeight="1">
      <c r="A113" s="43"/>
      <c r="B113" s="43"/>
      <c r="C113" s="43"/>
      <c r="D113" s="43"/>
      <c r="E113" s="43"/>
      <c r="F113" s="43"/>
      <c r="G113" s="43"/>
      <c r="L113" s="2"/>
      <c r="M113" s="2"/>
      <c r="N113" s="2"/>
      <c r="O113" s="2"/>
      <c r="P113" s="2"/>
    </row>
    <row r="114" ht="15.75" hidden="1" customHeight="1">
      <c r="A114" s="43"/>
      <c r="B114" s="43"/>
      <c r="C114" s="43"/>
      <c r="D114" s="43"/>
      <c r="E114" s="43"/>
      <c r="F114" s="43"/>
      <c r="G114" s="43"/>
      <c r="L114" s="2"/>
      <c r="M114" s="2"/>
      <c r="N114" s="2"/>
      <c r="O114" s="2"/>
      <c r="P114" s="2"/>
    </row>
    <row r="115" ht="15.75" hidden="1" customHeight="1">
      <c r="A115" s="43"/>
      <c r="B115" s="43"/>
      <c r="C115" s="43"/>
      <c r="D115" s="43"/>
      <c r="E115" s="43"/>
      <c r="F115" s="43"/>
      <c r="G115" s="43"/>
      <c r="L115" s="2"/>
      <c r="M115" s="2"/>
      <c r="N115" s="2"/>
      <c r="O115" s="2"/>
      <c r="P115" s="2"/>
    </row>
    <row r="116" ht="15.75" hidden="1" customHeight="1">
      <c r="A116" s="43"/>
      <c r="B116" s="43"/>
      <c r="C116" s="43"/>
      <c r="D116" s="43"/>
      <c r="E116" s="43"/>
      <c r="F116" s="43"/>
      <c r="G116" s="43"/>
      <c r="L116" s="2"/>
      <c r="M116" s="2"/>
      <c r="N116" s="2"/>
      <c r="O116" s="2"/>
      <c r="P116" s="2"/>
    </row>
    <row r="117" ht="15.75" hidden="1" customHeight="1">
      <c r="A117" s="43"/>
      <c r="B117" s="43"/>
      <c r="C117" s="43"/>
      <c r="D117" s="43"/>
      <c r="E117" s="43"/>
      <c r="F117" s="43"/>
      <c r="G117" s="43"/>
      <c r="L117" s="2"/>
      <c r="M117" s="2"/>
      <c r="N117" s="2"/>
      <c r="O117" s="2"/>
      <c r="P117" s="2"/>
    </row>
    <row r="118" ht="15.75" hidden="1" customHeight="1">
      <c r="A118" s="43"/>
      <c r="B118" s="43"/>
      <c r="C118" s="43"/>
      <c r="D118" s="43"/>
      <c r="E118" s="43"/>
      <c r="F118" s="43"/>
      <c r="G118" s="43"/>
      <c r="L118" s="2"/>
      <c r="M118" s="2"/>
      <c r="N118" s="2"/>
      <c r="O118" s="2"/>
      <c r="P118" s="2"/>
    </row>
    <row r="119" ht="15.75" hidden="1" customHeight="1">
      <c r="A119" s="43"/>
      <c r="B119" s="43"/>
      <c r="C119" s="43"/>
      <c r="D119" s="43"/>
      <c r="E119" s="43"/>
      <c r="F119" s="43"/>
      <c r="G119" s="43"/>
      <c r="L119" s="2"/>
      <c r="M119" s="2"/>
      <c r="N119" s="2"/>
      <c r="O119" s="2"/>
      <c r="P119" s="2"/>
    </row>
    <row r="120" ht="15.75" hidden="1" customHeight="1">
      <c r="A120" s="43"/>
      <c r="B120" s="43"/>
      <c r="C120" s="43"/>
      <c r="D120" s="43"/>
      <c r="E120" s="43"/>
      <c r="F120" s="43"/>
      <c r="G120" s="43"/>
      <c r="L120" s="2"/>
      <c r="M120" s="2"/>
      <c r="N120" s="2"/>
      <c r="O120" s="2"/>
      <c r="P120" s="2"/>
    </row>
    <row r="121" ht="15.75" hidden="1" customHeight="1">
      <c r="A121" s="43"/>
      <c r="B121" s="43"/>
      <c r="C121" s="43"/>
      <c r="D121" s="43"/>
      <c r="E121" s="43"/>
      <c r="F121" s="43"/>
      <c r="G121" s="43"/>
      <c r="L121" s="2"/>
      <c r="M121" s="2"/>
      <c r="N121" s="2"/>
      <c r="O121" s="2"/>
      <c r="P121" s="2"/>
    </row>
    <row r="122" ht="15.75" hidden="1" customHeight="1">
      <c r="A122" s="43"/>
      <c r="B122" s="43"/>
      <c r="C122" s="43"/>
      <c r="D122" s="43"/>
      <c r="E122" s="43"/>
      <c r="F122" s="43"/>
      <c r="G122" s="43"/>
      <c r="L122" s="2"/>
      <c r="M122" s="2"/>
      <c r="N122" s="2"/>
      <c r="O122" s="2"/>
      <c r="P122" s="2"/>
    </row>
    <row r="123" ht="15.75" hidden="1" customHeight="1">
      <c r="A123" s="43"/>
      <c r="B123" s="43"/>
      <c r="C123" s="43"/>
      <c r="D123" s="43"/>
      <c r="E123" s="43"/>
      <c r="F123" s="43"/>
      <c r="G123" s="43"/>
      <c r="L123" s="2"/>
      <c r="M123" s="2"/>
      <c r="N123" s="2"/>
      <c r="O123" s="2"/>
      <c r="P123" s="2"/>
    </row>
    <row r="124" ht="15.75" hidden="1" customHeight="1">
      <c r="A124" s="43"/>
      <c r="B124" s="43"/>
      <c r="C124" s="43"/>
      <c r="D124" s="43"/>
      <c r="E124" s="43"/>
      <c r="F124" s="43"/>
      <c r="G124" s="43"/>
      <c r="L124" s="2"/>
      <c r="M124" s="2"/>
      <c r="N124" s="2"/>
      <c r="O124" s="2"/>
      <c r="P124" s="2"/>
    </row>
    <row r="125" ht="15.75" hidden="1" customHeight="1">
      <c r="A125" s="43"/>
      <c r="B125" s="43"/>
      <c r="C125" s="43"/>
      <c r="D125" s="43"/>
      <c r="E125" s="43"/>
      <c r="F125" s="43"/>
      <c r="G125" s="43"/>
      <c r="L125" s="2"/>
      <c r="M125" s="2"/>
      <c r="N125" s="2"/>
      <c r="O125" s="2"/>
      <c r="P125" s="2"/>
    </row>
    <row r="126" ht="15.75" hidden="1" customHeight="1">
      <c r="A126" s="43"/>
      <c r="B126" s="43"/>
      <c r="C126" s="43"/>
      <c r="D126" s="43"/>
      <c r="E126" s="43"/>
      <c r="F126" s="43"/>
      <c r="G126" s="43"/>
      <c r="L126" s="2"/>
      <c r="M126" s="2"/>
      <c r="N126" s="2"/>
      <c r="O126" s="2"/>
      <c r="P126" s="2"/>
    </row>
    <row r="127" ht="15.75" hidden="1" customHeight="1">
      <c r="A127" s="43"/>
      <c r="B127" s="43"/>
      <c r="C127" s="43"/>
      <c r="D127" s="43"/>
      <c r="E127" s="43"/>
      <c r="F127" s="43"/>
      <c r="G127" s="43"/>
      <c r="L127" s="2"/>
      <c r="M127" s="2"/>
      <c r="N127" s="2"/>
      <c r="O127" s="2"/>
      <c r="P127" s="2"/>
    </row>
    <row r="128" ht="15.75" hidden="1" customHeight="1">
      <c r="A128" s="43"/>
      <c r="B128" s="43"/>
      <c r="C128" s="43"/>
      <c r="D128" s="43"/>
      <c r="E128" s="43"/>
      <c r="F128" s="43"/>
      <c r="G128" s="43"/>
      <c r="L128" s="2"/>
      <c r="M128" s="2"/>
      <c r="N128" s="2"/>
      <c r="O128" s="2"/>
      <c r="P128" s="2"/>
    </row>
    <row r="129" ht="15.75" hidden="1" customHeight="1">
      <c r="A129" s="43"/>
      <c r="B129" s="43"/>
      <c r="C129" s="43"/>
      <c r="D129" s="43"/>
      <c r="E129" s="43"/>
      <c r="F129" s="43"/>
      <c r="G129" s="43"/>
      <c r="L129" s="2"/>
      <c r="M129" s="2"/>
      <c r="N129" s="2"/>
      <c r="O129" s="2"/>
      <c r="P129" s="2"/>
    </row>
    <row r="130" ht="15.75" hidden="1" customHeight="1">
      <c r="A130" s="43"/>
      <c r="B130" s="43"/>
      <c r="C130" s="43"/>
      <c r="D130" s="43"/>
      <c r="E130" s="43"/>
      <c r="F130" s="43"/>
      <c r="G130" s="43"/>
      <c r="L130" s="2"/>
      <c r="M130" s="2"/>
      <c r="N130" s="2"/>
      <c r="O130" s="2"/>
      <c r="P130" s="2"/>
    </row>
    <row r="131" ht="15.75" hidden="1" customHeight="1">
      <c r="A131" s="43"/>
      <c r="B131" s="43"/>
      <c r="C131" s="43"/>
      <c r="D131" s="43"/>
      <c r="E131" s="43"/>
      <c r="F131" s="43"/>
      <c r="G131" s="43"/>
      <c r="L131" s="2"/>
      <c r="M131" s="2"/>
      <c r="N131" s="2"/>
      <c r="O131" s="2"/>
      <c r="P131" s="2"/>
    </row>
    <row r="132" ht="15.75" hidden="1" customHeight="1">
      <c r="A132" s="43"/>
      <c r="B132" s="43"/>
      <c r="C132" s="43"/>
      <c r="D132" s="43"/>
      <c r="E132" s="43"/>
      <c r="F132" s="43"/>
      <c r="G132" s="43"/>
      <c r="L132" s="2"/>
      <c r="M132" s="2"/>
      <c r="N132" s="2"/>
      <c r="O132" s="2"/>
      <c r="P132" s="2"/>
    </row>
    <row r="133" ht="15.75" hidden="1" customHeight="1">
      <c r="A133" s="43"/>
      <c r="B133" s="43"/>
      <c r="C133" s="43"/>
      <c r="D133" s="43"/>
      <c r="E133" s="43"/>
      <c r="F133" s="43"/>
      <c r="G133" s="43"/>
      <c r="L133" s="2"/>
      <c r="M133" s="2"/>
      <c r="N133" s="2"/>
      <c r="O133" s="2"/>
      <c r="P133" s="2"/>
    </row>
    <row r="134" ht="15.75" hidden="1" customHeight="1">
      <c r="A134" s="43"/>
      <c r="B134" s="43"/>
      <c r="C134" s="43"/>
      <c r="D134" s="43"/>
      <c r="E134" s="43"/>
      <c r="F134" s="43"/>
      <c r="G134" s="43"/>
      <c r="L134" s="2"/>
      <c r="M134" s="2"/>
      <c r="N134" s="2"/>
      <c r="O134" s="2"/>
      <c r="P134" s="2"/>
    </row>
    <row r="135" ht="15.75" hidden="1" customHeight="1">
      <c r="A135" s="43"/>
      <c r="B135" s="43"/>
      <c r="C135" s="43"/>
      <c r="D135" s="43"/>
      <c r="E135" s="43"/>
      <c r="F135" s="43"/>
      <c r="G135" s="43"/>
      <c r="L135" s="2"/>
      <c r="M135" s="2"/>
      <c r="N135" s="2"/>
      <c r="O135" s="2"/>
      <c r="P135" s="2"/>
    </row>
    <row r="136" ht="15.75" hidden="1" customHeight="1">
      <c r="A136" s="43"/>
      <c r="B136" s="43"/>
      <c r="C136" s="43"/>
      <c r="D136" s="43"/>
      <c r="E136" s="43"/>
      <c r="F136" s="43"/>
      <c r="G136" s="43"/>
      <c r="L136" s="2"/>
      <c r="M136" s="2"/>
      <c r="N136" s="2"/>
      <c r="O136" s="2"/>
      <c r="P136" s="2"/>
    </row>
    <row r="137" ht="15.75" hidden="1" customHeight="1">
      <c r="A137" s="43"/>
      <c r="B137" s="43"/>
      <c r="C137" s="43"/>
      <c r="D137" s="43"/>
      <c r="E137" s="43"/>
      <c r="F137" s="43"/>
      <c r="G137" s="43"/>
      <c r="L137" s="2"/>
      <c r="M137" s="2"/>
      <c r="N137" s="2"/>
      <c r="O137" s="2"/>
      <c r="P137" s="2"/>
    </row>
    <row r="138" ht="15.75" hidden="1" customHeight="1">
      <c r="A138" s="43"/>
      <c r="B138" s="43"/>
      <c r="C138" s="43"/>
      <c r="D138" s="43"/>
      <c r="E138" s="43"/>
      <c r="F138" s="43"/>
      <c r="G138" s="43"/>
      <c r="L138" s="2"/>
      <c r="M138" s="2"/>
      <c r="N138" s="2"/>
      <c r="O138" s="2"/>
      <c r="P138" s="2"/>
    </row>
    <row r="139" ht="15.75" hidden="1" customHeight="1">
      <c r="A139" s="43"/>
      <c r="B139" s="43"/>
      <c r="C139" s="43"/>
      <c r="D139" s="43"/>
      <c r="E139" s="43"/>
      <c r="F139" s="43"/>
      <c r="G139" s="43"/>
      <c r="L139" s="2"/>
      <c r="M139" s="2"/>
      <c r="N139" s="2"/>
      <c r="O139" s="2"/>
      <c r="P139" s="2"/>
    </row>
    <row r="140" ht="15.75" hidden="1" customHeight="1">
      <c r="A140" s="43"/>
      <c r="B140" s="43"/>
      <c r="C140" s="43"/>
      <c r="D140" s="43"/>
      <c r="E140" s="43"/>
      <c r="F140" s="43"/>
      <c r="G140" s="43"/>
      <c r="L140" s="2"/>
      <c r="M140" s="2"/>
      <c r="N140" s="2"/>
      <c r="O140" s="2"/>
      <c r="P140" s="2"/>
    </row>
    <row r="141" ht="15.75" hidden="1" customHeight="1">
      <c r="A141" s="43"/>
      <c r="B141" s="43"/>
      <c r="C141" s="43"/>
      <c r="D141" s="43"/>
      <c r="E141" s="43"/>
      <c r="F141" s="43"/>
      <c r="G141" s="43"/>
      <c r="L141" s="2"/>
      <c r="M141" s="2"/>
      <c r="N141" s="2"/>
      <c r="O141" s="2"/>
      <c r="P141" s="2"/>
    </row>
    <row r="142" ht="15.75" hidden="1" customHeight="1">
      <c r="A142" s="43"/>
      <c r="B142" s="43"/>
      <c r="C142" s="43"/>
      <c r="D142" s="43"/>
      <c r="E142" s="43"/>
      <c r="F142" s="43"/>
      <c r="G142" s="43"/>
      <c r="L142" s="2"/>
      <c r="M142" s="2"/>
      <c r="N142" s="2"/>
      <c r="O142" s="2"/>
      <c r="P142" s="2"/>
    </row>
    <row r="143" ht="15.75" hidden="1" customHeight="1">
      <c r="A143" s="43"/>
      <c r="B143" s="43"/>
      <c r="C143" s="43"/>
      <c r="D143" s="43"/>
      <c r="E143" s="43"/>
      <c r="F143" s="43"/>
      <c r="G143" s="43"/>
      <c r="L143" s="2"/>
      <c r="M143" s="2"/>
      <c r="N143" s="2"/>
      <c r="O143" s="2"/>
      <c r="P143" s="2"/>
    </row>
    <row r="144" ht="15.75" hidden="1" customHeight="1">
      <c r="A144" s="43"/>
      <c r="B144" s="43"/>
      <c r="C144" s="43"/>
      <c r="D144" s="43"/>
      <c r="E144" s="43"/>
      <c r="F144" s="43"/>
      <c r="G144" s="43"/>
      <c r="L144" s="2"/>
      <c r="M144" s="2"/>
      <c r="N144" s="2"/>
      <c r="O144" s="2"/>
      <c r="P144" s="2"/>
    </row>
    <row r="145" ht="15.75" hidden="1" customHeight="1">
      <c r="A145" s="43"/>
      <c r="B145" s="43"/>
      <c r="C145" s="43"/>
      <c r="D145" s="43"/>
      <c r="E145" s="43"/>
      <c r="F145" s="43"/>
      <c r="G145" s="43"/>
      <c r="L145" s="2"/>
      <c r="M145" s="2"/>
      <c r="N145" s="2"/>
      <c r="O145" s="2"/>
      <c r="P145" s="2"/>
    </row>
    <row r="146" ht="15.75" hidden="1" customHeight="1">
      <c r="A146" s="43"/>
      <c r="B146" s="43"/>
      <c r="C146" s="43"/>
      <c r="D146" s="43"/>
      <c r="E146" s="43"/>
      <c r="F146" s="43"/>
      <c r="G146" s="43"/>
      <c r="L146" s="2"/>
      <c r="M146" s="2"/>
      <c r="N146" s="2"/>
      <c r="O146" s="2"/>
      <c r="P146" s="2"/>
    </row>
    <row r="147" ht="15.75" hidden="1" customHeight="1">
      <c r="A147" s="43"/>
      <c r="B147" s="43"/>
      <c r="C147" s="43"/>
      <c r="D147" s="43"/>
      <c r="E147" s="43"/>
      <c r="F147" s="43"/>
      <c r="G147" s="43"/>
      <c r="L147" s="2"/>
      <c r="M147" s="2"/>
      <c r="N147" s="2"/>
      <c r="O147" s="2"/>
      <c r="P147" s="2"/>
    </row>
    <row r="148" ht="15.75" hidden="1" customHeight="1">
      <c r="A148" s="43"/>
      <c r="B148" s="43"/>
      <c r="C148" s="43"/>
      <c r="D148" s="43"/>
      <c r="E148" s="43"/>
      <c r="F148" s="43"/>
      <c r="G148" s="43"/>
      <c r="L148" s="2"/>
      <c r="M148" s="2"/>
      <c r="N148" s="2"/>
      <c r="O148" s="2"/>
      <c r="P148" s="2"/>
    </row>
    <row r="149" ht="15.75" hidden="1" customHeight="1">
      <c r="A149" s="43"/>
      <c r="B149" s="43"/>
      <c r="C149" s="43"/>
      <c r="D149" s="43"/>
      <c r="E149" s="43"/>
      <c r="F149" s="43"/>
      <c r="G149" s="43"/>
      <c r="L149" s="2"/>
      <c r="M149" s="2"/>
      <c r="N149" s="2"/>
      <c r="O149" s="2"/>
      <c r="P149" s="2"/>
    </row>
    <row r="150" ht="15.75" hidden="1" customHeight="1">
      <c r="A150" s="43"/>
      <c r="B150" s="43"/>
      <c r="C150" s="43"/>
      <c r="D150" s="43"/>
      <c r="E150" s="43"/>
      <c r="F150" s="43"/>
      <c r="G150" s="43"/>
      <c r="L150" s="2"/>
      <c r="M150" s="2"/>
      <c r="N150" s="2"/>
      <c r="O150" s="2"/>
      <c r="P150" s="2"/>
    </row>
    <row r="151" ht="15.75" hidden="1" customHeight="1">
      <c r="A151" s="43"/>
      <c r="B151" s="43"/>
      <c r="C151" s="43"/>
      <c r="D151" s="43"/>
      <c r="E151" s="43"/>
      <c r="F151" s="43"/>
      <c r="G151" s="43"/>
      <c r="L151" s="2"/>
      <c r="M151" s="2"/>
      <c r="N151" s="2"/>
      <c r="O151" s="2"/>
      <c r="P151" s="2"/>
    </row>
    <row r="152" ht="15.75" hidden="1" customHeight="1">
      <c r="A152" s="43"/>
      <c r="B152" s="43"/>
      <c r="C152" s="43"/>
      <c r="D152" s="43"/>
      <c r="E152" s="43"/>
      <c r="F152" s="43"/>
      <c r="G152" s="43"/>
      <c r="L152" s="2"/>
      <c r="M152" s="2"/>
      <c r="N152" s="2"/>
      <c r="O152" s="2"/>
      <c r="P152" s="2"/>
    </row>
    <row r="153" ht="15.75" hidden="1" customHeight="1">
      <c r="A153" s="43"/>
      <c r="B153" s="43"/>
      <c r="C153" s="43"/>
      <c r="D153" s="43"/>
      <c r="E153" s="43"/>
      <c r="F153" s="43"/>
      <c r="G153" s="43"/>
      <c r="L153" s="2"/>
      <c r="M153" s="2"/>
      <c r="N153" s="2"/>
      <c r="O153" s="2"/>
      <c r="P153" s="2"/>
    </row>
    <row r="154" ht="15.75" hidden="1" customHeight="1">
      <c r="A154" s="43"/>
      <c r="B154" s="43"/>
      <c r="C154" s="43"/>
      <c r="D154" s="43"/>
      <c r="E154" s="43"/>
      <c r="F154" s="43"/>
      <c r="G154" s="43"/>
      <c r="L154" s="2"/>
      <c r="M154" s="2"/>
      <c r="N154" s="2"/>
      <c r="O154" s="2"/>
      <c r="P154" s="2"/>
    </row>
    <row r="155" ht="15.75" hidden="1" customHeight="1">
      <c r="A155" s="43"/>
      <c r="B155" s="43"/>
      <c r="C155" s="43"/>
      <c r="D155" s="43"/>
      <c r="E155" s="43"/>
      <c r="F155" s="43"/>
      <c r="G155" s="43"/>
      <c r="L155" s="2"/>
      <c r="M155" s="2"/>
      <c r="N155" s="2"/>
      <c r="O155" s="2"/>
      <c r="P155" s="2"/>
    </row>
    <row r="156" ht="15.75" hidden="1" customHeight="1">
      <c r="A156" s="43"/>
      <c r="B156" s="43"/>
      <c r="C156" s="43"/>
      <c r="D156" s="43"/>
      <c r="E156" s="43"/>
      <c r="F156" s="43"/>
      <c r="G156" s="43"/>
      <c r="L156" s="2"/>
      <c r="M156" s="2"/>
      <c r="N156" s="2"/>
      <c r="O156" s="2"/>
      <c r="P156" s="2"/>
    </row>
    <row r="157" ht="15.75" hidden="1" customHeight="1">
      <c r="A157" s="43"/>
      <c r="B157" s="43"/>
      <c r="C157" s="43"/>
      <c r="D157" s="43"/>
      <c r="E157" s="43"/>
      <c r="F157" s="43"/>
      <c r="G157" s="43"/>
      <c r="L157" s="2"/>
      <c r="M157" s="2"/>
      <c r="N157" s="2"/>
      <c r="O157" s="2"/>
      <c r="P157" s="2"/>
    </row>
    <row r="158" ht="15.75" hidden="1" customHeight="1">
      <c r="A158" s="43"/>
      <c r="B158" s="43"/>
      <c r="C158" s="43"/>
      <c r="D158" s="43"/>
      <c r="E158" s="43"/>
      <c r="F158" s="43"/>
      <c r="G158" s="43"/>
      <c r="L158" s="2"/>
      <c r="M158" s="2"/>
      <c r="N158" s="2"/>
      <c r="O158" s="2"/>
      <c r="P158" s="2"/>
    </row>
    <row r="159" ht="15.75" hidden="1" customHeight="1">
      <c r="A159" s="43"/>
      <c r="B159" s="43"/>
      <c r="C159" s="43"/>
      <c r="D159" s="43"/>
      <c r="E159" s="43"/>
      <c r="F159" s="43"/>
      <c r="G159" s="43"/>
      <c r="L159" s="2"/>
      <c r="M159" s="2"/>
      <c r="N159" s="2"/>
      <c r="O159" s="2"/>
      <c r="P159" s="2"/>
    </row>
    <row r="160" ht="15.75" hidden="1" customHeight="1">
      <c r="A160" s="43"/>
      <c r="B160" s="43"/>
      <c r="C160" s="43"/>
      <c r="D160" s="43"/>
      <c r="E160" s="43"/>
      <c r="F160" s="43"/>
      <c r="G160" s="43"/>
      <c r="L160" s="2"/>
      <c r="M160" s="2"/>
      <c r="N160" s="2"/>
      <c r="O160" s="2"/>
      <c r="P160" s="2"/>
    </row>
    <row r="161" ht="15.75" hidden="1" customHeight="1">
      <c r="A161" s="43"/>
      <c r="B161" s="43"/>
      <c r="C161" s="43"/>
      <c r="D161" s="43"/>
      <c r="E161" s="43"/>
      <c r="F161" s="43"/>
      <c r="G161" s="43"/>
      <c r="L161" s="2"/>
      <c r="M161" s="2"/>
      <c r="N161" s="2"/>
      <c r="O161" s="2"/>
      <c r="P161" s="2"/>
    </row>
    <row r="162" ht="15.75" hidden="1" customHeight="1">
      <c r="A162" s="43"/>
      <c r="B162" s="43"/>
      <c r="C162" s="43"/>
      <c r="D162" s="43"/>
      <c r="E162" s="43"/>
      <c r="F162" s="43"/>
      <c r="G162" s="43"/>
      <c r="L162" s="2"/>
      <c r="M162" s="2"/>
      <c r="N162" s="2"/>
      <c r="O162" s="2"/>
      <c r="P162" s="2"/>
    </row>
    <row r="163" ht="15.75" hidden="1" customHeight="1">
      <c r="A163" s="43"/>
      <c r="B163" s="43"/>
      <c r="C163" s="43"/>
      <c r="D163" s="43"/>
      <c r="E163" s="43"/>
      <c r="F163" s="43"/>
      <c r="G163" s="43"/>
      <c r="L163" s="2"/>
      <c r="M163" s="2"/>
      <c r="N163" s="2"/>
      <c r="O163" s="2"/>
      <c r="P163" s="2"/>
    </row>
    <row r="164" ht="15.75" hidden="1" customHeight="1">
      <c r="A164" s="43"/>
      <c r="B164" s="43"/>
      <c r="C164" s="43"/>
      <c r="D164" s="43"/>
      <c r="E164" s="43"/>
      <c r="F164" s="43"/>
      <c r="G164" s="43"/>
      <c r="L164" s="2"/>
      <c r="M164" s="2"/>
      <c r="N164" s="2"/>
      <c r="O164" s="2"/>
      <c r="P164" s="2"/>
    </row>
    <row r="165" ht="15.75" hidden="1" customHeight="1">
      <c r="A165" s="43"/>
      <c r="B165" s="43"/>
      <c r="C165" s="43"/>
      <c r="D165" s="43"/>
      <c r="E165" s="43"/>
      <c r="F165" s="43"/>
      <c r="G165" s="43"/>
      <c r="L165" s="2"/>
      <c r="M165" s="2"/>
      <c r="N165" s="2"/>
      <c r="O165" s="2"/>
      <c r="P165" s="2"/>
    </row>
    <row r="166" ht="15.75" hidden="1" customHeight="1">
      <c r="A166" s="43"/>
      <c r="B166" s="43"/>
      <c r="C166" s="43"/>
      <c r="D166" s="43"/>
      <c r="E166" s="43"/>
      <c r="F166" s="43"/>
      <c r="G166" s="43"/>
      <c r="L166" s="2"/>
      <c r="M166" s="2"/>
      <c r="N166" s="2"/>
      <c r="O166" s="2"/>
      <c r="P166" s="2"/>
    </row>
    <row r="167" ht="15.75" hidden="1" customHeight="1">
      <c r="A167" s="43"/>
      <c r="B167" s="43"/>
      <c r="C167" s="43"/>
      <c r="D167" s="43"/>
      <c r="E167" s="43"/>
      <c r="F167" s="43"/>
      <c r="G167" s="43"/>
      <c r="L167" s="2"/>
      <c r="M167" s="2"/>
      <c r="N167" s="2"/>
      <c r="O167" s="2"/>
      <c r="P167" s="2"/>
    </row>
    <row r="168" ht="15.75" hidden="1" customHeight="1">
      <c r="A168" s="43"/>
      <c r="B168" s="43"/>
      <c r="C168" s="43"/>
      <c r="D168" s="43"/>
      <c r="E168" s="43"/>
      <c r="F168" s="43"/>
      <c r="G168" s="43"/>
      <c r="L168" s="2"/>
      <c r="M168" s="2"/>
      <c r="N168" s="2"/>
      <c r="O168" s="2"/>
      <c r="P168" s="2"/>
    </row>
    <row r="169" ht="15.75" hidden="1" customHeight="1">
      <c r="A169" s="43"/>
      <c r="B169" s="43"/>
      <c r="C169" s="43"/>
      <c r="D169" s="43"/>
      <c r="E169" s="43"/>
      <c r="F169" s="43"/>
      <c r="G169" s="43"/>
      <c r="L169" s="2"/>
      <c r="M169" s="2"/>
      <c r="N169" s="2"/>
      <c r="O169" s="2"/>
      <c r="P169" s="2"/>
    </row>
    <row r="170" ht="15.75" hidden="1" customHeight="1">
      <c r="A170" s="43"/>
      <c r="B170" s="43"/>
      <c r="C170" s="43"/>
      <c r="D170" s="43"/>
      <c r="E170" s="43"/>
      <c r="F170" s="43"/>
      <c r="G170" s="43"/>
      <c r="L170" s="2"/>
      <c r="M170" s="2"/>
      <c r="N170" s="2"/>
      <c r="O170" s="2"/>
      <c r="P170" s="2"/>
    </row>
    <row r="171" ht="15.75" hidden="1" customHeight="1">
      <c r="A171" s="43"/>
      <c r="B171" s="43"/>
      <c r="C171" s="43"/>
      <c r="D171" s="43"/>
      <c r="E171" s="43"/>
      <c r="F171" s="43"/>
      <c r="G171" s="43"/>
      <c r="L171" s="2"/>
      <c r="M171" s="2"/>
      <c r="N171" s="2"/>
      <c r="O171" s="2"/>
      <c r="P171" s="2"/>
    </row>
    <row r="172" ht="15.75" hidden="1" customHeight="1">
      <c r="A172" s="43"/>
      <c r="B172" s="43"/>
      <c r="C172" s="43"/>
      <c r="D172" s="43"/>
      <c r="E172" s="43"/>
      <c r="F172" s="43"/>
      <c r="G172" s="43"/>
      <c r="L172" s="2"/>
      <c r="M172" s="2"/>
      <c r="N172" s="2"/>
      <c r="O172" s="2"/>
      <c r="P172" s="2"/>
    </row>
    <row r="173" ht="15.75" hidden="1" customHeight="1">
      <c r="A173" s="43"/>
      <c r="B173" s="43"/>
      <c r="C173" s="43"/>
      <c r="D173" s="43"/>
      <c r="E173" s="43"/>
      <c r="F173" s="43"/>
      <c r="G173" s="43"/>
      <c r="L173" s="2"/>
      <c r="M173" s="2"/>
      <c r="N173" s="2"/>
      <c r="O173" s="2"/>
      <c r="P173" s="2"/>
    </row>
    <row r="174" ht="15.75" hidden="1" customHeight="1">
      <c r="A174" s="43"/>
      <c r="B174" s="43"/>
      <c r="C174" s="43"/>
      <c r="D174" s="43"/>
      <c r="E174" s="43"/>
      <c r="F174" s="43"/>
      <c r="G174" s="43"/>
      <c r="L174" s="2"/>
      <c r="M174" s="2"/>
      <c r="N174" s="2"/>
      <c r="O174" s="2"/>
      <c r="P174" s="2"/>
    </row>
    <row r="175" ht="15.75" hidden="1" customHeight="1">
      <c r="A175" s="43"/>
      <c r="B175" s="43"/>
      <c r="C175" s="43"/>
      <c r="D175" s="43"/>
      <c r="E175" s="43"/>
      <c r="F175" s="43"/>
      <c r="G175" s="43"/>
      <c r="L175" s="2"/>
      <c r="M175" s="2"/>
      <c r="N175" s="2"/>
      <c r="O175" s="2"/>
      <c r="P175" s="2"/>
    </row>
    <row r="176" ht="15.75" hidden="1" customHeight="1">
      <c r="A176" s="43"/>
      <c r="B176" s="43"/>
      <c r="C176" s="43"/>
      <c r="D176" s="43"/>
      <c r="E176" s="43"/>
      <c r="F176" s="43"/>
      <c r="G176" s="43"/>
      <c r="L176" s="2"/>
      <c r="M176" s="2"/>
      <c r="N176" s="2"/>
      <c r="O176" s="2"/>
      <c r="P176" s="2"/>
    </row>
    <row r="177" ht="15.75" hidden="1" customHeight="1">
      <c r="A177" s="43"/>
      <c r="B177" s="43"/>
      <c r="C177" s="43"/>
      <c r="D177" s="43"/>
      <c r="E177" s="43"/>
      <c r="F177" s="43"/>
      <c r="G177" s="43"/>
      <c r="L177" s="2"/>
      <c r="M177" s="2"/>
      <c r="N177" s="2"/>
      <c r="O177" s="2"/>
      <c r="P177" s="2"/>
    </row>
    <row r="178" ht="15.75" hidden="1" customHeight="1">
      <c r="A178" s="43"/>
      <c r="B178" s="43"/>
      <c r="C178" s="43"/>
      <c r="D178" s="43"/>
      <c r="E178" s="43"/>
      <c r="F178" s="43"/>
      <c r="G178" s="43"/>
      <c r="L178" s="2"/>
      <c r="M178" s="2"/>
      <c r="N178" s="2"/>
      <c r="O178" s="2"/>
      <c r="P178" s="2"/>
    </row>
    <row r="179" ht="15.75" hidden="1" customHeight="1">
      <c r="A179" s="43"/>
      <c r="B179" s="43"/>
      <c r="C179" s="43"/>
      <c r="D179" s="43"/>
      <c r="E179" s="43"/>
      <c r="F179" s="43"/>
      <c r="G179" s="43"/>
      <c r="L179" s="2"/>
      <c r="M179" s="2"/>
      <c r="N179" s="2"/>
      <c r="O179" s="2"/>
      <c r="P179" s="2"/>
    </row>
    <row r="180" ht="15.75" hidden="1" customHeight="1">
      <c r="A180" s="43"/>
      <c r="B180" s="43"/>
      <c r="C180" s="43"/>
      <c r="D180" s="43"/>
      <c r="E180" s="43"/>
      <c r="F180" s="43"/>
      <c r="G180" s="43"/>
      <c r="L180" s="2"/>
      <c r="M180" s="2"/>
      <c r="N180" s="2"/>
      <c r="O180" s="2"/>
      <c r="P180" s="2"/>
    </row>
    <row r="181" ht="15.75" hidden="1" customHeight="1">
      <c r="A181" s="43"/>
      <c r="B181" s="43"/>
      <c r="C181" s="43"/>
      <c r="D181" s="43"/>
      <c r="E181" s="43"/>
      <c r="F181" s="43"/>
      <c r="G181" s="43"/>
      <c r="L181" s="2"/>
      <c r="M181" s="2"/>
      <c r="N181" s="2"/>
      <c r="O181" s="2"/>
      <c r="P181" s="2"/>
    </row>
    <row r="182" ht="15.75" hidden="1" customHeight="1">
      <c r="A182" s="43"/>
      <c r="B182" s="43"/>
      <c r="C182" s="43"/>
      <c r="D182" s="43"/>
      <c r="E182" s="43"/>
      <c r="F182" s="43"/>
      <c r="G182" s="43"/>
      <c r="L182" s="2"/>
      <c r="M182" s="2"/>
      <c r="N182" s="2"/>
      <c r="O182" s="2"/>
      <c r="P182" s="2"/>
    </row>
    <row r="183" ht="15.75" hidden="1" customHeight="1">
      <c r="A183" s="43"/>
      <c r="B183" s="43"/>
      <c r="C183" s="43"/>
      <c r="D183" s="43"/>
      <c r="E183" s="43"/>
      <c r="F183" s="43"/>
      <c r="G183" s="43"/>
      <c r="L183" s="2"/>
      <c r="M183" s="2"/>
      <c r="N183" s="2"/>
      <c r="O183" s="2"/>
      <c r="P183" s="2"/>
    </row>
    <row r="184" ht="15.75" hidden="1" customHeight="1">
      <c r="A184" s="43"/>
      <c r="B184" s="43"/>
      <c r="C184" s="43"/>
      <c r="D184" s="43"/>
      <c r="E184" s="43"/>
      <c r="F184" s="43"/>
      <c r="G184" s="43"/>
      <c r="L184" s="2"/>
      <c r="M184" s="2"/>
      <c r="N184" s="2"/>
      <c r="O184" s="2"/>
      <c r="P184" s="2"/>
    </row>
    <row r="185" ht="15.75" hidden="1" customHeight="1">
      <c r="A185" s="43"/>
      <c r="B185" s="43"/>
      <c r="C185" s="43"/>
      <c r="D185" s="43"/>
      <c r="E185" s="43"/>
      <c r="F185" s="43"/>
      <c r="G185" s="43"/>
      <c r="L185" s="2"/>
      <c r="M185" s="2"/>
      <c r="N185" s="2"/>
      <c r="O185" s="2"/>
      <c r="P185" s="2"/>
    </row>
    <row r="186" ht="15.75" hidden="1" customHeight="1">
      <c r="A186" s="43"/>
      <c r="B186" s="43"/>
      <c r="C186" s="43"/>
      <c r="D186" s="43"/>
      <c r="E186" s="43"/>
      <c r="F186" s="43"/>
      <c r="G186" s="43"/>
      <c r="L186" s="2"/>
      <c r="M186" s="2"/>
      <c r="N186" s="2"/>
      <c r="O186" s="2"/>
      <c r="P186" s="2"/>
    </row>
    <row r="187" ht="15.75" hidden="1" customHeight="1">
      <c r="A187" s="43"/>
      <c r="B187" s="43"/>
      <c r="C187" s="43"/>
      <c r="D187" s="43"/>
      <c r="E187" s="43"/>
      <c r="F187" s="43"/>
      <c r="G187" s="43"/>
      <c r="L187" s="2"/>
      <c r="M187" s="2"/>
      <c r="N187" s="2"/>
      <c r="O187" s="2"/>
      <c r="P187" s="2"/>
    </row>
    <row r="188" ht="15.75" hidden="1" customHeight="1">
      <c r="A188" s="43"/>
      <c r="B188" s="43"/>
      <c r="C188" s="43"/>
      <c r="D188" s="43"/>
      <c r="E188" s="43"/>
      <c r="F188" s="43"/>
      <c r="G188" s="43"/>
      <c r="L188" s="2"/>
      <c r="M188" s="2"/>
      <c r="N188" s="2"/>
      <c r="O188" s="2"/>
      <c r="P188" s="2"/>
    </row>
    <row r="189" ht="15.75" hidden="1" customHeight="1">
      <c r="A189" s="43"/>
      <c r="B189" s="43"/>
      <c r="C189" s="43"/>
      <c r="D189" s="43"/>
      <c r="E189" s="43"/>
      <c r="F189" s="43"/>
      <c r="G189" s="43"/>
      <c r="L189" s="2"/>
      <c r="M189" s="2"/>
      <c r="N189" s="2"/>
      <c r="O189" s="2"/>
      <c r="P189" s="2"/>
    </row>
    <row r="190" ht="15.75" hidden="1" customHeight="1">
      <c r="A190" s="43"/>
      <c r="B190" s="43"/>
      <c r="C190" s="43"/>
      <c r="D190" s="43"/>
      <c r="E190" s="43"/>
      <c r="F190" s="43"/>
      <c r="G190" s="43"/>
      <c r="L190" s="2"/>
      <c r="M190" s="2"/>
      <c r="N190" s="2"/>
      <c r="O190" s="2"/>
      <c r="P190" s="2"/>
    </row>
    <row r="191" ht="15.75" hidden="1" customHeight="1">
      <c r="A191" s="43"/>
      <c r="B191" s="43"/>
      <c r="C191" s="43"/>
      <c r="D191" s="43"/>
      <c r="E191" s="43"/>
      <c r="F191" s="43"/>
      <c r="G191" s="43"/>
      <c r="L191" s="2"/>
      <c r="M191" s="2"/>
      <c r="N191" s="2"/>
      <c r="O191" s="2"/>
      <c r="P191" s="2"/>
    </row>
    <row r="192" ht="15.75" hidden="1" customHeight="1">
      <c r="A192" s="43"/>
      <c r="B192" s="43"/>
      <c r="C192" s="43"/>
      <c r="D192" s="43"/>
      <c r="E192" s="43"/>
      <c r="F192" s="43"/>
      <c r="G192" s="43"/>
      <c r="L192" s="2"/>
      <c r="M192" s="2"/>
      <c r="N192" s="2"/>
      <c r="O192" s="2"/>
      <c r="P192" s="2"/>
    </row>
    <row r="193" ht="15.75" hidden="1" customHeight="1">
      <c r="A193" s="43"/>
      <c r="B193" s="43"/>
      <c r="C193" s="43"/>
      <c r="D193" s="43"/>
      <c r="E193" s="43"/>
      <c r="F193" s="43"/>
      <c r="G193" s="43"/>
      <c r="L193" s="2"/>
      <c r="M193" s="2"/>
      <c r="N193" s="2"/>
      <c r="O193" s="2"/>
      <c r="P193" s="2"/>
    </row>
    <row r="194" ht="15.75" hidden="1" customHeight="1">
      <c r="A194" s="43"/>
      <c r="B194" s="43"/>
      <c r="C194" s="43"/>
      <c r="D194" s="43"/>
      <c r="E194" s="43"/>
      <c r="F194" s="43"/>
      <c r="G194" s="43"/>
      <c r="L194" s="2"/>
      <c r="M194" s="2"/>
      <c r="N194" s="2"/>
      <c r="O194" s="2"/>
      <c r="P194" s="2"/>
    </row>
    <row r="195" ht="15.75" hidden="1" customHeight="1">
      <c r="A195" s="43"/>
      <c r="B195" s="43"/>
      <c r="C195" s="43"/>
      <c r="D195" s="43"/>
      <c r="E195" s="43"/>
      <c r="F195" s="43"/>
      <c r="G195" s="43"/>
      <c r="L195" s="2"/>
      <c r="M195" s="2"/>
      <c r="N195" s="2"/>
      <c r="O195" s="2"/>
      <c r="P195" s="2"/>
    </row>
    <row r="196" ht="15.75" hidden="1" customHeight="1">
      <c r="A196" s="43"/>
      <c r="B196" s="43"/>
      <c r="C196" s="43"/>
      <c r="D196" s="43"/>
      <c r="E196" s="43"/>
      <c r="F196" s="43"/>
      <c r="G196" s="43"/>
      <c r="L196" s="2"/>
      <c r="M196" s="2"/>
      <c r="N196" s="2"/>
      <c r="O196" s="2"/>
      <c r="P196" s="2"/>
    </row>
    <row r="197" ht="15.75" hidden="1" customHeight="1">
      <c r="A197" s="43"/>
      <c r="B197" s="43"/>
      <c r="C197" s="43"/>
      <c r="D197" s="43"/>
      <c r="E197" s="43"/>
      <c r="F197" s="43"/>
      <c r="G197" s="43"/>
      <c r="L197" s="2"/>
      <c r="M197" s="2"/>
      <c r="N197" s="2"/>
      <c r="O197" s="2"/>
      <c r="P197" s="2"/>
    </row>
    <row r="198" ht="15.75" hidden="1" customHeight="1">
      <c r="A198" s="43"/>
      <c r="B198" s="43"/>
      <c r="C198" s="43"/>
      <c r="D198" s="43"/>
      <c r="E198" s="43"/>
      <c r="F198" s="43"/>
      <c r="G198" s="43"/>
      <c r="L198" s="2"/>
      <c r="M198" s="2"/>
      <c r="N198" s="2"/>
      <c r="O198" s="2"/>
      <c r="P198" s="2"/>
    </row>
    <row r="199" ht="15.75" hidden="1" customHeight="1">
      <c r="A199" s="43"/>
      <c r="B199" s="43"/>
      <c r="C199" s="43"/>
      <c r="D199" s="43"/>
      <c r="E199" s="43"/>
      <c r="F199" s="43"/>
      <c r="G199" s="43"/>
      <c r="L199" s="2"/>
      <c r="M199" s="2"/>
      <c r="N199" s="2"/>
      <c r="O199" s="2"/>
      <c r="P199" s="2"/>
    </row>
    <row r="200" ht="15.75" hidden="1" customHeight="1">
      <c r="A200" s="43"/>
      <c r="B200" s="43"/>
      <c r="C200" s="43"/>
      <c r="D200" s="43"/>
      <c r="E200" s="43"/>
      <c r="F200" s="43"/>
      <c r="G200" s="43"/>
      <c r="L200" s="2"/>
      <c r="M200" s="2"/>
      <c r="N200" s="2"/>
      <c r="O200" s="2"/>
      <c r="P200" s="2"/>
    </row>
    <row r="201" ht="15.75" hidden="1" customHeight="1">
      <c r="A201" s="43"/>
      <c r="B201" s="43"/>
      <c r="C201" s="43"/>
      <c r="D201" s="43"/>
      <c r="E201" s="43"/>
      <c r="F201" s="43"/>
      <c r="G201" s="43"/>
      <c r="L201" s="2"/>
      <c r="M201" s="2"/>
      <c r="N201" s="2"/>
      <c r="O201" s="2"/>
      <c r="P201" s="2"/>
    </row>
    <row r="202" ht="15.75" hidden="1" customHeight="1">
      <c r="A202" s="43"/>
      <c r="B202" s="43"/>
      <c r="C202" s="43"/>
      <c r="D202" s="43"/>
      <c r="E202" s="43"/>
      <c r="F202" s="43"/>
      <c r="G202" s="43"/>
      <c r="L202" s="2"/>
      <c r="M202" s="2"/>
      <c r="N202" s="2"/>
      <c r="O202" s="2"/>
      <c r="P202" s="2"/>
    </row>
    <row r="203" ht="15.75" hidden="1" customHeight="1">
      <c r="A203" s="43"/>
      <c r="B203" s="43"/>
      <c r="C203" s="43"/>
      <c r="D203" s="43"/>
      <c r="E203" s="43"/>
      <c r="F203" s="43"/>
      <c r="G203" s="43"/>
      <c r="L203" s="2"/>
      <c r="M203" s="2"/>
      <c r="N203" s="2"/>
      <c r="O203" s="2"/>
      <c r="P203" s="2"/>
    </row>
    <row r="204" ht="15.75" hidden="1" customHeight="1">
      <c r="A204" s="43"/>
      <c r="B204" s="43"/>
      <c r="C204" s="43"/>
      <c r="D204" s="43"/>
      <c r="E204" s="43"/>
      <c r="F204" s="43"/>
      <c r="G204" s="43"/>
      <c r="L204" s="2"/>
      <c r="M204" s="2"/>
      <c r="N204" s="2"/>
      <c r="O204" s="2"/>
      <c r="P204" s="2"/>
    </row>
    <row r="205" ht="15.75" hidden="1" customHeight="1">
      <c r="A205" s="43"/>
      <c r="B205" s="43"/>
      <c r="C205" s="43"/>
      <c r="D205" s="43"/>
      <c r="E205" s="43"/>
      <c r="F205" s="43"/>
      <c r="G205" s="43"/>
      <c r="L205" s="2"/>
      <c r="M205" s="2"/>
      <c r="N205" s="2"/>
      <c r="O205" s="2"/>
      <c r="P205" s="2"/>
    </row>
    <row r="206" ht="15.75" hidden="1" customHeight="1">
      <c r="A206" s="43"/>
      <c r="B206" s="43"/>
      <c r="C206" s="43"/>
      <c r="D206" s="43"/>
      <c r="E206" s="43"/>
      <c r="F206" s="43"/>
      <c r="G206" s="43"/>
      <c r="L206" s="2"/>
      <c r="M206" s="2"/>
      <c r="N206" s="2"/>
      <c r="O206" s="2"/>
      <c r="P206" s="2"/>
    </row>
    <row r="207" ht="15.75" hidden="1" customHeight="1">
      <c r="A207" s="43"/>
      <c r="B207" s="43"/>
      <c r="C207" s="43"/>
      <c r="D207" s="43"/>
      <c r="E207" s="43"/>
      <c r="F207" s="43"/>
      <c r="G207" s="43"/>
      <c r="L207" s="2"/>
      <c r="M207" s="2"/>
      <c r="N207" s="2"/>
      <c r="O207" s="2"/>
      <c r="P207" s="2"/>
    </row>
    <row r="208" ht="15.75" hidden="1" customHeight="1">
      <c r="A208" s="43"/>
      <c r="B208" s="43"/>
      <c r="C208" s="43"/>
      <c r="D208" s="43"/>
      <c r="E208" s="43"/>
      <c r="F208" s="43"/>
      <c r="G208" s="43"/>
      <c r="L208" s="2"/>
      <c r="M208" s="2"/>
      <c r="N208" s="2"/>
      <c r="O208" s="2"/>
      <c r="P208" s="2"/>
    </row>
    <row r="209" ht="15.75" hidden="1" customHeight="1">
      <c r="A209" s="43"/>
      <c r="B209" s="43"/>
      <c r="C209" s="43"/>
      <c r="D209" s="43"/>
      <c r="E209" s="43"/>
      <c r="F209" s="43"/>
      <c r="G209" s="43"/>
      <c r="L209" s="2"/>
      <c r="M209" s="2"/>
      <c r="N209" s="2"/>
      <c r="O209" s="2"/>
      <c r="P209" s="2"/>
    </row>
    <row r="210" ht="15.75" hidden="1" customHeight="1">
      <c r="A210" s="43"/>
      <c r="B210" s="43"/>
      <c r="C210" s="43"/>
      <c r="D210" s="43"/>
      <c r="E210" s="43"/>
      <c r="F210" s="43"/>
      <c r="G210" s="43"/>
      <c r="L210" s="2"/>
      <c r="M210" s="2"/>
      <c r="N210" s="2"/>
      <c r="O210" s="2"/>
      <c r="P210" s="2"/>
    </row>
    <row r="211" ht="15.75" hidden="1" customHeight="1">
      <c r="A211" s="43"/>
      <c r="B211" s="43"/>
      <c r="C211" s="43"/>
      <c r="D211" s="43"/>
      <c r="E211" s="43"/>
      <c r="F211" s="43"/>
      <c r="G211" s="43"/>
      <c r="L211" s="2"/>
      <c r="M211" s="2"/>
      <c r="N211" s="2"/>
      <c r="O211" s="2"/>
      <c r="P211" s="2"/>
    </row>
    <row r="212" ht="15.75" hidden="1" customHeight="1">
      <c r="A212" s="43"/>
      <c r="B212" s="43"/>
      <c r="C212" s="43"/>
      <c r="D212" s="43"/>
      <c r="E212" s="43"/>
      <c r="F212" s="43"/>
      <c r="G212" s="43"/>
      <c r="L212" s="2"/>
      <c r="M212" s="2"/>
      <c r="N212" s="2"/>
      <c r="O212" s="2"/>
      <c r="P212" s="2"/>
    </row>
    <row r="213" ht="15.75" hidden="1" customHeight="1">
      <c r="A213" s="43"/>
      <c r="B213" s="43"/>
      <c r="C213" s="43"/>
      <c r="D213" s="43"/>
      <c r="E213" s="43"/>
      <c r="F213" s="43"/>
      <c r="G213" s="43"/>
      <c r="L213" s="2"/>
      <c r="M213" s="2"/>
      <c r="N213" s="2"/>
      <c r="O213" s="2"/>
      <c r="P213" s="2"/>
    </row>
    <row r="214" ht="15.75" hidden="1" customHeight="1">
      <c r="A214" s="43"/>
      <c r="B214" s="43"/>
      <c r="C214" s="43"/>
      <c r="D214" s="43"/>
      <c r="E214" s="43"/>
      <c r="F214" s="43"/>
      <c r="G214" s="43"/>
      <c r="L214" s="2"/>
      <c r="M214" s="2"/>
      <c r="N214" s="2"/>
      <c r="O214" s="2"/>
      <c r="P214" s="2"/>
    </row>
    <row r="215" ht="15.75" hidden="1" customHeight="1">
      <c r="A215" s="43"/>
      <c r="B215" s="43"/>
      <c r="C215" s="43"/>
      <c r="D215" s="43"/>
      <c r="E215" s="43"/>
      <c r="F215" s="43"/>
      <c r="G215" s="43"/>
      <c r="L215" s="2"/>
      <c r="M215" s="2"/>
      <c r="N215" s="2"/>
      <c r="O215" s="2"/>
      <c r="P215" s="2"/>
    </row>
    <row r="216" ht="15.75" hidden="1" customHeight="1">
      <c r="A216" s="43"/>
      <c r="B216" s="43"/>
      <c r="C216" s="43"/>
      <c r="D216" s="43"/>
      <c r="E216" s="43"/>
      <c r="F216" s="43"/>
      <c r="G216" s="43"/>
      <c r="L216" s="2"/>
      <c r="M216" s="2"/>
      <c r="N216" s="2"/>
      <c r="O216" s="2"/>
      <c r="P216" s="2"/>
    </row>
    <row r="217" ht="15.75" hidden="1" customHeight="1">
      <c r="A217" s="43"/>
      <c r="B217" s="43"/>
      <c r="C217" s="43"/>
      <c r="D217" s="43"/>
      <c r="E217" s="43"/>
      <c r="F217" s="43"/>
      <c r="G217" s="43"/>
      <c r="L217" s="2"/>
      <c r="M217" s="2"/>
      <c r="N217" s="2"/>
      <c r="O217" s="2"/>
      <c r="P217" s="2"/>
    </row>
    <row r="218" ht="15.75" hidden="1" customHeight="1">
      <c r="A218" s="43"/>
      <c r="B218" s="43"/>
      <c r="C218" s="43"/>
      <c r="D218" s="43"/>
      <c r="E218" s="43"/>
      <c r="F218" s="43"/>
      <c r="G218" s="43"/>
      <c r="L218" s="2"/>
      <c r="M218" s="2"/>
      <c r="N218" s="2"/>
      <c r="O218" s="2"/>
      <c r="P218" s="2"/>
    </row>
    <row r="219" ht="15.75" hidden="1" customHeight="1">
      <c r="A219" s="43"/>
      <c r="B219" s="43"/>
      <c r="C219" s="43"/>
      <c r="D219" s="43"/>
      <c r="E219" s="43"/>
      <c r="F219" s="43"/>
      <c r="G219" s="43"/>
      <c r="L219" s="2"/>
      <c r="M219" s="2"/>
      <c r="N219" s="2"/>
      <c r="O219" s="2"/>
      <c r="P219" s="2"/>
    </row>
    <row r="220" ht="15.75" hidden="1" customHeight="1">
      <c r="A220" s="43"/>
      <c r="B220" s="43"/>
      <c r="C220" s="43"/>
      <c r="D220" s="43"/>
      <c r="E220" s="43"/>
      <c r="F220" s="43"/>
      <c r="G220" s="43"/>
      <c r="L220" s="2"/>
      <c r="M220" s="2"/>
      <c r="N220" s="2"/>
      <c r="O220" s="2"/>
      <c r="P220" s="2"/>
    </row>
    <row r="221" ht="15.75" hidden="1" customHeight="1">
      <c r="A221" s="43"/>
      <c r="B221" s="43"/>
      <c r="C221" s="43"/>
      <c r="D221" s="43"/>
      <c r="E221" s="43"/>
      <c r="F221" s="43"/>
      <c r="G221" s="43"/>
      <c r="L221" s="2"/>
      <c r="M221" s="2"/>
      <c r="N221" s="2"/>
      <c r="O221" s="2"/>
      <c r="P221" s="2"/>
    </row>
    <row r="222" ht="15.75" hidden="1" customHeight="1">
      <c r="A222" s="43"/>
      <c r="B222" s="43"/>
      <c r="C222" s="43"/>
      <c r="D222" s="43"/>
      <c r="E222" s="43"/>
      <c r="F222" s="43"/>
      <c r="G222" s="43"/>
      <c r="L222" s="2"/>
      <c r="M222" s="2"/>
      <c r="N222" s="2"/>
      <c r="O222" s="2"/>
      <c r="P222" s="2"/>
    </row>
    <row r="223" ht="15.75" hidden="1" customHeight="1">
      <c r="A223" s="43"/>
      <c r="B223" s="43"/>
      <c r="C223" s="43"/>
      <c r="D223" s="43"/>
      <c r="E223" s="43"/>
      <c r="F223" s="43"/>
      <c r="G223" s="43"/>
      <c r="L223" s="2"/>
      <c r="M223" s="2"/>
      <c r="N223" s="2"/>
      <c r="O223" s="2"/>
      <c r="P223" s="2"/>
    </row>
    <row r="224" ht="15.75" hidden="1" customHeight="1">
      <c r="A224" s="43"/>
      <c r="B224" s="43"/>
      <c r="C224" s="43"/>
      <c r="D224" s="43"/>
      <c r="E224" s="43"/>
      <c r="F224" s="43"/>
      <c r="G224" s="43"/>
      <c r="L224" s="2"/>
      <c r="M224" s="2"/>
      <c r="N224" s="2"/>
      <c r="O224" s="2"/>
      <c r="P224" s="2"/>
    </row>
    <row r="225" ht="15.75" hidden="1" customHeight="1">
      <c r="A225" s="43"/>
      <c r="B225" s="43"/>
      <c r="C225" s="43"/>
      <c r="D225" s="43"/>
      <c r="E225" s="43"/>
      <c r="F225" s="43"/>
      <c r="G225" s="43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hidden="1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8" t="s">
        <v>46</v>
      </c>
      <c r="B1" s="9" t="s">
        <v>95</v>
      </c>
      <c r="C1" s="10"/>
      <c r="D1" s="10"/>
      <c r="E1" s="10"/>
      <c r="F1" s="10"/>
      <c r="G1" s="10"/>
      <c r="H1" s="10"/>
      <c r="I1" s="10"/>
      <c r="J1" s="10"/>
      <c r="K1" s="11"/>
      <c r="L1" s="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2"/>
      <c r="AA1" s="12"/>
      <c r="AB1" s="12"/>
      <c r="AC1" s="12"/>
      <c r="AD1" s="12"/>
      <c r="AE1" s="12"/>
      <c r="AF1" s="12"/>
      <c r="AG1" s="12"/>
    </row>
    <row r="2">
      <c r="A2" s="14"/>
      <c r="B2" s="15"/>
      <c r="C2" s="16"/>
      <c r="D2" s="16"/>
      <c r="E2" s="16"/>
      <c r="F2" s="16"/>
      <c r="G2" s="16"/>
      <c r="H2" s="16"/>
      <c r="I2" s="16"/>
      <c r="J2" s="16"/>
      <c r="K2" s="17"/>
      <c r="L2" s="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2"/>
      <c r="AA2" s="12"/>
      <c r="AB2" s="12"/>
      <c r="AC2" s="12"/>
      <c r="AD2" s="12"/>
      <c r="AE2" s="12"/>
      <c r="AF2" s="12"/>
      <c r="AG2" s="12"/>
    </row>
    <row r="3">
      <c r="A3" s="19"/>
      <c r="B3" s="20" t="s">
        <v>49</v>
      </c>
      <c r="C3" s="20" t="s">
        <v>50</v>
      </c>
      <c r="D3" s="20" t="s">
        <v>51</v>
      </c>
      <c r="E3" s="20" t="s">
        <v>52</v>
      </c>
      <c r="F3" s="21" t="s">
        <v>53</v>
      </c>
      <c r="G3" s="21" t="s">
        <v>54</v>
      </c>
      <c r="H3" s="21" t="s">
        <v>55</v>
      </c>
      <c r="I3" s="21" t="s">
        <v>56</v>
      </c>
      <c r="J3" s="20" t="s">
        <v>57</v>
      </c>
      <c r="K3" s="20" t="s">
        <v>58</v>
      </c>
      <c r="L3" s="2"/>
      <c r="M3" s="18" t="s">
        <v>48</v>
      </c>
      <c r="N3" s="12"/>
      <c r="O3" s="12"/>
      <c r="P3" s="12"/>
      <c r="Q3" s="12"/>
      <c r="R3" s="12"/>
      <c r="S3" s="12"/>
      <c r="T3" s="12"/>
      <c r="U3" s="12"/>
      <c r="V3" s="12"/>
      <c r="W3" s="12"/>
      <c r="X3" s="2"/>
      <c r="Y3" s="12"/>
      <c r="Z3" s="12"/>
      <c r="AA3" s="12"/>
      <c r="AB3" s="12"/>
      <c r="AC3" s="12"/>
      <c r="AD3" s="12"/>
      <c r="AE3" s="12"/>
      <c r="AF3" s="12"/>
      <c r="AG3" s="12"/>
    </row>
    <row r="4">
      <c r="A4" s="23" t="str">
        <f>ALNS!A4</f>
        <v>Alex Ranyê Guilherme Cristino</v>
      </c>
      <c r="B4" s="24"/>
      <c r="C4" s="24"/>
      <c r="D4" s="24"/>
      <c r="E4" s="24"/>
      <c r="F4" s="25">
        <f t="shared" ref="F4:F47" si="1">IF(A4&lt;&gt;"",SUM(B4:E4),)</f>
        <v>0</v>
      </c>
      <c r="G4" s="26" t="str">
        <f t="shared" ref="G4:G47" si="2">IFERROR(IF(F4&gt;=0,AVERAGE(B4:E4),""),"")</f>
        <v/>
      </c>
      <c r="H4" s="25" t="str">
        <f t="shared" ref="H4:H47" si="3">IF(AND(F4&gt;=10,F4&lt;28,G4&lt;7),ROUND((50-G4*6)/4,1),"")</f>
        <v/>
      </c>
      <c r="I4" s="27"/>
      <c r="J4" s="28" t="str">
        <f t="shared" ref="J4:J47" si="4">IF(AND(B4&lt;&gt;"",C4&lt;&gt;"",D4&lt;&gt;"",E4&lt;&gt;""),IF(OR(F4&gt;=28,F4&lt;10),G4,IF(I4=H4,5,((G4*6)+(I4*4))/10)),)</f>
        <v/>
      </c>
      <c r="K4" s="29" t="str">
        <f t="shared" ref="K4:K47" si="5">IF(AND(B4&lt;&gt;"",C4&lt;&gt;"",D4&lt;&gt;"",E4&lt;&gt;""),IF(J4&gt;=5,"A","R"),)</f>
        <v/>
      </c>
      <c r="L4" s="2"/>
      <c r="M4" s="22" t="s">
        <v>59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</row>
    <row r="5">
      <c r="A5" s="30" t="str">
        <f>ALNS!A5</f>
        <v>Ana beatriz Araújo Salvino</v>
      </c>
      <c r="B5" s="31"/>
      <c r="C5" s="31"/>
      <c r="D5" s="31"/>
      <c r="E5" s="31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5" t="str">
        <f t="shared" si="4"/>
        <v/>
      </c>
      <c r="K5" s="36" t="str">
        <f t="shared" si="5"/>
        <v/>
      </c>
      <c r="L5" s="2"/>
      <c r="M5" s="18" t="s">
        <v>60</v>
      </c>
      <c r="N5" s="12"/>
      <c r="O5" s="12"/>
      <c r="P5" s="12"/>
      <c r="Q5" s="12"/>
      <c r="R5" s="12"/>
      <c r="S5" s="12"/>
      <c r="T5" s="12"/>
      <c r="U5" s="12"/>
      <c r="V5" s="12"/>
      <c r="W5" s="12"/>
      <c r="X5" s="2"/>
      <c r="Y5" s="12"/>
      <c r="Z5" s="2"/>
      <c r="AA5" s="12"/>
      <c r="AB5" s="12"/>
      <c r="AC5" s="12"/>
      <c r="AD5" s="12"/>
      <c r="AE5" s="12"/>
      <c r="AF5" s="12"/>
      <c r="AG5" s="12"/>
    </row>
    <row r="6">
      <c r="A6" s="23" t="str">
        <f>ALNS!A6</f>
        <v>Ana Beatriz Farias Brito</v>
      </c>
      <c r="B6" s="24"/>
      <c r="C6" s="24"/>
      <c r="D6" s="24"/>
      <c r="E6" s="24"/>
      <c r="F6" s="25">
        <f t="shared" si="1"/>
        <v>0</v>
      </c>
      <c r="G6" s="26" t="str">
        <f t="shared" si="2"/>
        <v/>
      </c>
      <c r="H6" s="25" t="str">
        <f t="shared" si="3"/>
        <v/>
      </c>
      <c r="I6" s="27"/>
      <c r="J6" s="28" t="str">
        <f t="shared" si="4"/>
        <v/>
      </c>
      <c r="K6" s="29" t="str">
        <f t="shared" si="5"/>
        <v/>
      </c>
      <c r="L6" s="2"/>
      <c r="M6" s="37" t="s">
        <v>61</v>
      </c>
      <c r="N6" s="12"/>
      <c r="O6" s="12"/>
      <c r="P6" s="12"/>
      <c r="Q6" s="12"/>
      <c r="R6" s="12"/>
      <c r="S6" s="12"/>
      <c r="T6" s="12"/>
      <c r="U6" s="12"/>
      <c r="V6" s="12"/>
      <c r="W6" s="12"/>
      <c r="X6" s="2"/>
      <c r="Y6" s="12"/>
      <c r="Z6" s="2"/>
      <c r="AA6" s="12"/>
      <c r="AB6" s="12"/>
      <c r="AC6" s="12"/>
      <c r="AD6" s="12"/>
      <c r="AE6" s="12"/>
      <c r="AF6" s="12"/>
      <c r="AG6" s="12"/>
    </row>
    <row r="7">
      <c r="A7" s="30" t="str">
        <f>ALNS!A7</f>
        <v>Ana Clara Oliveira das Chagas</v>
      </c>
      <c r="B7" s="31"/>
      <c r="C7" s="31"/>
      <c r="D7" s="31"/>
      <c r="E7" s="31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5" t="str">
        <f t="shared" si="4"/>
        <v/>
      </c>
      <c r="K7" s="36" t="str">
        <f t="shared" si="5"/>
        <v/>
      </c>
      <c r="L7" s="2"/>
      <c r="M7" s="22" t="s">
        <v>62</v>
      </c>
      <c r="N7" s="12"/>
      <c r="O7" s="12"/>
      <c r="P7" s="12"/>
      <c r="Q7" s="12"/>
      <c r="R7" s="12"/>
      <c r="S7" s="12"/>
      <c r="T7" s="12"/>
      <c r="U7" s="12"/>
      <c r="V7" s="12"/>
      <c r="W7" s="12"/>
      <c r="X7" s="2"/>
      <c r="Y7" s="12"/>
      <c r="Z7" s="2"/>
      <c r="AA7" s="12"/>
      <c r="AB7" s="12"/>
      <c r="AC7" s="12"/>
      <c r="AD7" s="12"/>
      <c r="AE7" s="12"/>
      <c r="AF7" s="12"/>
      <c r="AG7" s="12"/>
    </row>
    <row r="8">
      <c r="A8" s="23" t="str">
        <f>ALNS!A8</f>
        <v>Ana Flávia Ribeiro Gomes Nascimento</v>
      </c>
      <c r="B8" s="24"/>
      <c r="C8" s="24"/>
      <c r="D8" s="24"/>
      <c r="E8" s="24"/>
      <c r="F8" s="25">
        <f t="shared" si="1"/>
        <v>0</v>
      </c>
      <c r="G8" s="26" t="str">
        <f t="shared" si="2"/>
        <v/>
      </c>
      <c r="H8" s="25" t="str">
        <f t="shared" si="3"/>
        <v/>
      </c>
      <c r="I8" s="27"/>
      <c r="J8" s="28" t="str">
        <f t="shared" si="4"/>
        <v/>
      </c>
      <c r="K8" s="29" t="str">
        <f t="shared" si="5"/>
        <v/>
      </c>
      <c r="L8" s="2"/>
      <c r="M8" s="22" t="s">
        <v>63</v>
      </c>
      <c r="N8" s="12"/>
      <c r="O8" s="12"/>
      <c r="P8" s="12"/>
      <c r="Q8" s="12"/>
      <c r="R8" s="12"/>
      <c r="S8" s="12"/>
      <c r="T8" s="12"/>
      <c r="U8" s="12"/>
      <c r="V8" s="12"/>
      <c r="W8" s="12"/>
      <c r="X8" s="2"/>
      <c r="Y8" s="12"/>
      <c r="Z8" s="2"/>
      <c r="AA8" s="12"/>
      <c r="AB8" s="12"/>
      <c r="AC8" s="12"/>
      <c r="AD8" s="12"/>
      <c r="AE8" s="12"/>
      <c r="AF8" s="12"/>
      <c r="AG8" s="12"/>
    </row>
    <row r="9">
      <c r="A9" s="30" t="str">
        <f>ALNS!A9</f>
        <v>Ana Luiza Almeida Maia</v>
      </c>
      <c r="B9" s="31"/>
      <c r="C9" s="31"/>
      <c r="D9" s="31"/>
      <c r="E9" s="31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5" t="str">
        <f t="shared" si="4"/>
        <v/>
      </c>
      <c r="K9" s="36" t="str">
        <f t="shared" si="5"/>
        <v/>
      </c>
      <c r="L9" s="2"/>
      <c r="M9" s="22" t="s">
        <v>64</v>
      </c>
      <c r="N9" s="12"/>
      <c r="O9" s="12"/>
      <c r="P9" s="12"/>
      <c r="Q9" s="12"/>
      <c r="R9" s="12"/>
      <c r="S9" s="12"/>
      <c r="T9" s="12"/>
      <c r="U9" s="12"/>
      <c r="V9" s="12"/>
      <c r="W9" s="12"/>
      <c r="X9" s="2"/>
      <c r="Y9" s="12"/>
      <c r="Z9" s="2"/>
      <c r="AA9" s="12"/>
      <c r="AB9" s="12"/>
      <c r="AC9" s="12"/>
      <c r="AD9" s="12"/>
      <c r="AE9" s="12"/>
      <c r="AF9" s="12"/>
      <c r="AG9" s="12"/>
    </row>
    <row r="10">
      <c r="A10" s="23" t="str">
        <f>ALNS!A10</f>
        <v>Andrei Bernado Nascimento da Silva</v>
      </c>
      <c r="B10" s="24"/>
      <c r="C10" s="24"/>
      <c r="D10" s="24"/>
      <c r="E10" s="24"/>
      <c r="F10" s="25">
        <f t="shared" si="1"/>
        <v>0</v>
      </c>
      <c r="G10" s="26" t="str">
        <f t="shared" si="2"/>
        <v/>
      </c>
      <c r="H10" s="25" t="str">
        <f t="shared" si="3"/>
        <v/>
      </c>
      <c r="I10" s="27"/>
      <c r="J10" s="28" t="str">
        <f t="shared" si="4"/>
        <v/>
      </c>
      <c r="K10" s="29" t="str">
        <f t="shared" si="5"/>
        <v/>
      </c>
      <c r="L10" s="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2"/>
      <c r="Y10" s="12"/>
      <c r="Z10" s="2"/>
      <c r="AA10" s="12"/>
      <c r="AB10" s="12"/>
      <c r="AC10" s="12"/>
      <c r="AD10" s="12"/>
      <c r="AE10" s="12"/>
      <c r="AF10" s="12"/>
      <c r="AG10" s="12"/>
    </row>
    <row r="11">
      <c r="A11" s="30" t="str">
        <f>ALNS!A11</f>
        <v>Arthur Juan Costa Araújo</v>
      </c>
      <c r="B11" s="31"/>
      <c r="C11" s="31"/>
      <c r="D11" s="31"/>
      <c r="E11" s="31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5" t="str">
        <f t="shared" si="4"/>
        <v/>
      </c>
      <c r="K11" s="36" t="str">
        <f t="shared" si="5"/>
        <v/>
      </c>
      <c r="L11" s="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2"/>
      <c r="Y11" s="12"/>
      <c r="Z11" s="2"/>
      <c r="AA11" s="12"/>
      <c r="AB11" s="12"/>
      <c r="AC11" s="12"/>
      <c r="AD11" s="12"/>
      <c r="AE11" s="12"/>
      <c r="AF11" s="12"/>
      <c r="AG11" s="12"/>
    </row>
    <row r="12">
      <c r="A12" s="23" t="str">
        <f>ALNS!A12</f>
        <v>Brenda Angel Sousa de Medeiros</v>
      </c>
      <c r="B12" s="24"/>
      <c r="C12" s="24"/>
      <c r="D12" s="24"/>
      <c r="E12" s="24"/>
      <c r="F12" s="25">
        <f t="shared" si="1"/>
        <v>0</v>
      </c>
      <c r="G12" s="26" t="str">
        <f t="shared" si="2"/>
        <v/>
      </c>
      <c r="H12" s="25" t="str">
        <f t="shared" si="3"/>
        <v/>
      </c>
      <c r="I12" s="27"/>
      <c r="J12" s="28" t="str">
        <f t="shared" si="4"/>
        <v/>
      </c>
      <c r="K12" s="29" t="str">
        <f t="shared" si="5"/>
        <v/>
      </c>
      <c r="L12" s="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2"/>
      <c r="Y12" s="12"/>
      <c r="Z12" s="2"/>
      <c r="AA12" s="12"/>
      <c r="AB12" s="12"/>
      <c r="AC12" s="12"/>
      <c r="AD12" s="12"/>
      <c r="AE12" s="12"/>
      <c r="AF12" s="12"/>
      <c r="AG12" s="12"/>
    </row>
    <row r="13">
      <c r="A13" s="30" t="str">
        <f>ALNS!A13</f>
        <v>Bruna Ellen Andrade Abrantes</v>
      </c>
      <c r="B13" s="31"/>
      <c r="C13" s="31"/>
      <c r="D13" s="31"/>
      <c r="E13" s="31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5" t="str">
        <f t="shared" si="4"/>
        <v/>
      </c>
      <c r="K13" s="36" t="str">
        <f t="shared" si="5"/>
        <v/>
      </c>
      <c r="L13" s="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2"/>
      <c r="Y13" s="12"/>
      <c r="Z13" s="2"/>
      <c r="AA13" s="12"/>
      <c r="AB13" s="12"/>
      <c r="AC13" s="12"/>
      <c r="AD13" s="12"/>
      <c r="AE13" s="12"/>
      <c r="AF13" s="12"/>
      <c r="AG13" s="12"/>
    </row>
    <row r="14">
      <c r="A14" s="23" t="str">
        <f>ALNS!A14</f>
        <v>Daniel Dantas da Silva</v>
      </c>
      <c r="B14" s="24"/>
      <c r="C14" s="24"/>
      <c r="D14" s="24"/>
      <c r="E14" s="24"/>
      <c r="F14" s="25">
        <f t="shared" si="1"/>
        <v>0</v>
      </c>
      <c r="G14" s="26" t="str">
        <f t="shared" si="2"/>
        <v/>
      </c>
      <c r="H14" s="25" t="str">
        <f t="shared" si="3"/>
        <v/>
      </c>
      <c r="I14" s="27"/>
      <c r="J14" s="28" t="str">
        <f t="shared" si="4"/>
        <v/>
      </c>
      <c r="K14" s="29" t="str">
        <f t="shared" si="5"/>
        <v/>
      </c>
      <c r="L14" s="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2"/>
      <c r="Y14" s="12"/>
      <c r="Z14" s="2"/>
      <c r="AA14" s="12"/>
      <c r="AB14" s="12"/>
      <c r="AC14" s="12"/>
      <c r="AD14" s="12"/>
      <c r="AE14" s="12"/>
      <c r="AF14" s="12"/>
      <c r="AG14" s="12"/>
    </row>
    <row r="15">
      <c r="A15" s="30" t="str">
        <f>ALNS!A15</f>
        <v>Erick Gabriel Araújo Leandro</v>
      </c>
      <c r="B15" s="31"/>
      <c r="C15" s="31"/>
      <c r="D15" s="31"/>
      <c r="E15" s="31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5" t="str">
        <f t="shared" si="4"/>
        <v/>
      </c>
      <c r="K15" s="36" t="str">
        <f t="shared" si="5"/>
        <v/>
      </c>
      <c r="L15" s="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2"/>
      <c r="Y15" s="12"/>
      <c r="Z15" s="2"/>
      <c r="AA15" s="12"/>
      <c r="AB15" s="12"/>
      <c r="AC15" s="12"/>
      <c r="AD15" s="12"/>
      <c r="AE15" s="12"/>
      <c r="AF15" s="12"/>
      <c r="AG15" s="12"/>
    </row>
    <row r="16">
      <c r="A16" s="23" t="str">
        <f>ALNS!A16</f>
        <v>Eugênio Genuíno Mota</v>
      </c>
      <c r="B16" s="24"/>
      <c r="C16" s="24"/>
      <c r="D16" s="24"/>
      <c r="E16" s="24"/>
      <c r="F16" s="25">
        <f t="shared" si="1"/>
        <v>0</v>
      </c>
      <c r="G16" s="33" t="str">
        <f t="shared" si="2"/>
        <v/>
      </c>
      <c r="H16" s="25" t="str">
        <f t="shared" si="3"/>
        <v/>
      </c>
      <c r="I16" s="27"/>
      <c r="J16" s="28" t="str">
        <f t="shared" si="4"/>
        <v/>
      </c>
      <c r="K16" s="29" t="str">
        <f t="shared" si="5"/>
        <v/>
      </c>
      <c r="L16" s="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2"/>
      <c r="Y16" s="12"/>
      <c r="Z16" s="2"/>
      <c r="AA16" s="12"/>
      <c r="AB16" s="12"/>
      <c r="AC16" s="12"/>
      <c r="AD16" s="12"/>
      <c r="AE16" s="12"/>
      <c r="AF16" s="12"/>
      <c r="AG16" s="12"/>
    </row>
    <row r="17">
      <c r="A17" s="30" t="str">
        <f>ALNS!A17</f>
        <v>Evellyn Fernandes de Almeida</v>
      </c>
      <c r="B17" s="31"/>
      <c r="C17" s="31"/>
      <c r="D17" s="31"/>
      <c r="E17" s="31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5" t="str">
        <f t="shared" si="4"/>
        <v/>
      </c>
      <c r="K17" s="36" t="str">
        <f t="shared" si="5"/>
        <v/>
      </c>
      <c r="L17" s="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2"/>
      <c r="Y17" s="12"/>
      <c r="Z17" s="2"/>
      <c r="AA17" s="12"/>
      <c r="AB17" s="12"/>
      <c r="AC17" s="12"/>
      <c r="AD17" s="12"/>
      <c r="AE17" s="12"/>
      <c r="AF17" s="12"/>
      <c r="AG17" s="12"/>
    </row>
    <row r="18">
      <c r="A18" s="23" t="str">
        <f>ALNS!A18</f>
        <v>Gabriel de Sousa Gonzaga</v>
      </c>
      <c r="B18" s="24"/>
      <c r="C18" s="24"/>
      <c r="D18" s="24"/>
      <c r="E18" s="24"/>
      <c r="F18" s="25">
        <f t="shared" si="1"/>
        <v>0</v>
      </c>
      <c r="G18" s="26" t="str">
        <f t="shared" si="2"/>
        <v/>
      </c>
      <c r="H18" s="25" t="str">
        <f t="shared" si="3"/>
        <v/>
      </c>
      <c r="I18" s="27"/>
      <c r="J18" s="28" t="str">
        <f t="shared" si="4"/>
        <v/>
      </c>
      <c r="K18" s="29" t="str">
        <f t="shared" si="5"/>
        <v/>
      </c>
      <c r="L18" s="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2"/>
      <c r="Y18" s="12"/>
      <c r="Z18" s="2"/>
      <c r="AA18" s="12"/>
      <c r="AB18" s="12"/>
      <c r="AC18" s="12"/>
      <c r="AD18" s="12"/>
      <c r="AE18" s="12"/>
      <c r="AF18" s="12"/>
      <c r="AG18" s="12"/>
    </row>
    <row r="19">
      <c r="A19" s="30" t="str">
        <f>ALNS!A19</f>
        <v>Giullia Barros Pietoso Camara</v>
      </c>
      <c r="B19" s="31"/>
      <c r="C19" s="31"/>
      <c r="D19" s="31"/>
      <c r="E19" s="31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5" t="str">
        <f t="shared" si="4"/>
        <v/>
      </c>
      <c r="K19" s="36" t="str">
        <f t="shared" si="5"/>
        <v/>
      </c>
      <c r="L19" s="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2"/>
      <c r="Y19" s="12"/>
      <c r="Z19" s="2"/>
      <c r="AA19" s="12"/>
      <c r="AB19" s="12"/>
      <c r="AC19" s="12"/>
      <c r="AD19" s="12"/>
      <c r="AE19" s="12"/>
      <c r="AF19" s="12"/>
      <c r="AG19" s="12"/>
    </row>
    <row r="20" ht="15.75" customHeight="1">
      <c r="A20" s="38" t="str">
        <f>ALNS!A20</f>
        <v>Gleiciane Almeida de Lima</v>
      </c>
      <c r="B20" s="24"/>
      <c r="C20" s="24"/>
      <c r="D20" s="24"/>
      <c r="E20" s="24"/>
      <c r="F20" s="25">
        <f t="shared" si="1"/>
        <v>0</v>
      </c>
      <c r="G20" s="26" t="str">
        <f t="shared" si="2"/>
        <v/>
      </c>
      <c r="H20" s="25" t="str">
        <f t="shared" si="3"/>
        <v/>
      </c>
      <c r="I20" s="27"/>
      <c r="J20" s="28" t="str">
        <f t="shared" si="4"/>
        <v/>
      </c>
      <c r="K20" s="29" t="str">
        <f t="shared" si="5"/>
        <v/>
      </c>
      <c r="L20" s="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2"/>
      <c r="Y20" s="12"/>
      <c r="Z20" s="2"/>
      <c r="AA20" s="12"/>
      <c r="AB20" s="12"/>
      <c r="AC20" s="12"/>
      <c r="AD20" s="12"/>
      <c r="AE20" s="12"/>
      <c r="AF20" s="12"/>
      <c r="AG20" s="12"/>
    </row>
    <row r="21" ht="15.75" customHeight="1">
      <c r="A21" s="30" t="str">
        <f>ALNS!A21</f>
        <v>Gustavo Oliviera de Menezes</v>
      </c>
      <c r="B21" s="31"/>
      <c r="C21" s="31"/>
      <c r="D21" s="31"/>
      <c r="E21" s="31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5" t="str">
        <f t="shared" si="4"/>
        <v/>
      </c>
      <c r="K21" s="36" t="str">
        <f t="shared" si="5"/>
        <v/>
      </c>
      <c r="L21" s="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2"/>
      <c r="Y21" s="12"/>
      <c r="Z21" s="2"/>
      <c r="AA21" s="12"/>
      <c r="AB21" s="12"/>
      <c r="AC21" s="12"/>
      <c r="AD21" s="12"/>
      <c r="AE21" s="12"/>
      <c r="AF21" s="12"/>
      <c r="AG21" s="12"/>
    </row>
    <row r="22" ht="15.75" customHeight="1">
      <c r="A22" s="23" t="str">
        <f>ALNS!A22</f>
        <v>Heitor Gênuíno Mota</v>
      </c>
      <c r="B22" s="24"/>
      <c r="C22" s="24"/>
      <c r="D22" s="24"/>
      <c r="E22" s="24"/>
      <c r="F22" s="25">
        <f t="shared" si="1"/>
        <v>0</v>
      </c>
      <c r="G22" s="26" t="str">
        <f t="shared" si="2"/>
        <v/>
      </c>
      <c r="H22" s="25" t="str">
        <f t="shared" si="3"/>
        <v/>
      </c>
      <c r="I22" s="27"/>
      <c r="J22" s="28" t="str">
        <f t="shared" si="4"/>
        <v/>
      </c>
      <c r="K22" s="29" t="str">
        <f t="shared" si="5"/>
        <v/>
      </c>
      <c r="L22" s="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2"/>
      <c r="Y22" s="12"/>
      <c r="Z22" s="2"/>
      <c r="AA22" s="12"/>
      <c r="AB22" s="12"/>
      <c r="AC22" s="12"/>
      <c r="AD22" s="12"/>
      <c r="AE22" s="12"/>
      <c r="AF22" s="12"/>
      <c r="AG22" s="12"/>
    </row>
    <row r="23" ht="15.75" customHeight="1">
      <c r="A23" s="30" t="str">
        <f>ALNS!A23</f>
        <v>Heloisa dos Reis Nascimento</v>
      </c>
      <c r="B23" s="31"/>
      <c r="C23" s="31"/>
      <c r="D23" s="31"/>
      <c r="E23" s="31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5" t="str">
        <f t="shared" si="4"/>
        <v/>
      </c>
      <c r="K23" s="36" t="str">
        <f t="shared" si="5"/>
        <v/>
      </c>
      <c r="L23" s="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2"/>
      <c r="Y23" s="12"/>
      <c r="Z23" s="2"/>
      <c r="AA23" s="12"/>
      <c r="AB23" s="12"/>
      <c r="AC23" s="12"/>
      <c r="AD23" s="12"/>
      <c r="AE23" s="12"/>
      <c r="AF23" s="12"/>
      <c r="AG23" s="12"/>
    </row>
    <row r="24" ht="15.75" customHeight="1">
      <c r="A24" s="23" t="str">
        <f>ALNS!A24</f>
        <v>José Júlio César de Lima Silva Soares</v>
      </c>
      <c r="B24" s="24"/>
      <c r="C24" s="24"/>
      <c r="D24" s="24"/>
      <c r="E24" s="24"/>
      <c r="F24" s="25">
        <f t="shared" si="1"/>
        <v>0</v>
      </c>
      <c r="G24" s="26" t="str">
        <f t="shared" si="2"/>
        <v/>
      </c>
      <c r="H24" s="25" t="str">
        <f t="shared" si="3"/>
        <v/>
      </c>
      <c r="I24" s="27"/>
      <c r="J24" s="28" t="str">
        <f t="shared" si="4"/>
        <v/>
      </c>
      <c r="K24" s="29" t="str">
        <f t="shared" si="5"/>
        <v/>
      </c>
      <c r="L24" s="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2"/>
      <c r="Y24" s="12"/>
      <c r="Z24" s="2"/>
      <c r="AA24" s="12"/>
      <c r="AB24" s="12"/>
      <c r="AC24" s="12"/>
      <c r="AD24" s="12"/>
      <c r="AE24" s="12"/>
      <c r="AF24" s="12"/>
      <c r="AG24" s="12"/>
    </row>
    <row r="25" ht="15.75" customHeight="1">
      <c r="A25" s="30" t="str">
        <f>ALNS!A25</f>
        <v>Júlia da Costa Silva Cruz</v>
      </c>
      <c r="B25" s="31"/>
      <c r="C25" s="31"/>
      <c r="D25" s="31"/>
      <c r="E25" s="31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5" t="str">
        <f t="shared" si="4"/>
        <v/>
      </c>
      <c r="K25" s="36" t="str">
        <f t="shared" si="5"/>
        <v/>
      </c>
      <c r="L25" s="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2"/>
      <c r="Y25" s="12"/>
      <c r="Z25" s="2"/>
      <c r="AA25" s="12"/>
      <c r="AB25" s="12"/>
      <c r="AC25" s="12"/>
      <c r="AD25" s="12"/>
      <c r="AE25" s="12"/>
      <c r="AF25" s="12"/>
      <c r="AG25" s="12"/>
    </row>
    <row r="26" ht="15.75" customHeight="1">
      <c r="A26" s="39" t="str">
        <f>ALNS!A26</f>
        <v>Kelven Fernando Basilio de Farias</v>
      </c>
      <c r="B26" s="24"/>
      <c r="C26" s="24"/>
      <c r="D26" s="24"/>
      <c r="E26" s="24"/>
      <c r="F26" s="25">
        <f t="shared" si="1"/>
        <v>0</v>
      </c>
      <c r="G26" s="26" t="str">
        <f t="shared" si="2"/>
        <v/>
      </c>
      <c r="H26" s="25" t="str">
        <f t="shared" si="3"/>
        <v/>
      </c>
      <c r="I26" s="38"/>
      <c r="J26" s="28" t="str">
        <f t="shared" si="4"/>
        <v/>
      </c>
      <c r="K26" s="29" t="str">
        <f t="shared" si="5"/>
        <v/>
      </c>
      <c r="L26" s="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2"/>
      <c r="Y26" s="12"/>
      <c r="Z26" s="2"/>
      <c r="AA26" s="12"/>
      <c r="AB26" s="12"/>
      <c r="AC26" s="12"/>
      <c r="AD26" s="12"/>
      <c r="AE26" s="12"/>
      <c r="AF26" s="12"/>
      <c r="AG26" s="12"/>
    </row>
    <row r="27" ht="15.75" customHeight="1">
      <c r="A27" s="40" t="str">
        <f>ALNS!A27</f>
        <v>Laura Lima Pires</v>
      </c>
      <c r="B27" s="31"/>
      <c r="C27" s="31"/>
      <c r="D27" s="31"/>
      <c r="E27" s="31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41"/>
      <c r="J27" s="35" t="str">
        <f t="shared" si="4"/>
        <v/>
      </c>
      <c r="K27" s="36" t="str">
        <f t="shared" si="5"/>
        <v/>
      </c>
      <c r="L27" s="2"/>
      <c r="M27" s="12"/>
      <c r="N27" s="2"/>
      <c r="O27" s="2"/>
      <c r="P27" s="12"/>
      <c r="Q27" s="2"/>
      <c r="R27" s="2"/>
      <c r="S27" s="2"/>
      <c r="T27" s="2"/>
      <c r="U27" s="2"/>
      <c r="V27" s="2"/>
      <c r="W27" s="2"/>
      <c r="X27" s="2"/>
      <c r="Y27" s="12"/>
      <c r="Z27" s="2"/>
      <c r="AA27" s="12"/>
      <c r="AB27" s="12"/>
      <c r="AC27" s="12"/>
      <c r="AD27" s="12"/>
      <c r="AE27" s="12"/>
      <c r="AF27" s="12"/>
      <c r="AG27" s="12"/>
    </row>
    <row r="28" ht="15.75" customHeight="1">
      <c r="A28" s="42" t="str">
        <f>ALNS!A28</f>
        <v>Lucas Abrante Rêgo</v>
      </c>
      <c r="B28" s="24"/>
      <c r="C28" s="24"/>
      <c r="D28" s="24"/>
      <c r="E28" s="24"/>
      <c r="F28" s="25">
        <f t="shared" si="1"/>
        <v>0</v>
      </c>
      <c r="G28" s="26" t="str">
        <f t="shared" si="2"/>
        <v/>
      </c>
      <c r="H28" s="25" t="str">
        <f t="shared" si="3"/>
        <v/>
      </c>
      <c r="I28" s="38"/>
      <c r="J28" s="28" t="str">
        <f t="shared" si="4"/>
        <v/>
      </c>
      <c r="K28" s="29" t="str">
        <f t="shared" si="5"/>
        <v/>
      </c>
      <c r="L28" s="2"/>
      <c r="M28" s="12"/>
      <c r="N28" s="2"/>
      <c r="O28" s="12"/>
      <c r="P28" s="12"/>
      <c r="Q28" s="12"/>
      <c r="R28" s="12"/>
      <c r="S28" s="12"/>
      <c r="T28" s="2"/>
      <c r="U28" s="2"/>
      <c r="V28" s="2"/>
      <c r="W28" s="2"/>
      <c r="X28" s="2"/>
      <c r="Y28" s="12"/>
      <c r="Z28" s="2"/>
      <c r="AA28" s="12"/>
      <c r="AB28" s="12"/>
      <c r="AC28" s="12"/>
      <c r="AD28" s="12"/>
      <c r="AE28" s="12"/>
      <c r="AF28" s="12"/>
      <c r="AG28" s="12"/>
    </row>
    <row r="29" ht="15.75" customHeight="1">
      <c r="A29" s="41" t="str">
        <f>ALNS!A29</f>
        <v>Luiz Alberto Medeiros Soares</v>
      </c>
      <c r="B29" s="31"/>
      <c r="C29" s="31"/>
      <c r="D29" s="31"/>
      <c r="E29" s="31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41"/>
      <c r="J29" s="35" t="str">
        <f t="shared" si="4"/>
        <v/>
      </c>
      <c r="K29" s="36" t="str">
        <f t="shared" si="5"/>
        <v/>
      </c>
      <c r="L29" s="2"/>
      <c r="M29" s="12"/>
      <c r="N29" s="12"/>
      <c r="O29" s="12"/>
      <c r="P29" s="12"/>
      <c r="Q29" s="12"/>
      <c r="R29" s="12"/>
      <c r="S29" s="12"/>
      <c r="T29" s="2"/>
      <c r="U29" s="2"/>
      <c r="V29" s="2"/>
      <c r="W29" s="2"/>
      <c r="X29" s="2"/>
      <c r="Y29" s="2"/>
      <c r="Z29" s="2"/>
      <c r="AA29" s="12"/>
      <c r="AB29" s="12"/>
      <c r="AC29" s="12"/>
      <c r="AD29" s="12"/>
      <c r="AE29" s="12"/>
      <c r="AF29" s="12"/>
      <c r="AG29" s="12"/>
    </row>
    <row r="30" ht="15.75" customHeight="1">
      <c r="A30" s="38" t="str">
        <f>ALNS!A30</f>
        <v>Maria Alice Borba Agra</v>
      </c>
      <c r="B30" s="24"/>
      <c r="C30" s="24"/>
      <c r="D30" s="24"/>
      <c r="E30" s="24"/>
      <c r="F30" s="25">
        <f t="shared" si="1"/>
        <v>0</v>
      </c>
      <c r="G30" s="26" t="str">
        <f t="shared" si="2"/>
        <v/>
      </c>
      <c r="H30" s="25" t="str">
        <f t="shared" si="3"/>
        <v/>
      </c>
      <c r="I30" s="38"/>
      <c r="J30" s="28" t="str">
        <f t="shared" si="4"/>
        <v/>
      </c>
      <c r="K30" s="29" t="str">
        <f t="shared" si="5"/>
        <v/>
      </c>
      <c r="L30" s="2"/>
      <c r="M30" s="12"/>
      <c r="N30" s="2"/>
      <c r="O30" s="12"/>
      <c r="P30" s="12"/>
      <c r="Q30" s="12"/>
      <c r="R30" s="12"/>
      <c r="S30" s="12"/>
      <c r="T30" s="2"/>
      <c r="U30" s="2"/>
      <c r="V30" s="2"/>
      <c r="W30" s="2"/>
      <c r="X30" s="2"/>
      <c r="Y30" s="2"/>
      <c r="Z30" s="2"/>
      <c r="AA30" s="12"/>
      <c r="AB30" s="12"/>
      <c r="AC30" s="12"/>
      <c r="AD30" s="12"/>
      <c r="AE30" s="12"/>
      <c r="AF30" s="12"/>
      <c r="AG30" s="12"/>
    </row>
    <row r="31" ht="15.75" customHeight="1">
      <c r="A31" s="41" t="str">
        <f>ALNS!A31</f>
        <v>Maria Clara Alves de Lima</v>
      </c>
      <c r="B31" s="31"/>
      <c r="C31" s="31"/>
      <c r="D31" s="31"/>
      <c r="E31" s="31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41"/>
      <c r="J31" s="35" t="str">
        <f t="shared" si="4"/>
        <v/>
      </c>
      <c r="K31" s="36" t="str">
        <f t="shared" si="5"/>
        <v/>
      </c>
      <c r="L31" s="2"/>
      <c r="M31" s="12"/>
      <c r="N31" s="2"/>
      <c r="O31" s="12"/>
      <c r="P31" s="12"/>
      <c r="Q31" s="2"/>
      <c r="R31" s="12"/>
      <c r="S31" s="12"/>
      <c r="T31" s="2"/>
      <c r="U31" s="2"/>
      <c r="V31" s="2"/>
      <c r="W31" s="2"/>
      <c r="X31" s="2"/>
      <c r="Y31" s="2"/>
      <c r="Z31" s="2"/>
      <c r="AA31" s="12"/>
      <c r="AB31" s="2"/>
      <c r="AC31" s="12"/>
      <c r="AD31" s="12"/>
      <c r="AE31" s="12"/>
      <c r="AF31" s="12"/>
      <c r="AG31" s="12"/>
    </row>
    <row r="32" ht="15.75" customHeight="1">
      <c r="A32" s="38" t="str">
        <f>ALNS!A32</f>
        <v>Maria Clara dos  Reis Silva</v>
      </c>
      <c r="B32" s="24"/>
      <c r="C32" s="24"/>
      <c r="D32" s="24"/>
      <c r="E32" s="24"/>
      <c r="F32" s="25">
        <f t="shared" si="1"/>
        <v>0</v>
      </c>
      <c r="G32" s="26" t="str">
        <f t="shared" si="2"/>
        <v/>
      </c>
      <c r="H32" s="25" t="str">
        <f t="shared" si="3"/>
        <v/>
      </c>
      <c r="I32" s="38"/>
      <c r="J32" s="28" t="str">
        <f t="shared" si="4"/>
        <v/>
      </c>
      <c r="K32" s="29" t="str">
        <f t="shared" si="5"/>
        <v/>
      </c>
      <c r="L32" s="2"/>
      <c r="M32" s="12"/>
      <c r="N32" s="2"/>
      <c r="O32" s="12"/>
      <c r="P32" s="12"/>
      <c r="Q32" s="12"/>
      <c r="R32" s="12"/>
      <c r="S32" s="12"/>
      <c r="T32" s="2"/>
      <c r="U32" s="2"/>
      <c r="V32" s="2"/>
      <c r="W32" s="2"/>
      <c r="X32" s="2"/>
      <c r="Y32" s="2"/>
      <c r="Z32" s="2"/>
      <c r="AA32" s="12"/>
      <c r="AB32" s="12"/>
      <c r="AC32" s="12"/>
      <c r="AD32" s="12"/>
      <c r="AE32" s="12"/>
      <c r="AF32" s="12"/>
      <c r="AG32" s="12"/>
    </row>
    <row r="33" ht="15.75" customHeight="1">
      <c r="A33" s="41" t="str">
        <f>ALNS!A33</f>
        <v>Maria Evelyn da Silva Almeida</v>
      </c>
      <c r="B33" s="31"/>
      <c r="C33" s="31"/>
      <c r="D33" s="31"/>
      <c r="E33" s="31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41"/>
      <c r="J33" s="35" t="str">
        <f t="shared" si="4"/>
        <v/>
      </c>
      <c r="K33" s="36" t="str">
        <f t="shared" si="5"/>
        <v/>
      </c>
      <c r="L33" s="2"/>
      <c r="M33" s="12"/>
      <c r="N33" s="12"/>
      <c r="O33" s="12"/>
      <c r="P33" s="12"/>
      <c r="Q33" s="12"/>
      <c r="R33" s="12"/>
      <c r="S33" s="12"/>
      <c r="T33" s="2"/>
      <c r="U33" s="2"/>
      <c r="V33" s="2"/>
      <c r="W33" s="2"/>
      <c r="X33" s="2"/>
      <c r="Y33" s="2"/>
      <c r="Z33" s="2"/>
      <c r="AA33" s="12"/>
      <c r="AB33" s="12"/>
      <c r="AC33" s="12"/>
      <c r="AD33" s="12"/>
      <c r="AE33" s="12"/>
      <c r="AF33" s="12"/>
      <c r="AG33" s="12"/>
    </row>
    <row r="34" ht="15.75" customHeight="1">
      <c r="A34" s="38" t="str">
        <f>ALNS!A34</f>
        <v>Marina Venâncio Oliveira</v>
      </c>
      <c r="B34" s="24"/>
      <c r="C34" s="24"/>
      <c r="D34" s="24"/>
      <c r="E34" s="24"/>
      <c r="F34" s="25">
        <f t="shared" si="1"/>
        <v>0</v>
      </c>
      <c r="G34" s="26" t="str">
        <f t="shared" si="2"/>
        <v/>
      </c>
      <c r="H34" s="25" t="str">
        <f t="shared" si="3"/>
        <v/>
      </c>
      <c r="I34" s="38"/>
      <c r="J34" s="28" t="str">
        <f t="shared" si="4"/>
        <v/>
      </c>
      <c r="K34" s="29" t="str">
        <f t="shared" si="5"/>
        <v/>
      </c>
      <c r="L34" s="2"/>
      <c r="M34" s="1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2"/>
      <c r="AB34" s="12"/>
      <c r="AC34" s="12"/>
      <c r="AD34" s="12"/>
      <c r="AE34" s="12"/>
      <c r="AF34" s="12"/>
      <c r="AG34" s="12"/>
    </row>
    <row r="35" ht="15.75" customHeight="1">
      <c r="A35" s="41" t="str">
        <f>ALNS!A35</f>
        <v>Mário Samuel Oliveira Conceição</v>
      </c>
      <c r="B35" s="31"/>
      <c r="C35" s="31"/>
      <c r="D35" s="31"/>
      <c r="E35" s="31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41"/>
      <c r="J35" s="35" t="str">
        <f t="shared" si="4"/>
        <v/>
      </c>
      <c r="K35" s="36" t="str">
        <f t="shared" si="5"/>
        <v/>
      </c>
      <c r="L35" s="2"/>
      <c r="M35" s="1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2"/>
      <c r="AB35" s="12"/>
      <c r="AC35" s="12"/>
      <c r="AD35" s="12"/>
      <c r="AE35" s="12"/>
      <c r="AF35" s="12"/>
      <c r="AG35" s="12"/>
    </row>
    <row r="36" ht="15.75" customHeight="1">
      <c r="A36" s="42" t="str">
        <f>ALNS!A36</f>
        <v>Pedro Elias barbosa de Sousa</v>
      </c>
      <c r="B36" s="24"/>
      <c r="C36" s="24"/>
      <c r="D36" s="24"/>
      <c r="E36" s="24"/>
      <c r="F36" s="25">
        <f t="shared" si="1"/>
        <v>0</v>
      </c>
      <c r="G36" s="26" t="str">
        <f t="shared" si="2"/>
        <v/>
      </c>
      <c r="H36" s="25" t="str">
        <f t="shared" si="3"/>
        <v/>
      </c>
      <c r="I36" s="38"/>
      <c r="J36" s="28" t="str">
        <f t="shared" si="4"/>
        <v/>
      </c>
      <c r="K36" s="29" t="str">
        <f t="shared" si="5"/>
        <v/>
      </c>
      <c r="L36" s="2"/>
      <c r="M36" s="1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2"/>
      <c r="AB36" s="12"/>
      <c r="AC36" s="12"/>
      <c r="AD36" s="12"/>
      <c r="AE36" s="12"/>
      <c r="AF36" s="12"/>
      <c r="AG36" s="12"/>
    </row>
    <row r="37" ht="15.75" customHeight="1">
      <c r="A37" s="40" t="str">
        <f>ALNS!A37</f>
        <v>Pedro Henrique dos Santos Sousa</v>
      </c>
      <c r="B37" s="31"/>
      <c r="C37" s="31"/>
      <c r="D37" s="31"/>
      <c r="E37" s="31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41"/>
      <c r="J37" s="35" t="str">
        <f t="shared" si="4"/>
        <v/>
      </c>
      <c r="K37" s="36" t="str">
        <f t="shared" si="5"/>
        <v/>
      </c>
      <c r="L37" s="2"/>
      <c r="M37" s="1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2"/>
      <c r="AB37" s="12"/>
      <c r="AC37" s="12"/>
      <c r="AD37" s="12"/>
      <c r="AE37" s="2"/>
      <c r="AF37" s="2"/>
      <c r="AG37" s="2"/>
    </row>
    <row r="38" ht="15.75" customHeight="1">
      <c r="A38" s="42" t="str">
        <f>ALNS!A38</f>
        <v>Pedro Víctor de Farias Almeida</v>
      </c>
      <c r="B38" s="24"/>
      <c r="C38" s="24"/>
      <c r="D38" s="24"/>
      <c r="E38" s="24"/>
      <c r="F38" s="25">
        <f t="shared" si="1"/>
        <v>0</v>
      </c>
      <c r="G38" s="26" t="str">
        <f t="shared" si="2"/>
        <v/>
      </c>
      <c r="H38" s="25" t="str">
        <f t="shared" si="3"/>
        <v/>
      </c>
      <c r="I38" s="38"/>
      <c r="J38" s="28" t="str">
        <f t="shared" si="4"/>
        <v/>
      </c>
      <c r="K38" s="29" t="str">
        <f t="shared" si="5"/>
        <v/>
      </c>
      <c r="L38" s="2"/>
      <c r="M38" s="1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2"/>
      <c r="AB38" s="12"/>
      <c r="AC38" s="12"/>
      <c r="AD38" s="12"/>
      <c r="AE38" s="2"/>
      <c r="AF38" s="2"/>
      <c r="AG38" s="2"/>
    </row>
    <row r="39" ht="15.75" customHeight="1">
      <c r="A39" s="40" t="str">
        <f>ALNS!A39</f>
        <v>Pedro Welisson de Lima Araújo</v>
      </c>
      <c r="B39" s="31"/>
      <c r="C39" s="31"/>
      <c r="D39" s="31"/>
      <c r="E39" s="31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41"/>
      <c r="J39" s="35" t="str">
        <f t="shared" si="4"/>
        <v/>
      </c>
      <c r="K39" s="36" t="str">
        <f t="shared" si="5"/>
        <v/>
      </c>
      <c r="L39" s="2"/>
      <c r="M39" s="1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2"/>
      <c r="AB39" s="12"/>
      <c r="AC39" s="12"/>
      <c r="AD39" s="12"/>
      <c r="AE39" s="2"/>
      <c r="AF39" s="2"/>
      <c r="AG39" s="2"/>
    </row>
    <row r="40" ht="15.75" customHeight="1">
      <c r="A40" s="42" t="str">
        <f>ALNS!A40</f>
        <v>Rebeca Kemylly Vasquez Mendes</v>
      </c>
      <c r="B40" s="24"/>
      <c r="C40" s="24"/>
      <c r="D40" s="24"/>
      <c r="E40" s="24"/>
      <c r="F40" s="25">
        <f t="shared" si="1"/>
        <v>0</v>
      </c>
      <c r="G40" s="26" t="str">
        <f t="shared" si="2"/>
        <v/>
      </c>
      <c r="H40" s="25" t="str">
        <f t="shared" si="3"/>
        <v/>
      </c>
      <c r="I40" s="38"/>
      <c r="J40" s="28" t="str">
        <f t="shared" si="4"/>
        <v/>
      </c>
      <c r="K40" s="29" t="str">
        <f t="shared" si="5"/>
        <v/>
      </c>
      <c r="L40" s="2"/>
      <c r="M40" s="1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2"/>
      <c r="AB40" s="12"/>
      <c r="AC40" s="12"/>
      <c r="AD40" s="2"/>
      <c r="AE40" s="2"/>
      <c r="AF40" s="2"/>
      <c r="AG40" s="2"/>
    </row>
    <row r="41" ht="15.75" customHeight="1">
      <c r="A41" s="40" t="str">
        <f>ALNS!A41</f>
        <v>Renan Victor Rocha Pessoa</v>
      </c>
      <c r="B41" s="31"/>
      <c r="C41" s="31"/>
      <c r="D41" s="31"/>
      <c r="E41" s="31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41"/>
      <c r="J41" s="35" t="str">
        <f t="shared" si="4"/>
        <v/>
      </c>
      <c r="K41" s="36" t="str">
        <f t="shared" si="5"/>
        <v/>
      </c>
      <c r="L41" s="2"/>
      <c r="M41" s="1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2"/>
      <c r="AB41" s="2"/>
      <c r="AC41" s="2"/>
      <c r="AD41" s="2"/>
      <c r="AE41" s="2"/>
      <c r="AF41" s="2"/>
      <c r="AG41" s="2"/>
    </row>
    <row r="42" ht="15.75" customHeight="1">
      <c r="A42" s="42" t="str">
        <f>ALNS!A42</f>
        <v>Reuel Rodrigues Ferreira</v>
      </c>
      <c r="B42" s="24"/>
      <c r="C42" s="24"/>
      <c r="D42" s="24"/>
      <c r="E42" s="24"/>
      <c r="F42" s="25">
        <f t="shared" si="1"/>
        <v>0</v>
      </c>
      <c r="G42" s="26" t="str">
        <f t="shared" si="2"/>
        <v/>
      </c>
      <c r="H42" s="25" t="str">
        <f t="shared" si="3"/>
        <v/>
      </c>
      <c r="I42" s="38"/>
      <c r="J42" s="28" t="str">
        <f t="shared" si="4"/>
        <v/>
      </c>
      <c r="K42" s="29" t="str">
        <f t="shared" si="5"/>
        <v/>
      </c>
      <c r="L42" s="2"/>
      <c r="M42" s="1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2"/>
      <c r="AB42" s="2"/>
      <c r="AC42" s="2"/>
      <c r="AD42" s="2"/>
      <c r="AE42" s="2"/>
      <c r="AF42" s="2"/>
      <c r="AG42" s="2"/>
    </row>
    <row r="43" ht="15.75" customHeight="1">
      <c r="A43" s="40" t="str">
        <f>ALNS!A43</f>
        <v>Samara Rafaelly Brandão Rocha</v>
      </c>
      <c r="B43" s="31"/>
      <c r="C43" s="31"/>
      <c r="D43" s="31"/>
      <c r="E43" s="31"/>
      <c r="F43" s="32">
        <f t="shared" si="1"/>
        <v>0</v>
      </c>
      <c r="G43" s="33" t="str">
        <f t="shared" si="2"/>
        <v/>
      </c>
      <c r="H43" s="32" t="str">
        <f t="shared" si="3"/>
        <v/>
      </c>
      <c r="I43" s="41"/>
      <c r="J43" s="35" t="str">
        <f t="shared" si="4"/>
        <v/>
      </c>
      <c r="K43" s="36" t="str">
        <f t="shared" si="5"/>
        <v/>
      </c>
      <c r="L43" s="2"/>
      <c r="M43" s="1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2"/>
      <c r="AB43" s="2"/>
      <c r="AC43" s="2"/>
      <c r="AD43" s="2"/>
      <c r="AE43" s="2"/>
      <c r="AF43" s="2"/>
      <c r="AG43" s="2"/>
    </row>
    <row r="44" ht="15.75" customHeight="1">
      <c r="A44" s="42" t="str">
        <f>ALNS!A44</f>
        <v>Samuel Fontes Lima</v>
      </c>
      <c r="B44" s="24"/>
      <c r="C44" s="24"/>
      <c r="D44" s="24"/>
      <c r="E44" s="24"/>
      <c r="F44" s="25">
        <f t="shared" si="1"/>
        <v>0</v>
      </c>
      <c r="G44" s="26" t="str">
        <f t="shared" si="2"/>
        <v/>
      </c>
      <c r="H44" s="25" t="str">
        <f t="shared" si="3"/>
        <v/>
      </c>
      <c r="I44" s="38"/>
      <c r="J44" s="28" t="str">
        <f t="shared" si="4"/>
        <v/>
      </c>
      <c r="K44" s="29" t="str">
        <f t="shared" si="5"/>
        <v/>
      </c>
      <c r="L44" s="12"/>
      <c r="M44" s="1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2"/>
      <c r="AB44" s="2"/>
      <c r="AC44" s="2"/>
      <c r="AD44" s="2"/>
      <c r="AE44" s="2"/>
      <c r="AF44" s="2"/>
      <c r="AG44" s="2"/>
    </row>
    <row r="45" ht="15.75" customHeight="1">
      <c r="A45" s="40" t="str">
        <f>ALNS!A45</f>
        <v>Thifany Tayane Pereira Galdino</v>
      </c>
      <c r="B45" s="31"/>
      <c r="C45" s="31"/>
      <c r="D45" s="31"/>
      <c r="E45" s="31"/>
      <c r="F45" s="32">
        <f t="shared" si="1"/>
        <v>0</v>
      </c>
      <c r="G45" s="33" t="str">
        <f t="shared" si="2"/>
        <v/>
      </c>
      <c r="H45" s="32" t="str">
        <f t="shared" si="3"/>
        <v/>
      </c>
      <c r="I45" s="41"/>
      <c r="J45" s="35" t="str">
        <f t="shared" si="4"/>
        <v/>
      </c>
      <c r="K45" s="36" t="str">
        <f t="shared" si="5"/>
        <v/>
      </c>
      <c r="L45" s="12"/>
      <c r="M45" s="12"/>
      <c r="N45" s="1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2" t="str">
        <f>ALNS!A46</f>
        <v>Victor Gabriel Clementino Lima</v>
      </c>
      <c r="B46" s="24"/>
      <c r="C46" s="24"/>
      <c r="D46" s="24"/>
      <c r="E46" s="24"/>
      <c r="F46" s="25">
        <f t="shared" si="1"/>
        <v>0</v>
      </c>
      <c r="G46" s="26" t="str">
        <f t="shared" si="2"/>
        <v/>
      </c>
      <c r="H46" s="25" t="str">
        <f t="shared" si="3"/>
        <v/>
      </c>
      <c r="I46" s="38"/>
      <c r="J46" s="28" t="str">
        <f t="shared" si="4"/>
        <v/>
      </c>
      <c r="K46" s="29" t="str">
        <f t="shared" si="5"/>
        <v/>
      </c>
      <c r="L46" s="12"/>
      <c r="M46" s="12"/>
      <c r="N46" s="1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0" t="str">
        <f>ALNS!A47</f>
        <v>Vitória Cristina Rodrigues Amancio Vieira</v>
      </c>
      <c r="B47" s="31"/>
      <c r="C47" s="31"/>
      <c r="D47" s="31"/>
      <c r="E47" s="31"/>
      <c r="F47" s="32">
        <f t="shared" si="1"/>
        <v>0</v>
      </c>
      <c r="G47" s="33" t="str">
        <f t="shared" si="2"/>
        <v/>
      </c>
      <c r="H47" s="32" t="str">
        <f t="shared" si="3"/>
        <v/>
      </c>
      <c r="I47" s="41"/>
      <c r="J47" s="35" t="str">
        <f t="shared" si="4"/>
        <v/>
      </c>
      <c r="K47" s="36" t="str">
        <f t="shared" si="5"/>
        <v/>
      </c>
      <c r="L47" s="12"/>
      <c r="M47" s="12"/>
      <c r="N47" s="1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2"/>
      <c r="M48" s="12"/>
      <c r="N48" s="1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2"/>
      <c r="M49" s="12"/>
      <c r="N49" s="1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B50" s="43"/>
      <c r="C50" s="43"/>
      <c r="D50" s="43"/>
      <c r="E50" s="43"/>
      <c r="F50" s="43"/>
      <c r="G50" s="43"/>
      <c r="L50" s="2"/>
      <c r="M50" s="12"/>
      <c r="N50" s="1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B51" s="43"/>
      <c r="C51" s="43"/>
      <c r="D51" s="43"/>
      <c r="E51" s="43"/>
      <c r="F51" s="43"/>
      <c r="G51" s="43"/>
      <c r="L51" s="2"/>
      <c r="M51" s="12"/>
      <c r="N51" s="1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3"/>
      <c r="B52" s="43"/>
      <c r="C52" s="43"/>
      <c r="D52" s="43"/>
      <c r="E52" s="43"/>
      <c r="F52" s="43"/>
      <c r="G52" s="43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3"/>
      <c r="B53" s="43"/>
      <c r="C53" s="43"/>
      <c r="D53" s="43"/>
      <c r="E53" s="43"/>
      <c r="F53" s="43"/>
      <c r="G53" s="43"/>
      <c r="L53" s="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2"/>
      <c r="AA53" s="12"/>
      <c r="AB53" s="12"/>
      <c r="AC53" s="12"/>
      <c r="AD53" s="12"/>
      <c r="AE53" s="12"/>
      <c r="AF53" s="12"/>
      <c r="AG53" s="12"/>
    </row>
    <row r="54" ht="15.75" hidden="1" customHeight="1">
      <c r="A54" s="43"/>
      <c r="B54" s="43"/>
      <c r="C54" s="43"/>
      <c r="D54" s="43"/>
      <c r="E54" s="43"/>
      <c r="F54" s="43"/>
      <c r="G54" s="43"/>
      <c r="L54" s="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2"/>
      <c r="AA54" s="12"/>
      <c r="AB54" s="12"/>
      <c r="AC54" s="12"/>
      <c r="AD54" s="12"/>
      <c r="AE54" s="12"/>
      <c r="AF54" s="12"/>
      <c r="AG54" s="12"/>
    </row>
    <row r="55" ht="15.75" hidden="1" customHeight="1">
      <c r="A55" s="43"/>
      <c r="B55" s="43"/>
      <c r="C55" s="43"/>
      <c r="D55" s="43"/>
      <c r="E55" s="43"/>
      <c r="F55" s="43"/>
      <c r="G55" s="43"/>
      <c r="L55" s="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2"/>
      <c r="Y55" s="12"/>
      <c r="Z55" s="2"/>
      <c r="AA55" s="12"/>
      <c r="AB55" s="12"/>
      <c r="AC55" s="12"/>
      <c r="AD55" s="12"/>
      <c r="AE55" s="12"/>
      <c r="AF55" s="12"/>
      <c r="AG55" s="12"/>
    </row>
    <row r="56" ht="15.75" hidden="1" customHeight="1">
      <c r="A56" s="43"/>
      <c r="B56" s="43"/>
      <c r="C56" s="43"/>
      <c r="D56" s="43"/>
      <c r="E56" s="43"/>
      <c r="F56" s="43"/>
      <c r="G56" s="43"/>
      <c r="L56" s="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2"/>
      <c r="AA56" s="12"/>
      <c r="AB56" s="12"/>
      <c r="AC56" s="12"/>
      <c r="AD56" s="12"/>
      <c r="AE56" s="12"/>
      <c r="AF56" s="12"/>
      <c r="AG56" s="12"/>
    </row>
    <row r="57" ht="15.75" hidden="1" customHeight="1">
      <c r="A57" s="43"/>
      <c r="B57" s="43"/>
      <c r="C57" s="43"/>
      <c r="D57" s="43"/>
      <c r="E57" s="43"/>
      <c r="F57" s="43"/>
      <c r="G57" s="43"/>
      <c r="L57" s="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2"/>
      <c r="Y57" s="12"/>
      <c r="Z57" s="2"/>
      <c r="AA57" s="12"/>
      <c r="AB57" s="12"/>
      <c r="AC57" s="12"/>
      <c r="AD57" s="12"/>
      <c r="AE57" s="12"/>
      <c r="AF57" s="12"/>
      <c r="AG57" s="12"/>
    </row>
    <row r="58" ht="15.75" hidden="1" customHeight="1">
      <c r="A58" s="43"/>
      <c r="B58" s="43"/>
      <c r="C58" s="43"/>
      <c r="D58" s="43"/>
      <c r="E58" s="43"/>
      <c r="F58" s="43"/>
      <c r="G58" s="43"/>
      <c r="L58" s="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2"/>
      <c r="Y58" s="12"/>
      <c r="Z58" s="2"/>
      <c r="AA58" s="12"/>
      <c r="AB58" s="12"/>
      <c r="AC58" s="12"/>
      <c r="AD58" s="12"/>
      <c r="AE58" s="12"/>
      <c r="AF58" s="12"/>
      <c r="AG58" s="12"/>
    </row>
    <row r="59" ht="15.75" hidden="1" customHeight="1">
      <c r="A59" s="43"/>
      <c r="B59" s="43"/>
      <c r="C59" s="43"/>
      <c r="D59" s="43"/>
      <c r="E59" s="43"/>
      <c r="F59" s="43"/>
      <c r="G59" s="43"/>
      <c r="L59" s="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2"/>
      <c r="Y59" s="12"/>
      <c r="Z59" s="2"/>
      <c r="AA59" s="12"/>
      <c r="AB59" s="12"/>
      <c r="AC59" s="12"/>
      <c r="AD59" s="12"/>
      <c r="AE59" s="12"/>
      <c r="AF59" s="12"/>
      <c r="AG59" s="12"/>
    </row>
    <row r="60" ht="15.75" hidden="1" customHeight="1">
      <c r="A60" s="43"/>
      <c r="B60" s="43"/>
      <c r="C60" s="43"/>
      <c r="D60" s="43"/>
      <c r="E60" s="43"/>
      <c r="F60" s="43"/>
      <c r="G60" s="43"/>
      <c r="L60" s="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2"/>
      <c r="Y60" s="12"/>
      <c r="Z60" s="2"/>
      <c r="AA60" s="12"/>
      <c r="AB60" s="12"/>
      <c r="AC60" s="12"/>
      <c r="AD60" s="12"/>
      <c r="AE60" s="12"/>
      <c r="AF60" s="12"/>
      <c r="AG60" s="12"/>
    </row>
    <row r="61" ht="15.75" hidden="1" customHeight="1">
      <c r="A61" s="43"/>
      <c r="B61" s="43"/>
      <c r="C61" s="43"/>
      <c r="D61" s="43"/>
      <c r="E61" s="43"/>
      <c r="F61" s="43"/>
      <c r="G61" s="43"/>
      <c r="L61" s="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2"/>
      <c r="Y61" s="12"/>
      <c r="Z61" s="2"/>
      <c r="AA61" s="12"/>
      <c r="AB61" s="12"/>
      <c r="AC61" s="12"/>
      <c r="AD61" s="12"/>
      <c r="AE61" s="12"/>
      <c r="AF61" s="12"/>
      <c r="AG61" s="12"/>
    </row>
    <row r="62" ht="15.75" hidden="1" customHeight="1">
      <c r="A62" s="43"/>
      <c r="B62" s="43"/>
      <c r="C62" s="43"/>
      <c r="D62" s="43"/>
      <c r="E62" s="43"/>
      <c r="F62" s="43"/>
      <c r="G62" s="43"/>
      <c r="L62" s="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2"/>
      <c r="Y62" s="12"/>
      <c r="Z62" s="2"/>
      <c r="AA62" s="12"/>
      <c r="AB62" s="12"/>
      <c r="AC62" s="12"/>
      <c r="AD62" s="12"/>
      <c r="AE62" s="12"/>
      <c r="AF62" s="12"/>
      <c r="AG62" s="12"/>
    </row>
    <row r="63" ht="15.75" hidden="1" customHeight="1">
      <c r="A63" s="43"/>
      <c r="B63" s="43"/>
      <c r="C63" s="43"/>
      <c r="D63" s="43"/>
      <c r="E63" s="43"/>
      <c r="F63" s="43"/>
      <c r="G63" s="43"/>
      <c r="L63" s="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2"/>
      <c r="Y63" s="12"/>
      <c r="Z63" s="2"/>
      <c r="AA63" s="12"/>
      <c r="AB63" s="12"/>
      <c r="AC63" s="12"/>
      <c r="AD63" s="12"/>
      <c r="AE63" s="12"/>
      <c r="AF63" s="12"/>
      <c r="AG63" s="12"/>
    </row>
    <row r="64" ht="15.75" hidden="1" customHeight="1">
      <c r="A64" s="43"/>
      <c r="B64" s="43"/>
      <c r="C64" s="43"/>
      <c r="D64" s="43"/>
      <c r="E64" s="43"/>
      <c r="F64" s="43"/>
      <c r="G64" s="43"/>
      <c r="L64" s="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2"/>
      <c r="Y64" s="12"/>
      <c r="Z64" s="2"/>
      <c r="AA64" s="12"/>
      <c r="AB64" s="12"/>
      <c r="AC64" s="12"/>
      <c r="AD64" s="12"/>
      <c r="AE64" s="12"/>
      <c r="AF64" s="12"/>
      <c r="AG64" s="12"/>
    </row>
    <row r="65" ht="15.75" hidden="1" customHeight="1">
      <c r="A65" s="43"/>
      <c r="B65" s="43"/>
      <c r="C65" s="43"/>
      <c r="D65" s="43"/>
      <c r="E65" s="43"/>
      <c r="F65" s="43"/>
      <c r="G65" s="43"/>
      <c r="L65" s="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2"/>
      <c r="Y65" s="12"/>
      <c r="Z65" s="2"/>
      <c r="AA65" s="12"/>
      <c r="AB65" s="12"/>
      <c r="AC65" s="12"/>
      <c r="AD65" s="12"/>
      <c r="AE65" s="12"/>
      <c r="AF65" s="12"/>
      <c r="AG65" s="12"/>
    </row>
    <row r="66" ht="15.75" hidden="1" customHeight="1">
      <c r="A66" s="43"/>
      <c r="B66" s="43"/>
      <c r="C66" s="43"/>
      <c r="D66" s="43"/>
      <c r="E66" s="43"/>
      <c r="F66" s="43"/>
      <c r="G66" s="43"/>
      <c r="L66" s="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2"/>
      <c r="Y66" s="12"/>
      <c r="Z66" s="2"/>
      <c r="AA66" s="12"/>
      <c r="AB66" s="12"/>
      <c r="AC66" s="12"/>
      <c r="AD66" s="12"/>
      <c r="AE66" s="12"/>
      <c r="AF66" s="12"/>
      <c r="AG66" s="12"/>
    </row>
    <row r="67" ht="15.75" hidden="1" customHeight="1">
      <c r="A67" s="43"/>
      <c r="B67" s="43"/>
      <c r="C67" s="43"/>
      <c r="D67" s="43"/>
      <c r="E67" s="43"/>
      <c r="F67" s="43"/>
      <c r="G67" s="43"/>
      <c r="L67" s="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2"/>
      <c r="Y67" s="12"/>
      <c r="Z67" s="2"/>
      <c r="AA67" s="12"/>
      <c r="AB67" s="12"/>
      <c r="AC67" s="12"/>
      <c r="AD67" s="12"/>
      <c r="AE67" s="12"/>
      <c r="AF67" s="12"/>
      <c r="AG67" s="12"/>
    </row>
    <row r="68" ht="15.75" hidden="1" customHeight="1">
      <c r="A68" s="43"/>
      <c r="B68" s="43"/>
      <c r="C68" s="43"/>
      <c r="D68" s="43"/>
      <c r="E68" s="43"/>
      <c r="F68" s="43"/>
      <c r="G68" s="43"/>
      <c r="L68" s="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2"/>
      <c r="Y68" s="12"/>
      <c r="Z68" s="2"/>
      <c r="AA68" s="12"/>
      <c r="AB68" s="12"/>
      <c r="AC68" s="12"/>
      <c r="AD68" s="12"/>
      <c r="AE68" s="12"/>
      <c r="AF68" s="12"/>
      <c r="AG68" s="12"/>
    </row>
    <row r="69" ht="15.75" hidden="1" customHeight="1">
      <c r="A69" s="43"/>
      <c r="B69" s="43"/>
      <c r="C69" s="43"/>
      <c r="D69" s="43"/>
      <c r="E69" s="43"/>
      <c r="F69" s="43"/>
      <c r="G69" s="43"/>
      <c r="L69" s="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2"/>
      <c r="Y69" s="12"/>
      <c r="Z69" s="2"/>
      <c r="AA69" s="12"/>
      <c r="AB69" s="12"/>
      <c r="AC69" s="12"/>
      <c r="AD69" s="12"/>
      <c r="AE69" s="12"/>
      <c r="AF69" s="12"/>
      <c r="AG69" s="12"/>
    </row>
    <row r="70" ht="15.75" hidden="1" customHeight="1">
      <c r="A70" s="43"/>
      <c r="B70" s="43"/>
      <c r="C70" s="43"/>
      <c r="D70" s="43"/>
      <c r="E70" s="43"/>
      <c r="F70" s="43"/>
      <c r="G70" s="43"/>
      <c r="L70" s="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2"/>
      <c r="Y70" s="12"/>
      <c r="Z70" s="2"/>
      <c r="AA70" s="12"/>
      <c r="AB70" s="12"/>
      <c r="AC70" s="12"/>
      <c r="AD70" s="12"/>
      <c r="AE70" s="12"/>
      <c r="AF70" s="12"/>
      <c r="AG70" s="12"/>
    </row>
    <row r="71" ht="15.75" hidden="1" customHeight="1">
      <c r="A71" s="43"/>
      <c r="B71" s="43"/>
      <c r="C71" s="43"/>
      <c r="D71" s="43"/>
      <c r="E71" s="43"/>
      <c r="F71" s="43"/>
      <c r="G71" s="43"/>
      <c r="L71" s="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2"/>
      <c r="Y71" s="12"/>
      <c r="Z71" s="2"/>
      <c r="AA71" s="12"/>
      <c r="AB71" s="12"/>
      <c r="AC71" s="12"/>
      <c r="AD71" s="12"/>
      <c r="AE71" s="12"/>
      <c r="AF71" s="12"/>
      <c r="AG71" s="12"/>
    </row>
    <row r="72" ht="15.75" hidden="1" customHeight="1">
      <c r="A72" s="43"/>
      <c r="B72" s="43"/>
      <c r="C72" s="43"/>
      <c r="D72" s="43"/>
      <c r="E72" s="43"/>
      <c r="F72" s="43"/>
      <c r="G72" s="43"/>
      <c r="L72" s="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2"/>
      <c r="Y72" s="12"/>
      <c r="Z72" s="2"/>
      <c r="AA72" s="12"/>
      <c r="AB72" s="12"/>
      <c r="AC72" s="12"/>
      <c r="AD72" s="12"/>
      <c r="AE72" s="12"/>
      <c r="AF72" s="12"/>
      <c r="AG72" s="12"/>
    </row>
    <row r="73" ht="15.75" hidden="1" customHeight="1">
      <c r="A73" s="43"/>
      <c r="B73" s="43"/>
      <c r="C73" s="43"/>
      <c r="D73" s="43"/>
      <c r="E73" s="43"/>
      <c r="F73" s="43"/>
      <c r="G73" s="43"/>
      <c r="L73" s="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2"/>
      <c r="Y73" s="12"/>
      <c r="Z73" s="2"/>
      <c r="AA73" s="12"/>
      <c r="AB73" s="12"/>
      <c r="AC73" s="12"/>
      <c r="AD73" s="12"/>
      <c r="AE73" s="12"/>
      <c r="AF73" s="12"/>
      <c r="AG73" s="12"/>
    </row>
    <row r="74" ht="15.75" hidden="1" customHeight="1">
      <c r="A74" s="43"/>
      <c r="B74" s="43"/>
      <c r="C74" s="43"/>
      <c r="D74" s="43"/>
      <c r="E74" s="43"/>
      <c r="F74" s="43"/>
      <c r="G74" s="43"/>
      <c r="L74" s="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2"/>
      <c r="Y74" s="12"/>
      <c r="Z74" s="2"/>
      <c r="AA74" s="12"/>
      <c r="AB74" s="12"/>
      <c r="AC74" s="12"/>
      <c r="AD74" s="12"/>
      <c r="AE74" s="12"/>
      <c r="AF74" s="12"/>
      <c r="AG74" s="12"/>
    </row>
    <row r="75" ht="15.75" hidden="1" customHeight="1">
      <c r="A75" s="43"/>
      <c r="B75" s="43"/>
      <c r="C75" s="43"/>
      <c r="D75" s="43"/>
      <c r="E75" s="43"/>
      <c r="F75" s="43"/>
      <c r="G75" s="43"/>
      <c r="L75" s="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2"/>
      <c r="Y75" s="12"/>
      <c r="Z75" s="2"/>
      <c r="AA75" s="12"/>
      <c r="AB75" s="12"/>
      <c r="AC75" s="12"/>
      <c r="AD75" s="12"/>
      <c r="AE75" s="12"/>
      <c r="AF75" s="12"/>
      <c r="AG75" s="12"/>
    </row>
    <row r="76" ht="15.75" hidden="1" customHeight="1">
      <c r="A76" s="43"/>
      <c r="B76" s="43"/>
      <c r="C76" s="43"/>
      <c r="D76" s="43"/>
      <c r="E76" s="43"/>
      <c r="F76" s="43"/>
      <c r="G76" s="43"/>
      <c r="L76" s="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2"/>
      <c r="Y76" s="12"/>
      <c r="Z76" s="2"/>
      <c r="AA76" s="12"/>
      <c r="AB76" s="12"/>
      <c r="AC76" s="12"/>
      <c r="AD76" s="12"/>
      <c r="AE76" s="12"/>
      <c r="AF76" s="12"/>
      <c r="AG76" s="12"/>
    </row>
    <row r="77" ht="15.75" hidden="1" customHeight="1">
      <c r="A77" s="43"/>
      <c r="B77" s="43"/>
      <c r="C77" s="43"/>
      <c r="D77" s="43"/>
      <c r="E77" s="43"/>
      <c r="F77" s="43"/>
      <c r="G77" s="43"/>
      <c r="L77" s="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2"/>
      <c r="Y77" s="12"/>
      <c r="Z77" s="2"/>
      <c r="AA77" s="12"/>
      <c r="AB77" s="12"/>
      <c r="AC77" s="12"/>
      <c r="AD77" s="12"/>
      <c r="AE77" s="12"/>
      <c r="AF77" s="12"/>
      <c r="AG77" s="12"/>
    </row>
    <row r="78" ht="15.75" hidden="1" customHeight="1">
      <c r="A78" s="43"/>
      <c r="B78" s="43"/>
      <c r="C78" s="43"/>
      <c r="D78" s="43"/>
      <c r="E78" s="43"/>
      <c r="F78" s="43"/>
      <c r="G78" s="43"/>
      <c r="L78" s="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2"/>
      <c r="Y78" s="12"/>
      <c r="Z78" s="2"/>
      <c r="AA78" s="12"/>
      <c r="AB78" s="12"/>
      <c r="AC78" s="12"/>
      <c r="AD78" s="12"/>
      <c r="AE78" s="12"/>
      <c r="AF78" s="12"/>
      <c r="AG78" s="12"/>
    </row>
    <row r="79" ht="15.75" hidden="1" customHeight="1">
      <c r="A79" s="43"/>
      <c r="B79" s="43"/>
      <c r="C79" s="43"/>
      <c r="D79" s="43"/>
      <c r="E79" s="43"/>
      <c r="F79" s="43"/>
      <c r="G79" s="43"/>
      <c r="L79" s="2"/>
      <c r="M79" s="12"/>
      <c r="N79" s="12"/>
      <c r="O79" s="12"/>
      <c r="P79" s="12"/>
      <c r="Q79" s="12"/>
      <c r="R79" s="12"/>
      <c r="S79" s="12"/>
      <c r="T79" s="12"/>
      <c r="U79" s="12"/>
      <c r="V79" s="2"/>
      <c r="W79" s="2"/>
      <c r="X79" s="2"/>
      <c r="Y79" s="12"/>
      <c r="Z79" s="2"/>
      <c r="AA79" s="12"/>
      <c r="AB79" s="12"/>
      <c r="AC79" s="12"/>
      <c r="AD79" s="12"/>
      <c r="AE79" s="12"/>
      <c r="AF79" s="12"/>
      <c r="AG79" s="12"/>
    </row>
    <row r="80" ht="15.75" hidden="1" customHeight="1">
      <c r="A80" s="43"/>
      <c r="B80" s="43"/>
      <c r="C80" s="43"/>
      <c r="D80" s="43"/>
      <c r="E80" s="43"/>
      <c r="F80" s="43"/>
      <c r="G80" s="43"/>
      <c r="L80" s="2"/>
      <c r="M80" s="12"/>
      <c r="N80" s="12"/>
      <c r="O80" s="12"/>
      <c r="P80" s="12"/>
      <c r="Q80" s="12"/>
      <c r="R80" s="12"/>
      <c r="S80" s="12"/>
      <c r="T80" s="12"/>
      <c r="U80" s="12"/>
      <c r="V80" s="2"/>
      <c r="W80" s="2"/>
      <c r="X80" s="2"/>
      <c r="Y80" s="12"/>
      <c r="Z80" s="2"/>
      <c r="AA80" s="12"/>
      <c r="AB80" s="12"/>
      <c r="AC80" s="12"/>
      <c r="AD80" s="12"/>
      <c r="AE80" s="12"/>
      <c r="AF80" s="12"/>
      <c r="AG80" s="12"/>
    </row>
    <row r="81" ht="15.75" hidden="1" customHeight="1">
      <c r="A81" s="43"/>
      <c r="B81" s="43"/>
      <c r="C81" s="43"/>
      <c r="D81" s="43"/>
      <c r="E81" s="43"/>
      <c r="F81" s="43"/>
      <c r="G81" s="43"/>
      <c r="L81" s="2"/>
      <c r="M81" s="12"/>
      <c r="N81" s="12"/>
      <c r="O81" s="12"/>
      <c r="P81" s="12"/>
      <c r="Q81" s="12"/>
      <c r="R81" s="12"/>
      <c r="S81" s="12"/>
      <c r="T81" s="12"/>
      <c r="U81" s="12"/>
      <c r="V81" s="2"/>
      <c r="W81" s="2"/>
      <c r="X81" s="2"/>
      <c r="Y81" s="2"/>
      <c r="Z81" s="2"/>
      <c r="AA81" s="12"/>
      <c r="AB81" s="12"/>
      <c r="AC81" s="12"/>
      <c r="AD81" s="12"/>
      <c r="AE81" s="12"/>
      <c r="AF81" s="12"/>
      <c r="AG81" s="12"/>
    </row>
    <row r="82" ht="15.75" hidden="1" customHeight="1">
      <c r="A82" s="43"/>
      <c r="B82" s="43"/>
      <c r="C82" s="43"/>
      <c r="D82" s="43"/>
      <c r="E82" s="43"/>
      <c r="F82" s="43"/>
      <c r="G82" s="43"/>
      <c r="L82" s="2"/>
      <c r="M82" s="12"/>
      <c r="N82" s="12"/>
      <c r="O82" s="12"/>
      <c r="P82" s="12"/>
      <c r="Q82" s="12"/>
      <c r="R82" s="12"/>
      <c r="S82" s="12"/>
      <c r="T82" s="12"/>
      <c r="U82" s="12"/>
      <c r="V82" s="2"/>
      <c r="W82" s="2"/>
      <c r="X82" s="2"/>
      <c r="Y82" s="2"/>
      <c r="Z82" s="2"/>
      <c r="AA82" s="12"/>
      <c r="AB82" s="12"/>
      <c r="AC82" s="12"/>
      <c r="AD82" s="12"/>
      <c r="AE82" s="12"/>
      <c r="AF82" s="12"/>
      <c r="AG82" s="12"/>
    </row>
    <row r="83" ht="15.75" hidden="1" customHeight="1">
      <c r="A83" s="43"/>
      <c r="B83" s="43"/>
      <c r="C83" s="43"/>
      <c r="D83" s="43"/>
      <c r="E83" s="43"/>
      <c r="F83" s="43"/>
      <c r="G83" s="43"/>
      <c r="L83" s="2"/>
      <c r="M83" s="12"/>
      <c r="N83" s="12"/>
      <c r="O83" s="12"/>
      <c r="P83" s="12"/>
      <c r="Q83" s="12"/>
      <c r="R83" s="12"/>
      <c r="S83" s="12"/>
      <c r="T83" s="12"/>
      <c r="U83" s="12"/>
      <c r="V83" s="2"/>
      <c r="W83" s="2"/>
      <c r="X83" s="2"/>
      <c r="Y83" s="2"/>
      <c r="Z83" s="2"/>
      <c r="AA83" s="12"/>
      <c r="AB83" s="12"/>
      <c r="AC83" s="12"/>
      <c r="AD83" s="12"/>
      <c r="AE83" s="12"/>
      <c r="AF83" s="12"/>
      <c r="AG83" s="12"/>
    </row>
    <row r="84" ht="15.75" hidden="1" customHeight="1">
      <c r="A84" s="43"/>
      <c r="B84" s="43"/>
      <c r="C84" s="43"/>
      <c r="D84" s="43"/>
      <c r="E84" s="43"/>
      <c r="F84" s="43"/>
      <c r="G84" s="43"/>
      <c r="L84" s="2"/>
      <c r="M84" s="12"/>
      <c r="N84" s="12"/>
      <c r="O84" s="12"/>
      <c r="P84" s="12"/>
      <c r="Q84" s="12"/>
      <c r="R84" s="12"/>
      <c r="S84" s="12"/>
      <c r="T84" s="12"/>
      <c r="U84" s="12"/>
      <c r="V84" s="2"/>
      <c r="W84" s="2"/>
      <c r="X84" s="2"/>
      <c r="Y84" s="2"/>
      <c r="Z84" s="2"/>
      <c r="AA84" s="12"/>
      <c r="AB84" s="12"/>
      <c r="AC84" s="12"/>
      <c r="AD84" s="12"/>
      <c r="AE84" s="12"/>
      <c r="AF84" s="12"/>
      <c r="AG84" s="12"/>
    </row>
    <row r="85" ht="15.75" hidden="1" customHeight="1">
      <c r="A85" s="43"/>
      <c r="B85" s="43"/>
      <c r="C85" s="43"/>
      <c r="D85" s="43"/>
      <c r="E85" s="43"/>
      <c r="F85" s="43"/>
      <c r="G85" s="43"/>
      <c r="L85" s="2"/>
      <c r="M85" s="12"/>
      <c r="N85" s="12"/>
      <c r="O85" s="12"/>
      <c r="P85" s="12"/>
      <c r="Q85" s="12"/>
      <c r="R85" s="12"/>
      <c r="S85" s="12"/>
      <c r="T85" s="12"/>
      <c r="U85" s="12"/>
      <c r="V85" s="2"/>
      <c r="W85" s="2"/>
      <c r="X85" s="2"/>
      <c r="Y85" s="2"/>
      <c r="Z85" s="2"/>
      <c r="AA85" s="12"/>
      <c r="AB85" s="12"/>
      <c r="AC85" s="12"/>
      <c r="AD85" s="12"/>
      <c r="AE85" s="12"/>
      <c r="AF85" s="12"/>
      <c r="AG85" s="12"/>
    </row>
    <row r="86" ht="15.75" hidden="1" customHeight="1">
      <c r="A86" s="43"/>
      <c r="B86" s="43"/>
      <c r="C86" s="43"/>
      <c r="D86" s="43"/>
      <c r="E86" s="43"/>
      <c r="F86" s="43"/>
      <c r="G86" s="43"/>
      <c r="L86" s="2"/>
      <c r="M86" s="12"/>
      <c r="N86" s="12"/>
      <c r="O86" s="12"/>
      <c r="P86" s="12"/>
      <c r="Q86" s="2"/>
      <c r="R86" s="2"/>
      <c r="S86" s="12"/>
      <c r="T86" s="12"/>
      <c r="U86" s="2"/>
      <c r="V86" s="2"/>
      <c r="W86" s="2"/>
      <c r="X86" s="2"/>
      <c r="Y86" s="2"/>
      <c r="Z86" s="2"/>
      <c r="AA86" s="12"/>
      <c r="AB86" s="12"/>
      <c r="AC86" s="12"/>
      <c r="AD86" s="12"/>
      <c r="AE86" s="12"/>
      <c r="AF86" s="12"/>
      <c r="AG86" s="12"/>
    </row>
    <row r="87" ht="15.75" hidden="1" customHeight="1">
      <c r="A87" s="43"/>
      <c r="B87" s="43"/>
      <c r="C87" s="43"/>
      <c r="D87" s="43"/>
      <c r="E87" s="43"/>
      <c r="F87" s="43"/>
      <c r="G87" s="43"/>
      <c r="L87" s="2"/>
      <c r="M87" s="12"/>
      <c r="N87" s="12"/>
      <c r="O87" s="12"/>
      <c r="P87" s="12"/>
      <c r="Q87" s="2"/>
      <c r="R87" s="2"/>
      <c r="S87" s="2"/>
      <c r="T87" s="2"/>
      <c r="U87" s="2"/>
      <c r="V87" s="2"/>
      <c r="W87" s="2"/>
      <c r="X87" s="2"/>
      <c r="Y87" s="2"/>
      <c r="Z87" s="2"/>
      <c r="AA87" s="12"/>
      <c r="AB87" s="12"/>
      <c r="AC87" s="12"/>
      <c r="AD87" s="12"/>
      <c r="AE87" s="12"/>
      <c r="AF87" s="12"/>
      <c r="AG87" s="12"/>
    </row>
    <row r="88" ht="15.75" hidden="1" customHeight="1">
      <c r="A88" s="43"/>
      <c r="B88" s="43"/>
      <c r="C88" s="43"/>
      <c r="D88" s="43"/>
      <c r="E88" s="43"/>
      <c r="F88" s="43"/>
      <c r="G88" s="43"/>
      <c r="L88" s="2"/>
      <c r="M88" s="12"/>
      <c r="N88" s="12"/>
      <c r="O88" s="12"/>
      <c r="P88" s="12"/>
      <c r="Q88" s="2"/>
      <c r="R88" s="2"/>
      <c r="S88" s="2"/>
      <c r="T88" s="2"/>
      <c r="U88" s="2"/>
      <c r="V88" s="2"/>
      <c r="W88" s="2"/>
      <c r="X88" s="2"/>
      <c r="Y88" s="2"/>
      <c r="Z88" s="2"/>
      <c r="AA88" s="12"/>
      <c r="AB88" s="12"/>
      <c r="AC88" s="12"/>
      <c r="AD88" s="12"/>
      <c r="AE88" s="12"/>
      <c r="AF88" s="12"/>
      <c r="AG88" s="12"/>
    </row>
    <row r="89" ht="15.75" hidden="1" customHeight="1">
      <c r="A89" s="43"/>
      <c r="B89" s="43"/>
      <c r="C89" s="43"/>
      <c r="D89" s="43"/>
      <c r="E89" s="43"/>
      <c r="F89" s="43"/>
      <c r="G89" s="43"/>
      <c r="L89" s="2"/>
      <c r="M89" s="12"/>
      <c r="N89" s="12"/>
      <c r="O89" s="12"/>
      <c r="P89" s="12"/>
      <c r="Q89" s="2"/>
      <c r="R89" s="2"/>
      <c r="S89" s="2"/>
      <c r="T89" s="2"/>
      <c r="U89" s="2"/>
      <c r="V89" s="2"/>
      <c r="W89" s="2"/>
      <c r="X89" s="2"/>
      <c r="Y89" s="2"/>
      <c r="Z89" s="2"/>
      <c r="AA89" s="12"/>
      <c r="AB89" s="12"/>
      <c r="AC89" s="12"/>
      <c r="AD89" s="12"/>
      <c r="AE89" s="12"/>
      <c r="AF89" s="12"/>
      <c r="AG89" s="12"/>
    </row>
    <row r="90" ht="15.75" hidden="1" customHeight="1">
      <c r="A90" s="43"/>
      <c r="B90" s="43"/>
      <c r="C90" s="43"/>
      <c r="D90" s="43"/>
      <c r="E90" s="43"/>
      <c r="F90" s="43"/>
      <c r="G90" s="43"/>
      <c r="L90" s="2"/>
      <c r="M90" s="12"/>
      <c r="N90" s="12"/>
      <c r="O90" s="12"/>
      <c r="P90" s="12"/>
      <c r="Q90" s="2"/>
      <c r="R90" s="2"/>
      <c r="S90" s="2"/>
      <c r="T90" s="2"/>
      <c r="U90" s="2"/>
      <c r="V90" s="2"/>
      <c r="W90" s="2"/>
      <c r="X90" s="2"/>
      <c r="Y90" s="2"/>
      <c r="Z90" s="2"/>
      <c r="AA90" s="12"/>
      <c r="AB90" s="12"/>
      <c r="AC90" s="12"/>
      <c r="AD90" s="12"/>
      <c r="AE90" s="2"/>
      <c r="AF90" s="2"/>
      <c r="AG90" s="2"/>
    </row>
    <row r="91" ht="15.75" hidden="1" customHeight="1">
      <c r="A91" s="43"/>
      <c r="B91" s="43"/>
      <c r="C91" s="43"/>
      <c r="D91" s="43"/>
      <c r="E91" s="43"/>
      <c r="F91" s="43"/>
      <c r="G91" s="43"/>
      <c r="L91" s="2"/>
      <c r="M91" s="12"/>
      <c r="N91" s="12"/>
      <c r="O91" s="12"/>
      <c r="P91" s="12"/>
      <c r="Q91" s="2"/>
      <c r="R91" s="2"/>
      <c r="S91" s="2"/>
      <c r="T91" s="2"/>
      <c r="U91" s="2"/>
      <c r="V91" s="2"/>
      <c r="W91" s="2"/>
      <c r="X91" s="2"/>
      <c r="Y91" s="2"/>
      <c r="Z91" s="2"/>
      <c r="AA91" s="12"/>
      <c r="AB91" s="12"/>
      <c r="AC91" s="12"/>
      <c r="AD91" s="12"/>
      <c r="AE91" s="2"/>
      <c r="AF91" s="2"/>
      <c r="AG91" s="2"/>
    </row>
    <row r="92" ht="15.75" hidden="1" customHeight="1">
      <c r="A92" s="43"/>
      <c r="B92" s="43"/>
      <c r="C92" s="43"/>
      <c r="D92" s="43"/>
      <c r="E92" s="43"/>
      <c r="F92" s="43"/>
      <c r="G92" s="43"/>
      <c r="L92" s="2"/>
      <c r="M92" s="12"/>
      <c r="N92" s="12"/>
      <c r="O92" s="1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2"/>
      <c r="AB92" s="12"/>
      <c r="AC92" s="12"/>
      <c r="AD92" s="2"/>
      <c r="AE92" s="2"/>
      <c r="AF92" s="2"/>
      <c r="AG92" s="2"/>
    </row>
    <row r="93" ht="15.75" hidden="1" customHeight="1">
      <c r="A93" s="43"/>
      <c r="B93" s="43"/>
      <c r="C93" s="43"/>
      <c r="D93" s="43"/>
      <c r="E93" s="43"/>
      <c r="F93" s="43"/>
      <c r="G93" s="43"/>
      <c r="L93" s="2"/>
      <c r="M93" s="1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2"/>
      <c r="AB93" s="2"/>
      <c r="AC93" s="2"/>
      <c r="AD93" s="2"/>
      <c r="AE93" s="2"/>
      <c r="AF93" s="2"/>
      <c r="AG93" s="2"/>
    </row>
    <row r="94" ht="15.75" hidden="1" customHeight="1">
      <c r="A94" s="43"/>
      <c r="B94" s="43"/>
      <c r="C94" s="43"/>
      <c r="D94" s="43"/>
      <c r="E94" s="43"/>
      <c r="F94" s="43"/>
      <c r="G94" s="43"/>
      <c r="L94" s="2"/>
      <c r="M94" s="1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2"/>
      <c r="AB94" s="2"/>
      <c r="AC94" s="2"/>
      <c r="AD94" s="2"/>
      <c r="AE94" s="2"/>
      <c r="AF94" s="2"/>
      <c r="AG94" s="2"/>
    </row>
    <row r="95" ht="15.75" hidden="1" customHeight="1">
      <c r="A95" s="43"/>
      <c r="B95" s="43"/>
      <c r="C95" s="43"/>
      <c r="D95" s="43"/>
      <c r="E95" s="43"/>
      <c r="F95" s="43"/>
      <c r="G95" s="43"/>
      <c r="L95" s="2"/>
      <c r="M95" s="1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2"/>
      <c r="AB95" s="2"/>
      <c r="AC95" s="2"/>
      <c r="AD95" s="2"/>
      <c r="AE95" s="2"/>
      <c r="AF95" s="2"/>
      <c r="AG95" s="2"/>
    </row>
    <row r="96" ht="15.75" hidden="1" customHeight="1">
      <c r="A96" s="43"/>
      <c r="B96" s="43"/>
      <c r="C96" s="43"/>
      <c r="D96" s="43"/>
      <c r="E96" s="43"/>
      <c r="F96" s="43"/>
      <c r="G96" s="43"/>
      <c r="L96" s="2"/>
      <c r="M96" s="1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2"/>
      <c r="AB96" s="2"/>
      <c r="AC96" s="2"/>
      <c r="AD96" s="2"/>
      <c r="AE96" s="2"/>
      <c r="AF96" s="2"/>
      <c r="AG96" s="2"/>
    </row>
    <row r="97" ht="15.75" hidden="1" customHeight="1">
      <c r="A97" s="43"/>
      <c r="B97" s="43"/>
      <c r="C97" s="43"/>
      <c r="D97" s="43"/>
      <c r="E97" s="43"/>
      <c r="F97" s="43"/>
      <c r="G97" s="43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3"/>
      <c r="B98" s="43"/>
      <c r="C98" s="43"/>
      <c r="D98" s="43"/>
      <c r="E98" s="43"/>
      <c r="F98" s="43"/>
      <c r="G98" s="43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3"/>
      <c r="B99" s="43"/>
      <c r="C99" s="43"/>
      <c r="D99" s="43"/>
      <c r="E99" s="43"/>
      <c r="F99" s="43"/>
      <c r="G99" s="43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3"/>
      <c r="B100" s="43"/>
      <c r="C100" s="43"/>
      <c r="D100" s="43"/>
      <c r="E100" s="43"/>
      <c r="F100" s="43"/>
      <c r="G100" s="43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3"/>
      <c r="B101" s="43"/>
      <c r="C101" s="43"/>
      <c r="D101" s="43"/>
      <c r="E101" s="43"/>
      <c r="F101" s="43"/>
      <c r="G101" s="43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3"/>
      <c r="B102" s="43"/>
      <c r="C102" s="43"/>
      <c r="D102" s="43"/>
      <c r="E102" s="43"/>
      <c r="F102" s="43"/>
      <c r="G102" s="43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3"/>
      <c r="B103" s="43"/>
      <c r="C103" s="43"/>
      <c r="D103" s="43"/>
      <c r="E103" s="43"/>
      <c r="F103" s="43"/>
      <c r="G103" s="43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3"/>
      <c r="B104" s="43"/>
      <c r="C104" s="43"/>
      <c r="D104" s="43"/>
      <c r="E104" s="43"/>
      <c r="F104" s="43"/>
      <c r="G104" s="43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3"/>
      <c r="B105" s="43"/>
      <c r="C105" s="43"/>
      <c r="D105" s="43"/>
      <c r="E105" s="43"/>
      <c r="F105" s="43"/>
      <c r="G105" s="43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3"/>
      <c r="B106" s="43"/>
      <c r="C106" s="43"/>
      <c r="D106" s="43"/>
      <c r="E106" s="43"/>
      <c r="F106" s="43"/>
      <c r="G106" s="43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3"/>
      <c r="B107" s="43"/>
      <c r="C107" s="43"/>
      <c r="D107" s="43"/>
      <c r="E107" s="43"/>
      <c r="F107" s="43"/>
      <c r="G107" s="43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3"/>
      <c r="B108" s="43"/>
      <c r="C108" s="43"/>
      <c r="D108" s="43"/>
      <c r="E108" s="43"/>
      <c r="F108" s="43"/>
      <c r="G108" s="43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3"/>
      <c r="B109" s="43"/>
      <c r="C109" s="43"/>
      <c r="D109" s="43"/>
      <c r="E109" s="43"/>
      <c r="F109" s="43"/>
      <c r="G109" s="43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3"/>
      <c r="B110" s="43"/>
      <c r="C110" s="43"/>
      <c r="D110" s="43"/>
      <c r="E110" s="43"/>
      <c r="F110" s="43"/>
      <c r="G110" s="43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3"/>
      <c r="B111" s="43"/>
      <c r="C111" s="43"/>
      <c r="D111" s="43"/>
      <c r="E111" s="43"/>
      <c r="F111" s="43"/>
      <c r="G111" s="43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3"/>
      <c r="B112" s="43"/>
      <c r="C112" s="43"/>
      <c r="D112" s="43"/>
      <c r="E112" s="43"/>
      <c r="F112" s="43"/>
      <c r="G112" s="43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3"/>
      <c r="B113" s="43"/>
      <c r="C113" s="43"/>
      <c r="D113" s="43"/>
      <c r="E113" s="43"/>
      <c r="F113" s="43"/>
      <c r="G113" s="43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3"/>
      <c r="B114" s="43"/>
      <c r="C114" s="43"/>
      <c r="D114" s="43"/>
      <c r="E114" s="43"/>
      <c r="F114" s="43"/>
      <c r="G114" s="43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3"/>
      <c r="B115" s="43"/>
      <c r="C115" s="43"/>
      <c r="D115" s="43"/>
      <c r="E115" s="43"/>
      <c r="F115" s="43"/>
      <c r="G115" s="43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3"/>
      <c r="B116" s="43"/>
      <c r="C116" s="43"/>
      <c r="D116" s="43"/>
      <c r="E116" s="43"/>
      <c r="F116" s="43"/>
      <c r="G116" s="43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3"/>
      <c r="B117" s="43"/>
      <c r="C117" s="43"/>
      <c r="D117" s="43"/>
      <c r="E117" s="43"/>
      <c r="F117" s="43"/>
      <c r="G117" s="43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3"/>
      <c r="B118" s="43"/>
      <c r="C118" s="43"/>
      <c r="D118" s="43"/>
      <c r="E118" s="43"/>
      <c r="F118" s="43"/>
      <c r="G118" s="43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3"/>
      <c r="B119" s="43"/>
      <c r="C119" s="43"/>
      <c r="D119" s="43"/>
      <c r="E119" s="43"/>
      <c r="F119" s="43"/>
      <c r="G119" s="43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3"/>
      <c r="B120" s="43"/>
      <c r="C120" s="43"/>
      <c r="D120" s="43"/>
      <c r="E120" s="43"/>
      <c r="F120" s="43"/>
      <c r="G120" s="43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3"/>
      <c r="B121" s="43"/>
      <c r="C121" s="43"/>
      <c r="D121" s="43"/>
      <c r="E121" s="43"/>
      <c r="F121" s="43"/>
      <c r="G121" s="43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3"/>
      <c r="B122" s="43"/>
      <c r="C122" s="43"/>
      <c r="D122" s="43"/>
      <c r="E122" s="43"/>
      <c r="F122" s="43"/>
      <c r="G122" s="43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3"/>
      <c r="B123" s="43"/>
      <c r="C123" s="43"/>
      <c r="D123" s="43"/>
      <c r="E123" s="43"/>
      <c r="F123" s="43"/>
      <c r="G123" s="43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3"/>
      <c r="B124" s="43"/>
      <c r="C124" s="43"/>
      <c r="D124" s="43"/>
      <c r="E124" s="43"/>
      <c r="F124" s="43"/>
      <c r="G124" s="43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3"/>
      <c r="B125" s="43"/>
      <c r="C125" s="43"/>
      <c r="D125" s="43"/>
      <c r="E125" s="43"/>
      <c r="F125" s="43"/>
      <c r="G125" s="43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3"/>
      <c r="B126" s="43"/>
      <c r="C126" s="43"/>
      <c r="D126" s="43"/>
      <c r="E126" s="43"/>
      <c r="F126" s="43"/>
      <c r="G126" s="43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3"/>
      <c r="B127" s="43"/>
      <c r="C127" s="43"/>
      <c r="D127" s="43"/>
      <c r="E127" s="43"/>
      <c r="F127" s="43"/>
      <c r="G127" s="43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3"/>
      <c r="B128" s="43"/>
      <c r="C128" s="43"/>
      <c r="D128" s="43"/>
      <c r="E128" s="43"/>
      <c r="F128" s="43"/>
      <c r="G128" s="43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3"/>
      <c r="B129" s="43"/>
      <c r="C129" s="43"/>
      <c r="D129" s="43"/>
      <c r="E129" s="43"/>
      <c r="F129" s="43"/>
      <c r="G129" s="43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3"/>
      <c r="B130" s="43"/>
      <c r="C130" s="43"/>
      <c r="D130" s="43"/>
      <c r="E130" s="43"/>
      <c r="F130" s="43"/>
      <c r="G130" s="43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3"/>
      <c r="B131" s="43"/>
      <c r="C131" s="43"/>
      <c r="D131" s="43"/>
      <c r="E131" s="43"/>
      <c r="F131" s="43"/>
      <c r="G131" s="43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3"/>
      <c r="B132" s="43"/>
      <c r="C132" s="43"/>
      <c r="D132" s="43"/>
      <c r="E132" s="43"/>
      <c r="F132" s="43"/>
      <c r="G132" s="43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3"/>
      <c r="B133" s="43"/>
      <c r="C133" s="43"/>
      <c r="D133" s="43"/>
      <c r="E133" s="43"/>
      <c r="F133" s="43"/>
      <c r="G133" s="43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3"/>
      <c r="B134" s="43"/>
      <c r="C134" s="43"/>
      <c r="D134" s="43"/>
      <c r="E134" s="43"/>
      <c r="F134" s="43"/>
      <c r="G134" s="43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3"/>
      <c r="B135" s="43"/>
      <c r="C135" s="43"/>
      <c r="D135" s="43"/>
      <c r="E135" s="43"/>
      <c r="F135" s="43"/>
      <c r="G135" s="43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3"/>
      <c r="B136" s="43"/>
      <c r="C136" s="43"/>
      <c r="D136" s="43"/>
      <c r="E136" s="43"/>
      <c r="F136" s="43"/>
      <c r="G136" s="43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3"/>
      <c r="B137" s="43"/>
      <c r="C137" s="43"/>
      <c r="D137" s="43"/>
      <c r="E137" s="43"/>
      <c r="F137" s="43"/>
      <c r="G137" s="43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3"/>
      <c r="B138" s="43"/>
      <c r="C138" s="43"/>
      <c r="D138" s="43"/>
      <c r="E138" s="43"/>
      <c r="F138" s="43"/>
      <c r="G138" s="43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3"/>
      <c r="B139" s="43"/>
      <c r="C139" s="43"/>
      <c r="D139" s="43"/>
      <c r="E139" s="43"/>
      <c r="F139" s="43"/>
      <c r="G139" s="43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3"/>
      <c r="B140" s="43"/>
      <c r="C140" s="43"/>
      <c r="D140" s="43"/>
      <c r="E140" s="43"/>
      <c r="F140" s="43"/>
      <c r="G140" s="43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3"/>
      <c r="B141" s="43"/>
      <c r="C141" s="43"/>
      <c r="D141" s="43"/>
      <c r="E141" s="43"/>
      <c r="F141" s="43"/>
      <c r="G141" s="43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3"/>
      <c r="B142" s="43"/>
      <c r="C142" s="43"/>
      <c r="D142" s="43"/>
      <c r="E142" s="43"/>
      <c r="F142" s="43"/>
      <c r="G142" s="43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3"/>
      <c r="B143" s="43"/>
      <c r="C143" s="43"/>
      <c r="D143" s="43"/>
      <c r="E143" s="43"/>
      <c r="F143" s="43"/>
      <c r="G143" s="43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3"/>
      <c r="B144" s="43"/>
      <c r="C144" s="43"/>
      <c r="D144" s="43"/>
      <c r="E144" s="43"/>
      <c r="F144" s="43"/>
      <c r="G144" s="43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3"/>
      <c r="B145" s="43"/>
      <c r="C145" s="43"/>
      <c r="D145" s="43"/>
      <c r="E145" s="43"/>
      <c r="F145" s="43"/>
      <c r="G145" s="43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3"/>
      <c r="B146" s="43"/>
      <c r="C146" s="43"/>
      <c r="D146" s="43"/>
      <c r="E146" s="43"/>
      <c r="F146" s="43"/>
      <c r="G146" s="43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3"/>
      <c r="B147" s="43"/>
      <c r="C147" s="43"/>
      <c r="D147" s="43"/>
      <c r="E147" s="43"/>
      <c r="F147" s="43"/>
      <c r="G147" s="43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3"/>
      <c r="B148" s="43"/>
      <c r="C148" s="43"/>
      <c r="D148" s="43"/>
      <c r="E148" s="43"/>
      <c r="F148" s="43"/>
      <c r="G148" s="43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3"/>
      <c r="B149" s="43"/>
      <c r="C149" s="43"/>
      <c r="D149" s="43"/>
      <c r="E149" s="43"/>
      <c r="F149" s="43"/>
      <c r="G149" s="43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3"/>
      <c r="B150" s="43"/>
      <c r="C150" s="43"/>
      <c r="D150" s="43"/>
      <c r="E150" s="43"/>
      <c r="F150" s="43"/>
      <c r="G150" s="43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3"/>
      <c r="B151" s="43"/>
      <c r="C151" s="43"/>
      <c r="D151" s="43"/>
      <c r="E151" s="43"/>
      <c r="F151" s="43"/>
      <c r="G151" s="43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3"/>
      <c r="B152" s="43"/>
      <c r="C152" s="43"/>
      <c r="D152" s="43"/>
      <c r="E152" s="43"/>
      <c r="F152" s="43"/>
      <c r="G152" s="43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3"/>
      <c r="B153" s="43"/>
      <c r="C153" s="43"/>
      <c r="D153" s="43"/>
      <c r="E153" s="43"/>
      <c r="F153" s="43"/>
      <c r="G153" s="43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3"/>
      <c r="B154" s="43"/>
      <c r="C154" s="43"/>
      <c r="D154" s="43"/>
      <c r="E154" s="43"/>
      <c r="F154" s="43"/>
      <c r="G154" s="43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3"/>
      <c r="B155" s="43"/>
      <c r="C155" s="43"/>
      <c r="D155" s="43"/>
      <c r="E155" s="43"/>
      <c r="F155" s="43"/>
      <c r="G155" s="43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3"/>
      <c r="B156" s="43"/>
      <c r="C156" s="43"/>
      <c r="D156" s="43"/>
      <c r="E156" s="43"/>
      <c r="F156" s="43"/>
      <c r="G156" s="43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3"/>
      <c r="B157" s="43"/>
      <c r="C157" s="43"/>
      <c r="D157" s="43"/>
      <c r="E157" s="43"/>
      <c r="F157" s="43"/>
      <c r="G157" s="43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3"/>
      <c r="B158" s="43"/>
      <c r="C158" s="43"/>
      <c r="D158" s="43"/>
      <c r="E158" s="43"/>
      <c r="F158" s="43"/>
      <c r="G158" s="43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3"/>
      <c r="B159" s="43"/>
      <c r="C159" s="43"/>
      <c r="D159" s="43"/>
      <c r="E159" s="43"/>
      <c r="F159" s="43"/>
      <c r="G159" s="43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3"/>
      <c r="B160" s="43"/>
      <c r="C160" s="43"/>
      <c r="D160" s="43"/>
      <c r="E160" s="43"/>
      <c r="F160" s="43"/>
      <c r="G160" s="43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3"/>
      <c r="B161" s="43"/>
      <c r="C161" s="43"/>
      <c r="D161" s="43"/>
      <c r="E161" s="43"/>
      <c r="F161" s="43"/>
      <c r="G161" s="43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3"/>
      <c r="B162" s="43"/>
      <c r="C162" s="43"/>
      <c r="D162" s="43"/>
      <c r="E162" s="43"/>
      <c r="F162" s="43"/>
      <c r="G162" s="43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3"/>
      <c r="B163" s="43"/>
      <c r="C163" s="43"/>
      <c r="D163" s="43"/>
      <c r="E163" s="43"/>
      <c r="F163" s="43"/>
      <c r="G163" s="43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3"/>
      <c r="B164" s="43"/>
      <c r="C164" s="43"/>
      <c r="D164" s="43"/>
      <c r="E164" s="43"/>
      <c r="F164" s="43"/>
      <c r="G164" s="43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3"/>
      <c r="B165" s="43"/>
      <c r="C165" s="43"/>
      <c r="D165" s="43"/>
      <c r="E165" s="43"/>
      <c r="F165" s="43"/>
      <c r="G165" s="43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3"/>
      <c r="B166" s="43"/>
      <c r="C166" s="43"/>
      <c r="D166" s="43"/>
      <c r="E166" s="43"/>
      <c r="F166" s="43"/>
      <c r="G166" s="43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3"/>
      <c r="B167" s="43"/>
      <c r="C167" s="43"/>
      <c r="D167" s="43"/>
      <c r="E167" s="43"/>
      <c r="F167" s="43"/>
      <c r="G167" s="43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3"/>
      <c r="B168" s="43"/>
      <c r="C168" s="43"/>
      <c r="D168" s="43"/>
      <c r="E168" s="43"/>
      <c r="F168" s="43"/>
      <c r="G168" s="43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3"/>
      <c r="B169" s="43"/>
      <c r="C169" s="43"/>
      <c r="D169" s="43"/>
      <c r="E169" s="43"/>
      <c r="F169" s="43"/>
      <c r="G169" s="43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3"/>
      <c r="B170" s="43"/>
      <c r="C170" s="43"/>
      <c r="D170" s="43"/>
      <c r="E170" s="43"/>
      <c r="F170" s="43"/>
      <c r="G170" s="43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3"/>
      <c r="B171" s="43"/>
      <c r="C171" s="43"/>
      <c r="D171" s="43"/>
      <c r="E171" s="43"/>
      <c r="F171" s="43"/>
      <c r="G171" s="43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3"/>
      <c r="B172" s="43"/>
      <c r="C172" s="43"/>
      <c r="D172" s="43"/>
      <c r="E172" s="43"/>
      <c r="F172" s="43"/>
      <c r="G172" s="43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3"/>
      <c r="B173" s="43"/>
      <c r="C173" s="43"/>
      <c r="D173" s="43"/>
      <c r="E173" s="43"/>
      <c r="F173" s="43"/>
      <c r="G173" s="43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3"/>
      <c r="B174" s="43"/>
      <c r="C174" s="43"/>
      <c r="D174" s="43"/>
      <c r="E174" s="43"/>
      <c r="F174" s="43"/>
      <c r="G174" s="43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3"/>
      <c r="B175" s="43"/>
      <c r="C175" s="43"/>
      <c r="D175" s="43"/>
      <c r="E175" s="43"/>
      <c r="F175" s="43"/>
      <c r="G175" s="43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3"/>
      <c r="B176" s="43"/>
      <c r="C176" s="43"/>
      <c r="D176" s="43"/>
      <c r="E176" s="43"/>
      <c r="F176" s="43"/>
      <c r="G176" s="43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3"/>
      <c r="B177" s="43"/>
      <c r="C177" s="43"/>
      <c r="D177" s="43"/>
      <c r="E177" s="43"/>
      <c r="F177" s="43"/>
      <c r="G177" s="43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3"/>
      <c r="B178" s="43"/>
      <c r="C178" s="43"/>
      <c r="D178" s="43"/>
      <c r="E178" s="43"/>
      <c r="F178" s="43"/>
      <c r="G178" s="43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3"/>
      <c r="B179" s="43"/>
      <c r="C179" s="43"/>
      <c r="D179" s="43"/>
      <c r="E179" s="43"/>
      <c r="F179" s="43"/>
      <c r="G179" s="43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3"/>
      <c r="B180" s="43"/>
      <c r="C180" s="43"/>
      <c r="D180" s="43"/>
      <c r="E180" s="43"/>
      <c r="F180" s="43"/>
      <c r="G180" s="43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3"/>
      <c r="B181" s="43"/>
      <c r="C181" s="43"/>
      <c r="D181" s="43"/>
      <c r="E181" s="43"/>
      <c r="F181" s="43"/>
      <c r="G181" s="43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3"/>
      <c r="B182" s="43"/>
      <c r="C182" s="43"/>
      <c r="D182" s="43"/>
      <c r="E182" s="43"/>
      <c r="F182" s="43"/>
      <c r="G182" s="43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3"/>
      <c r="B183" s="43"/>
      <c r="C183" s="43"/>
      <c r="D183" s="43"/>
      <c r="E183" s="43"/>
      <c r="F183" s="43"/>
      <c r="G183" s="43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3"/>
      <c r="B184" s="43"/>
      <c r="C184" s="43"/>
      <c r="D184" s="43"/>
      <c r="E184" s="43"/>
      <c r="F184" s="43"/>
      <c r="G184" s="43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3"/>
      <c r="B185" s="43"/>
      <c r="C185" s="43"/>
      <c r="D185" s="43"/>
      <c r="E185" s="43"/>
      <c r="F185" s="43"/>
      <c r="G185" s="43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3"/>
      <c r="B186" s="43"/>
      <c r="C186" s="43"/>
      <c r="D186" s="43"/>
      <c r="E186" s="43"/>
      <c r="F186" s="43"/>
      <c r="G186" s="43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3"/>
      <c r="B187" s="43"/>
      <c r="C187" s="43"/>
      <c r="D187" s="43"/>
      <c r="E187" s="43"/>
      <c r="F187" s="43"/>
      <c r="G187" s="43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3"/>
      <c r="B188" s="43"/>
      <c r="C188" s="43"/>
      <c r="D188" s="43"/>
      <c r="E188" s="43"/>
      <c r="F188" s="43"/>
      <c r="G188" s="43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3"/>
      <c r="B189" s="43"/>
      <c r="C189" s="43"/>
      <c r="D189" s="43"/>
      <c r="E189" s="43"/>
      <c r="F189" s="43"/>
      <c r="G189" s="43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3"/>
      <c r="B190" s="43"/>
      <c r="C190" s="43"/>
      <c r="D190" s="43"/>
      <c r="E190" s="43"/>
      <c r="F190" s="43"/>
      <c r="G190" s="43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3"/>
      <c r="B191" s="43"/>
      <c r="C191" s="43"/>
      <c r="D191" s="43"/>
      <c r="E191" s="43"/>
      <c r="F191" s="43"/>
      <c r="G191" s="43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3"/>
      <c r="B192" s="43"/>
      <c r="C192" s="43"/>
      <c r="D192" s="43"/>
      <c r="E192" s="43"/>
      <c r="F192" s="43"/>
      <c r="G192" s="43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3"/>
      <c r="B193" s="43"/>
      <c r="C193" s="43"/>
      <c r="D193" s="43"/>
      <c r="E193" s="43"/>
      <c r="F193" s="43"/>
      <c r="G193" s="43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3"/>
      <c r="B194" s="43"/>
      <c r="C194" s="43"/>
      <c r="D194" s="43"/>
      <c r="E194" s="43"/>
      <c r="F194" s="43"/>
      <c r="G194" s="43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3"/>
      <c r="B195" s="43"/>
      <c r="C195" s="43"/>
      <c r="D195" s="43"/>
      <c r="E195" s="43"/>
      <c r="F195" s="43"/>
      <c r="G195" s="43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3"/>
      <c r="B196" s="43"/>
      <c r="C196" s="43"/>
      <c r="D196" s="43"/>
      <c r="E196" s="43"/>
      <c r="F196" s="43"/>
      <c r="G196" s="43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3"/>
      <c r="B197" s="43"/>
      <c r="C197" s="43"/>
      <c r="D197" s="43"/>
      <c r="E197" s="43"/>
      <c r="F197" s="43"/>
      <c r="G197" s="43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3"/>
      <c r="B198" s="43"/>
      <c r="C198" s="43"/>
      <c r="D198" s="43"/>
      <c r="E198" s="43"/>
      <c r="F198" s="43"/>
      <c r="G198" s="43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3"/>
      <c r="B199" s="43"/>
      <c r="C199" s="43"/>
      <c r="D199" s="43"/>
      <c r="E199" s="43"/>
      <c r="F199" s="43"/>
      <c r="G199" s="43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3"/>
      <c r="B200" s="43"/>
      <c r="C200" s="43"/>
      <c r="D200" s="43"/>
      <c r="E200" s="43"/>
      <c r="F200" s="43"/>
      <c r="G200" s="43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3"/>
      <c r="B201" s="43"/>
      <c r="C201" s="43"/>
      <c r="D201" s="43"/>
      <c r="E201" s="43"/>
      <c r="F201" s="43"/>
      <c r="G201" s="43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3"/>
      <c r="B202" s="43"/>
      <c r="C202" s="43"/>
      <c r="D202" s="43"/>
      <c r="E202" s="43"/>
      <c r="F202" s="43"/>
      <c r="G202" s="43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3"/>
      <c r="B203" s="43"/>
      <c r="C203" s="43"/>
      <c r="D203" s="43"/>
      <c r="E203" s="43"/>
      <c r="F203" s="43"/>
      <c r="G203" s="43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3"/>
      <c r="B204" s="43"/>
      <c r="C204" s="43"/>
      <c r="D204" s="43"/>
      <c r="E204" s="43"/>
      <c r="F204" s="43"/>
      <c r="G204" s="43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3"/>
      <c r="B205" s="43"/>
      <c r="C205" s="43"/>
      <c r="D205" s="43"/>
      <c r="E205" s="43"/>
      <c r="F205" s="43"/>
      <c r="G205" s="43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3"/>
      <c r="B206" s="43"/>
      <c r="C206" s="43"/>
      <c r="D206" s="43"/>
      <c r="E206" s="43"/>
      <c r="F206" s="43"/>
      <c r="G206" s="43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3"/>
      <c r="B207" s="43"/>
      <c r="C207" s="43"/>
      <c r="D207" s="43"/>
      <c r="E207" s="43"/>
      <c r="F207" s="43"/>
      <c r="G207" s="43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3"/>
      <c r="B208" s="43"/>
      <c r="C208" s="43"/>
      <c r="D208" s="43"/>
      <c r="E208" s="43"/>
      <c r="F208" s="43"/>
      <c r="G208" s="43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3"/>
      <c r="B209" s="43"/>
      <c r="C209" s="43"/>
      <c r="D209" s="43"/>
      <c r="E209" s="43"/>
      <c r="F209" s="43"/>
      <c r="G209" s="43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3"/>
      <c r="B210" s="43"/>
      <c r="C210" s="43"/>
      <c r="D210" s="43"/>
      <c r="E210" s="43"/>
      <c r="F210" s="43"/>
      <c r="G210" s="43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3"/>
      <c r="B211" s="43"/>
      <c r="C211" s="43"/>
      <c r="D211" s="43"/>
      <c r="E211" s="43"/>
      <c r="F211" s="43"/>
      <c r="G211" s="43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3"/>
      <c r="B212" s="43"/>
      <c r="C212" s="43"/>
      <c r="D212" s="43"/>
      <c r="E212" s="43"/>
      <c r="F212" s="43"/>
      <c r="G212" s="43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3"/>
      <c r="B213" s="43"/>
      <c r="C213" s="43"/>
      <c r="D213" s="43"/>
      <c r="E213" s="43"/>
      <c r="F213" s="43"/>
      <c r="G213" s="43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3"/>
      <c r="B214" s="43"/>
      <c r="C214" s="43"/>
      <c r="D214" s="43"/>
      <c r="E214" s="43"/>
      <c r="F214" s="43"/>
      <c r="G214" s="43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3"/>
      <c r="B215" s="43"/>
      <c r="C215" s="43"/>
      <c r="D215" s="43"/>
      <c r="E215" s="43"/>
      <c r="F215" s="43"/>
      <c r="G215" s="43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3"/>
      <c r="B216" s="43"/>
      <c r="C216" s="43"/>
      <c r="D216" s="43"/>
      <c r="E216" s="43"/>
      <c r="F216" s="43"/>
      <c r="G216" s="43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3"/>
      <c r="B217" s="43"/>
      <c r="C217" s="43"/>
      <c r="D217" s="43"/>
      <c r="E217" s="43"/>
      <c r="F217" s="43"/>
      <c r="G217" s="43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3"/>
      <c r="B218" s="43"/>
      <c r="C218" s="43"/>
      <c r="D218" s="43"/>
      <c r="E218" s="43"/>
      <c r="F218" s="43"/>
      <c r="G218" s="43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3"/>
      <c r="B219" s="43"/>
      <c r="C219" s="43"/>
      <c r="D219" s="43"/>
      <c r="E219" s="43"/>
      <c r="F219" s="43"/>
      <c r="G219" s="43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3"/>
      <c r="B220" s="43"/>
      <c r="C220" s="43"/>
      <c r="D220" s="43"/>
      <c r="E220" s="43"/>
      <c r="F220" s="43"/>
      <c r="G220" s="43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3"/>
      <c r="B221" s="43"/>
      <c r="C221" s="43"/>
      <c r="D221" s="43"/>
      <c r="E221" s="43"/>
      <c r="F221" s="43"/>
      <c r="G221" s="43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3"/>
      <c r="B222" s="43"/>
      <c r="C222" s="43"/>
      <c r="D222" s="43"/>
      <c r="E222" s="43"/>
      <c r="F222" s="43"/>
      <c r="G222" s="43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3"/>
      <c r="B223" s="43"/>
      <c r="C223" s="43"/>
      <c r="D223" s="43"/>
      <c r="E223" s="43"/>
      <c r="F223" s="43"/>
      <c r="G223" s="43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3"/>
      <c r="B224" s="43"/>
      <c r="C224" s="43"/>
      <c r="D224" s="43"/>
      <c r="E224" s="43"/>
      <c r="F224" s="43"/>
      <c r="G224" s="43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3"/>
      <c r="B225" s="43"/>
      <c r="C225" s="43"/>
      <c r="D225" s="43"/>
      <c r="E225" s="43"/>
      <c r="F225" s="43"/>
      <c r="G225" s="43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8" t="s">
        <v>46</v>
      </c>
      <c r="B1" s="9" t="s">
        <v>96</v>
      </c>
      <c r="C1" s="10"/>
      <c r="D1" s="10"/>
      <c r="E1" s="10"/>
      <c r="F1" s="10"/>
      <c r="G1" s="10"/>
      <c r="H1" s="10"/>
      <c r="I1" s="10"/>
      <c r="J1" s="10"/>
      <c r="K1" s="11"/>
      <c r="L1" s="2"/>
      <c r="M1" s="12"/>
      <c r="N1" s="12"/>
      <c r="O1" s="12"/>
      <c r="P1" s="12"/>
      <c r="Q1" s="13"/>
      <c r="R1" s="13"/>
      <c r="S1" s="13"/>
      <c r="T1" s="13"/>
      <c r="U1" s="13"/>
      <c r="V1" s="13"/>
      <c r="W1" s="13"/>
      <c r="X1" s="13"/>
      <c r="Y1" s="13"/>
      <c r="AA1" s="13"/>
      <c r="AB1" s="13"/>
      <c r="AC1" s="13"/>
      <c r="AD1" s="13"/>
      <c r="AE1" s="13"/>
      <c r="AF1" s="13"/>
      <c r="AG1" s="13"/>
    </row>
    <row r="2">
      <c r="A2" s="14"/>
      <c r="B2" s="15"/>
      <c r="C2" s="16"/>
      <c r="D2" s="16"/>
      <c r="E2" s="16"/>
      <c r="F2" s="16"/>
      <c r="G2" s="16"/>
      <c r="H2" s="16"/>
      <c r="I2" s="16"/>
      <c r="J2" s="16"/>
      <c r="K2" s="17"/>
      <c r="L2" s="2"/>
      <c r="M2" s="12"/>
      <c r="N2" s="12"/>
      <c r="O2" s="12"/>
      <c r="P2" s="12"/>
      <c r="Q2" s="13"/>
      <c r="R2" s="13"/>
      <c r="S2" s="13"/>
      <c r="T2" s="13"/>
      <c r="U2" s="13"/>
      <c r="V2" s="13"/>
      <c r="W2" s="13"/>
      <c r="X2" s="13"/>
      <c r="Y2" s="13"/>
      <c r="AA2" s="13"/>
      <c r="AB2" s="13"/>
      <c r="AC2" s="13"/>
      <c r="AD2" s="13"/>
      <c r="AE2" s="13"/>
      <c r="AF2" s="13"/>
      <c r="AG2" s="13"/>
    </row>
    <row r="3">
      <c r="A3" s="19"/>
      <c r="B3" s="20" t="s">
        <v>49</v>
      </c>
      <c r="C3" s="20" t="s">
        <v>50</v>
      </c>
      <c r="D3" s="20" t="s">
        <v>51</v>
      </c>
      <c r="E3" s="20" t="s">
        <v>52</v>
      </c>
      <c r="F3" s="21" t="s">
        <v>53</v>
      </c>
      <c r="G3" s="21" t="s">
        <v>54</v>
      </c>
      <c r="H3" s="21" t="s">
        <v>55</v>
      </c>
      <c r="I3" s="21" t="s">
        <v>56</v>
      </c>
      <c r="J3" s="20" t="s">
        <v>57</v>
      </c>
      <c r="K3" s="20" t="s">
        <v>58</v>
      </c>
      <c r="L3" s="2"/>
      <c r="M3" s="18" t="s">
        <v>48</v>
      </c>
      <c r="N3" s="12"/>
      <c r="O3" s="12"/>
      <c r="P3" s="12"/>
      <c r="Q3" s="13"/>
      <c r="R3" s="13"/>
      <c r="S3" s="13"/>
      <c r="T3" s="13"/>
      <c r="U3" s="13"/>
      <c r="V3" s="13"/>
      <c r="W3" s="13"/>
      <c r="Y3" s="13"/>
      <c r="Z3" s="13"/>
      <c r="AA3" s="13"/>
      <c r="AB3" s="13"/>
      <c r="AC3" s="13"/>
      <c r="AD3" s="13"/>
      <c r="AE3" s="13"/>
      <c r="AF3" s="13"/>
      <c r="AG3" s="13"/>
    </row>
    <row r="4">
      <c r="A4" s="23" t="str">
        <f>ALNS!A4</f>
        <v>Alex Ranyê Guilherme Cristino</v>
      </c>
      <c r="B4" s="24"/>
      <c r="C4" s="24"/>
      <c r="D4" s="24"/>
      <c r="E4" s="24"/>
      <c r="F4" s="25">
        <f t="shared" ref="F4:F47" si="1">IF(A4&lt;&gt;"",SUM(B4:E4),)</f>
        <v>0</v>
      </c>
      <c r="G4" s="26" t="str">
        <f t="shared" ref="G4:G47" si="2">IFERROR(IF(F4&gt;=0,AVERAGE(B4:E4),""),"")</f>
        <v/>
      </c>
      <c r="H4" s="25" t="str">
        <f t="shared" ref="H4:H47" si="3">IF(AND(F4&gt;=10,F4&lt;28,G4&lt;7),ROUND((50-G4*6)/4,1),"")</f>
        <v/>
      </c>
      <c r="I4" s="27"/>
      <c r="J4" s="28" t="str">
        <f t="shared" ref="J4:J47" si="4">IF(AND(B4&lt;&gt;"",C4&lt;&gt;"",D4&lt;&gt;"",E4&lt;&gt;""),IF(OR(F4&gt;=28,F4&lt;10),G4,IF(I4=H4,5,((G4*6)+(I4*4))/10)),)</f>
        <v/>
      </c>
      <c r="K4" s="29" t="str">
        <f t="shared" ref="K4:K47" si="5">IF(AND(B4&lt;&gt;"",C4&lt;&gt;"",D4&lt;&gt;"",E4&lt;&gt;""),IF(J4&gt;=5,"A","R"),)</f>
        <v/>
      </c>
      <c r="L4" s="2"/>
      <c r="M4" s="22" t="s">
        <v>59</v>
      </c>
      <c r="N4" s="12"/>
      <c r="O4" s="12"/>
      <c r="P4" s="12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</row>
    <row r="5">
      <c r="A5" s="30" t="str">
        <f>ALNS!A5</f>
        <v>Ana beatriz Araújo Salvino</v>
      </c>
      <c r="B5" s="31"/>
      <c r="C5" s="31"/>
      <c r="D5" s="31"/>
      <c r="E5" s="31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5" t="str">
        <f t="shared" si="4"/>
        <v/>
      </c>
      <c r="K5" s="36" t="str">
        <f t="shared" si="5"/>
        <v/>
      </c>
      <c r="L5" s="2"/>
      <c r="M5" s="18" t="s">
        <v>60</v>
      </c>
      <c r="N5" s="12"/>
      <c r="O5" s="12"/>
      <c r="P5" s="12"/>
      <c r="Q5" s="13"/>
      <c r="R5" s="13"/>
      <c r="S5" s="13"/>
      <c r="T5" s="13"/>
      <c r="U5" s="13"/>
      <c r="V5" s="13"/>
      <c r="W5" s="13"/>
      <c r="Y5" s="13"/>
      <c r="AA5" s="13"/>
      <c r="AB5" s="13"/>
      <c r="AC5" s="13"/>
      <c r="AD5" s="13"/>
      <c r="AE5" s="13"/>
      <c r="AF5" s="13"/>
      <c r="AG5" s="13"/>
    </row>
    <row r="6">
      <c r="A6" s="23" t="str">
        <f>ALNS!A6</f>
        <v>Ana Beatriz Farias Brito</v>
      </c>
      <c r="B6" s="24"/>
      <c r="C6" s="24"/>
      <c r="D6" s="24"/>
      <c r="E6" s="24"/>
      <c r="F6" s="25">
        <f t="shared" si="1"/>
        <v>0</v>
      </c>
      <c r="G6" s="26" t="str">
        <f t="shared" si="2"/>
        <v/>
      </c>
      <c r="H6" s="25" t="str">
        <f t="shared" si="3"/>
        <v/>
      </c>
      <c r="I6" s="27"/>
      <c r="J6" s="28" t="str">
        <f t="shared" si="4"/>
        <v/>
      </c>
      <c r="K6" s="29" t="str">
        <f t="shared" si="5"/>
        <v/>
      </c>
      <c r="L6" s="2"/>
      <c r="M6" s="37" t="s">
        <v>61</v>
      </c>
      <c r="N6" s="12"/>
      <c r="O6" s="12"/>
      <c r="P6" s="12"/>
      <c r="Q6" s="13"/>
      <c r="R6" s="13"/>
      <c r="S6" s="13"/>
      <c r="T6" s="13"/>
      <c r="U6" s="13"/>
      <c r="V6" s="13"/>
      <c r="W6" s="13"/>
      <c r="Y6" s="13"/>
      <c r="AA6" s="13"/>
      <c r="AB6" s="13"/>
      <c r="AC6" s="13"/>
      <c r="AD6" s="13"/>
      <c r="AE6" s="13"/>
      <c r="AF6" s="13"/>
      <c r="AG6" s="13"/>
    </row>
    <row r="7">
      <c r="A7" s="30" t="str">
        <f>ALNS!A7</f>
        <v>Ana Clara Oliveira das Chagas</v>
      </c>
      <c r="B7" s="31"/>
      <c r="C7" s="31"/>
      <c r="D7" s="31"/>
      <c r="E7" s="31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5" t="str">
        <f t="shared" si="4"/>
        <v/>
      </c>
      <c r="K7" s="36" t="str">
        <f t="shared" si="5"/>
        <v/>
      </c>
      <c r="L7" s="2"/>
      <c r="M7" s="22" t="s">
        <v>62</v>
      </c>
      <c r="N7" s="12"/>
      <c r="O7" s="12"/>
      <c r="P7" s="12"/>
      <c r="Q7" s="13"/>
      <c r="R7" s="13"/>
      <c r="S7" s="13"/>
      <c r="T7" s="13"/>
      <c r="U7" s="13"/>
      <c r="V7" s="13"/>
      <c r="W7" s="13"/>
      <c r="Y7" s="13"/>
      <c r="AA7" s="13"/>
      <c r="AB7" s="13"/>
      <c r="AC7" s="13"/>
      <c r="AD7" s="13"/>
      <c r="AE7" s="13"/>
      <c r="AF7" s="13"/>
      <c r="AG7" s="13"/>
    </row>
    <row r="8">
      <c r="A8" s="23" t="str">
        <f>ALNS!A8</f>
        <v>Ana Flávia Ribeiro Gomes Nascimento</v>
      </c>
      <c r="B8" s="24"/>
      <c r="C8" s="24"/>
      <c r="D8" s="24"/>
      <c r="E8" s="24"/>
      <c r="F8" s="25">
        <f t="shared" si="1"/>
        <v>0</v>
      </c>
      <c r="G8" s="26" t="str">
        <f t="shared" si="2"/>
        <v/>
      </c>
      <c r="H8" s="25" t="str">
        <f t="shared" si="3"/>
        <v/>
      </c>
      <c r="I8" s="27"/>
      <c r="J8" s="28" t="str">
        <f t="shared" si="4"/>
        <v/>
      </c>
      <c r="K8" s="29" t="str">
        <f t="shared" si="5"/>
        <v/>
      </c>
      <c r="L8" s="2"/>
      <c r="M8" s="22" t="s">
        <v>63</v>
      </c>
      <c r="N8" s="12"/>
      <c r="O8" s="12"/>
      <c r="P8" s="12"/>
      <c r="Q8" s="13"/>
      <c r="R8" s="13"/>
      <c r="S8" s="13"/>
      <c r="T8" s="13"/>
      <c r="U8" s="13"/>
      <c r="V8" s="13"/>
      <c r="W8" s="13"/>
      <c r="Y8" s="13"/>
      <c r="AA8" s="13"/>
      <c r="AB8" s="13"/>
      <c r="AC8" s="13"/>
      <c r="AD8" s="13"/>
      <c r="AE8" s="13"/>
      <c r="AF8" s="13"/>
      <c r="AG8" s="13"/>
    </row>
    <row r="9">
      <c r="A9" s="30" t="str">
        <f>ALNS!A9</f>
        <v>Ana Luiza Almeida Maia</v>
      </c>
      <c r="B9" s="31"/>
      <c r="C9" s="31"/>
      <c r="D9" s="31"/>
      <c r="E9" s="31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5" t="str">
        <f t="shared" si="4"/>
        <v/>
      </c>
      <c r="K9" s="36" t="str">
        <f t="shared" si="5"/>
        <v/>
      </c>
      <c r="L9" s="2"/>
      <c r="M9" s="22" t="s">
        <v>64</v>
      </c>
      <c r="N9" s="12"/>
      <c r="O9" s="12"/>
      <c r="P9" s="12"/>
      <c r="Q9" s="13"/>
      <c r="R9" s="13"/>
      <c r="S9" s="13"/>
      <c r="T9" s="13"/>
      <c r="U9" s="13"/>
      <c r="V9" s="13"/>
      <c r="W9" s="13"/>
      <c r="Y9" s="13"/>
      <c r="AA9" s="13"/>
      <c r="AB9" s="13"/>
      <c r="AC9" s="13"/>
      <c r="AD9" s="13"/>
      <c r="AE9" s="13"/>
      <c r="AF9" s="13"/>
      <c r="AG9" s="13"/>
    </row>
    <row r="10">
      <c r="A10" s="23" t="str">
        <f>ALNS!A10</f>
        <v>Andrei Bernado Nascimento da Silva</v>
      </c>
      <c r="B10" s="24"/>
      <c r="C10" s="24"/>
      <c r="D10" s="24"/>
      <c r="E10" s="24"/>
      <c r="F10" s="25">
        <f t="shared" si="1"/>
        <v>0</v>
      </c>
      <c r="G10" s="26" t="str">
        <f t="shared" si="2"/>
        <v/>
      </c>
      <c r="H10" s="25" t="str">
        <f t="shared" si="3"/>
        <v/>
      </c>
      <c r="I10" s="27"/>
      <c r="J10" s="28" t="str">
        <f t="shared" si="4"/>
        <v/>
      </c>
      <c r="K10" s="29" t="str">
        <f t="shared" si="5"/>
        <v/>
      </c>
      <c r="L10" s="2"/>
      <c r="M10" s="12"/>
      <c r="N10" s="12"/>
      <c r="O10" s="12"/>
      <c r="P10" s="12"/>
      <c r="Q10" s="13"/>
      <c r="R10" s="13"/>
      <c r="S10" s="13"/>
      <c r="T10" s="13"/>
      <c r="U10" s="13"/>
      <c r="V10" s="13"/>
      <c r="W10" s="13"/>
      <c r="Y10" s="13"/>
      <c r="AA10" s="13"/>
      <c r="AB10" s="13"/>
      <c r="AC10" s="13"/>
      <c r="AD10" s="13"/>
      <c r="AE10" s="13"/>
      <c r="AF10" s="13"/>
      <c r="AG10" s="13"/>
    </row>
    <row r="11">
      <c r="A11" s="30" t="str">
        <f>ALNS!A11</f>
        <v>Arthur Juan Costa Araújo</v>
      </c>
      <c r="B11" s="31"/>
      <c r="C11" s="31"/>
      <c r="D11" s="31"/>
      <c r="E11" s="31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5" t="str">
        <f t="shared" si="4"/>
        <v/>
      </c>
      <c r="K11" s="36" t="str">
        <f t="shared" si="5"/>
        <v/>
      </c>
      <c r="L11" s="2"/>
      <c r="M11" s="12"/>
      <c r="N11" s="12"/>
      <c r="O11" s="12"/>
      <c r="P11" s="12"/>
      <c r="Q11" s="13"/>
      <c r="R11" s="13"/>
      <c r="S11" s="13"/>
      <c r="T11" s="13"/>
      <c r="U11" s="13"/>
      <c r="V11" s="13"/>
      <c r="W11" s="13"/>
      <c r="Y11" s="13"/>
      <c r="AA11" s="13"/>
      <c r="AB11" s="13"/>
      <c r="AC11" s="13"/>
      <c r="AD11" s="13"/>
      <c r="AE11" s="13"/>
      <c r="AF11" s="13"/>
      <c r="AG11" s="13"/>
    </row>
    <row r="12">
      <c r="A12" s="23" t="str">
        <f>ALNS!A12</f>
        <v>Brenda Angel Sousa de Medeiros</v>
      </c>
      <c r="B12" s="24"/>
      <c r="C12" s="24"/>
      <c r="D12" s="24"/>
      <c r="E12" s="24"/>
      <c r="F12" s="25">
        <f t="shared" si="1"/>
        <v>0</v>
      </c>
      <c r="G12" s="26" t="str">
        <f t="shared" si="2"/>
        <v/>
      </c>
      <c r="H12" s="25" t="str">
        <f t="shared" si="3"/>
        <v/>
      </c>
      <c r="I12" s="27"/>
      <c r="J12" s="28" t="str">
        <f t="shared" si="4"/>
        <v/>
      </c>
      <c r="K12" s="29" t="str">
        <f t="shared" si="5"/>
        <v/>
      </c>
      <c r="L12" s="2"/>
      <c r="M12" s="12"/>
      <c r="N12" s="12"/>
      <c r="O12" s="12"/>
      <c r="P12" s="12"/>
      <c r="Q12" s="13"/>
      <c r="R12" s="13"/>
      <c r="S12" s="13"/>
      <c r="T12" s="13"/>
      <c r="U12" s="13"/>
      <c r="V12" s="13"/>
      <c r="W12" s="13"/>
      <c r="Y12" s="13"/>
      <c r="AA12" s="13"/>
      <c r="AB12" s="13"/>
      <c r="AC12" s="13"/>
      <c r="AD12" s="13"/>
      <c r="AE12" s="13"/>
      <c r="AF12" s="13"/>
      <c r="AG12" s="13"/>
    </row>
    <row r="13">
      <c r="A13" s="30" t="str">
        <f>ALNS!A13</f>
        <v>Bruna Ellen Andrade Abrantes</v>
      </c>
      <c r="B13" s="31"/>
      <c r="C13" s="31"/>
      <c r="D13" s="31"/>
      <c r="E13" s="31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5" t="str">
        <f t="shared" si="4"/>
        <v/>
      </c>
      <c r="K13" s="36" t="str">
        <f t="shared" si="5"/>
        <v/>
      </c>
      <c r="L13" s="2"/>
      <c r="M13" s="12"/>
      <c r="N13" s="12"/>
      <c r="O13" s="12"/>
      <c r="P13" s="12"/>
      <c r="Q13" s="13"/>
      <c r="R13" s="13"/>
      <c r="S13" s="13"/>
      <c r="T13" s="13"/>
      <c r="U13" s="13"/>
      <c r="V13" s="13"/>
      <c r="W13" s="13"/>
      <c r="Y13" s="13"/>
      <c r="AA13" s="13"/>
      <c r="AB13" s="13"/>
      <c r="AC13" s="13"/>
      <c r="AD13" s="13"/>
      <c r="AE13" s="13"/>
      <c r="AF13" s="13"/>
      <c r="AG13" s="13"/>
    </row>
    <row r="14">
      <c r="A14" s="23" t="str">
        <f>ALNS!A14</f>
        <v>Daniel Dantas da Silva</v>
      </c>
      <c r="B14" s="24"/>
      <c r="C14" s="24"/>
      <c r="D14" s="24"/>
      <c r="E14" s="24"/>
      <c r="F14" s="25">
        <f t="shared" si="1"/>
        <v>0</v>
      </c>
      <c r="G14" s="26" t="str">
        <f t="shared" si="2"/>
        <v/>
      </c>
      <c r="H14" s="25" t="str">
        <f t="shared" si="3"/>
        <v/>
      </c>
      <c r="I14" s="27"/>
      <c r="J14" s="28" t="str">
        <f t="shared" si="4"/>
        <v/>
      </c>
      <c r="K14" s="29" t="str">
        <f t="shared" si="5"/>
        <v/>
      </c>
      <c r="L14" s="2"/>
      <c r="M14" s="12"/>
      <c r="N14" s="12"/>
      <c r="O14" s="12"/>
      <c r="P14" s="12"/>
      <c r="Q14" s="13"/>
      <c r="R14" s="13"/>
      <c r="S14" s="13"/>
      <c r="T14" s="13"/>
      <c r="U14" s="13"/>
      <c r="V14" s="13"/>
      <c r="W14" s="13"/>
      <c r="Y14" s="13"/>
      <c r="AA14" s="13"/>
      <c r="AB14" s="13"/>
      <c r="AC14" s="13"/>
      <c r="AD14" s="13"/>
      <c r="AE14" s="13"/>
      <c r="AF14" s="13"/>
      <c r="AG14" s="13"/>
    </row>
    <row r="15">
      <c r="A15" s="30" t="str">
        <f>ALNS!A15</f>
        <v>Erick Gabriel Araújo Leandro</v>
      </c>
      <c r="B15" s="31"/>
      <c r="C15" s="31"/>
      <c r="D15" s="31"/>
      <c r="E15" s="31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5" t="str">
        <f t="shared" si="4"/>
        <v/>
      </c>
      <c r="K15" s="36" t="str">
        <f t="shared" si="5"/>
        <v/>
      </c>
      <c r="L15" s="2"/>
      <c r="M15" s="12"/>
      <c r="N15" s="12"/>
      <c r="O15" s="12"/>
      <c r="P15" s="12"/>
      <c r="Q15" s="13"/>
      <c r="R15" s="13"/>
      <c r="S15" s="13"/>
      <c r="T15" s="13"/>
      <c r="U15" s="13"/>
      <c r="V15" s="13"/>
      <c r="W15" s="13"/>
      <c r="Y15" s="13"/>
      <c r="AA15" s="13"/>
      <c r="AB15" s="13"/>
      <c r="AC15" s="13"/>
      <c r="AD15" s="13"/>
      <c r="AE15" s="13"/>
      <c r="AF15" s="13"/>
      <c r="AG15" s="13"/>
    </row>
    <row r="16">
      <c r="A16" s="23" t="str">
        <f>ALNS!A16</f>
        <v>Eugênio Genuíno Mota</v>
      </c>
      <c r="B16" s="24"/>
      <c r="C16" s="24"/>
      <c r="D16" s="24"/>
      <c r="E16" s="24"/>
      <c r="F16" s="25">
        <f t="shared" si="1"/>
        <v>0</v>
      </c>
      <c r="G16" s="33" t="str">
        <f t="shared" si="2"/>
        <v/>
      </c>
      <c r="H16" s="25" t="str">
        <f t="shared" si="3"/>
        <v/>
      </c>
      <c r="I16" s="27"/>
      <c r="J16" s="28" t="str">
        <f t="shared" si="4"/>
        <v/>
      </c>
      <c r="K16" s="29" t="str">
        <f t="shared" si="5"/>
        <v/>
      </c>
      <c r="L16" s="2"/>
      <c r="M16" s="12"/>
      <c r="N16" s="12"/>
      <c r="O16" s="12"/>
      <c r="P16" s="12"/>
      <c r="Q16" s="13"/>
      <c r="R16" s="13"/>
      <c r="S16" s="13"/>
      <c r="T16" s="13"/>
      <c r="U16" s="13"/>
      <c r="V16" s="13"/>
      <c r="W16" s="13"/>
      <c r="Y16" s="13"/>
      <c r="AA16" s="13"/>
      <c r="AB16" s="13"/>
      <c r="AC16" s="13"/>
      <c r="AD16" s="13"/>
      <c r="AE16" s="13"/>
      <c r="AF16" s="13"/>
      <c r="AG16" s="13"/>
    </row>
    <row r="17">
      <c r="A17" s="30" t="str">
        <f>ALNS!A17</f>
        <v>Evellyn Fernandes de Almeida</v>
      </c>
      <c r="B17" s="31"/>
      <c r="C17" s="31"/>
      <c r="D17" s="31"/>
      <c r="E17" s="31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5" t="str">
        <f t="shared" si="4"/>
        <v/>
      </c>
      <c r="K17" s="36" t="str">
        <f t="shared" si="5"/>
        <v/>
      </c>
      <c r="L17" s="2"/>
      <c r="M17" s="12"/>
      <c r="N17" s="12"/>
      <c r="O17" s="12"/>
      <c r="P17" s="12"/>
      <c r="Q17" s="13"/>
      <c r="R17" s="13"/>
      <c r="S17" s="13"/>
      <c r="T17" s="13"/>
      <c r="U17" s="13"/>
      <c r="V17" s="13"/>
      <c r="W17" s="13"/>
      <c r="Y17" s="13"/>
      <c r="AA17" s="13"/>
      <c r="AB17" s="13"/>
      <c r="AC17" s="13"/>
      <c r="AD17" s="13"/>
      <c r="AE17" s="13"/>
      <c r="AF17" s="13"/>
      <c r="AG17" s="13"/>
    </row>
    <row r="18">
      <c r="A18" s="23" t="str">
        <f>ALNS!A18</f>
        <v>Gabriel de Sousa Gonzaga</v>
      </c>
      <c r="B18" s="24"/>
      <c r="C18" s="24"/>
      <c r="D18" s="24"/>
      <c r="E18" s="24"/>
      <c r="F18" s="25">
        <f t="shared" si="1"/>
        <v>0</v>
      </c>
      <c r="G18" s="26" t="str">
        <f t="shared" si="2"/>
        <v/>
      </c>
      <c r="H18" s="25" t="str">
        <f t="shared" si="3"/>
        <v/>
      </c>
      <c r="I18" s="27"/>
      <c r="J18" s="28" t="str">
        <f t="shared" si="4"/>
        <v/>
      </c>
      <c r="K18" s="29" t="str">
        <f t="shared" si="5"/>
        <v/>
      </c>
      <c r="L18" s="2"/>
      <c r="M18" s="12"/>
      <c r="N18" s="12"/>
      <c r="O18" s="12"/>
      <c r="P18" s="12"/>
      <c r="Q18" s="13"/>
      <c r="R18" s="13"/>
      <c r="S18" s="13"/>
      <c r="T18" s="13"/>
      <c r="U18" s="13"/>
      <c r="V18" s="13"/>
      <c r="W18" s="13"/>
      <c r="Y18" s="13"/>
      <c r="AA18" s="13"/>
      <c r="AB18" s="13"/>
      <c r="AC18" s="13"/>
      <c r="AD18" s="13"/>
      <c r="AE18" s="13"/>
      <c r="AF18" s="13"/>
      <c r="AG18" s="13"/>
    </row>
    <row r="19">
      <c r="A19" s="30" t="str">
        <f>ALNS!A19</f>
        <v>Giullia Barros Pietoso Camara</v>
      </c>
      <c r="B19" s="31"/>
      <c r="C19" s="31"/>
      <c r="D19" s="31"/>
      <c r="E19" s="31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5" t="str">
        <f t="shared" si="4"/>
        <v/>
      </c>
      <c r="K19" s="36" t="str">
        <f t="shared" si="5"/>
        <v/>
      </c>
      <c r="L19" s="2"/>
      <c r="M19" s="12"/>
      <c r="N19" s="12"/>
      <c r="O19" s="12"/>
      <c r="P19" s="12"/>
      <c r="Q19" s="13"/>
      <c r="R19" s="13"/>
      <c r="S19" s="13"/>
      <c r="T19" s="13"/>
      <c r="U19" s="13"/>
      <c r="V19" s="13"/>
      <c r="W19" s="13"/>
      <c r="Y19" s="13"/>
      <c r="AA19" s="13"/>
      <c r="AB19" s="13"/>
      <c r="AC19" s="13"/>
      <c r="AD19" s="13"/>
      <c r="AE19" s="13"/>
      <c r="AF19" s="13"/>
      <c r="AG19" s="13"/>
    </row>
    <row r="20" ht="15.75" customHeight="1">
      <c r="A20" s="38" t="str">
        <f>ALNS!A20</f>
        <v>Gleiciane Almeida de Lima</v>
      </c>
      <c r="B20" s="24"/>
      <c r="C20" s="24"/>
      <c r="D20" s="24"/>
      <c r="E20" s="24"/>
      <c r="F20" s="25">
        <f t="shared" si="1"/>
        <v>0</v>
      </c>
      <c r="G20" s="26" t="str">
        <f t="shared" si="2"/>
        <v/>
      </c>
      <c r="H20" s="25" t="str">
        <f t="shared" si="3"/>
        <v/>
      </c>
      <c r="I20" s="27"/>
      <c r="J20" s="28" t="str">
        <f t="shared" si="4"/>
        <v/>
      </c>
      <c r="K20" s="29" t="str">
        <f t="shared" si="5"/>
        <v/>
      </c>
      <c r="L20" s="2"/>
      <c r="M20" s="12"/>
      <c r="N20" s="12"/>
      <c r="O20" s="12"/>
      <c r="P20" s="12"/>
      <c r="Q20" s="13"/>
      <c r="R20" s="13"/>
      <c r="S20" s="13"/>
      <c r="T20" s="13"/>
      <c r="U20" s="13"/>
      <c r="V20" s="13"/>
      <c r="W20" s="13"/>
      <c r="Y20" s="13"/>
      <c r="AA20" s="13"/>
      <c r="AB20" s="13"/>
      <c r="AC20" s="13"/>
      <c r="AD20" s="13"/>
      <c r="AE20" s="13"/>
      <c r="AF20" s="13"/>
      <c r="AG20" s="13"/>
    </row>
    <row r="21" ht="15.75" customHeight="1">
      <c r="A21" s="30" t="str">
        <f>ALNS!A21</f>
        <v>Gustavo Oliviera de Menezes</v>
      </c>
      <c r="B21" s="31"/>
      <c r="C21" s="31"/>
      <c r="D21" s="31"/>
      <c r="E21" s="31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5" t="str">
        <f t="shared" si="4"/>
        <v/>
      </c>
      <c r="K21" s="36" t="str">
        <f t="shared" si="5"/>
        <v/>
      </c>
      <c r="L21" s="2"/>
      <c r="M21" s="12"/>
      <c r="N21" s="12"/>
      <c r="O21" s="12"/>
      <c r="P21" s="12"/>
      <c r="Q21" s="13"/>
      <c r="R21" s="13"/>
      <c r="S21" s="13"/>
      <c r="T21" s="13"/>
      <c r="U21" s="13"/>
      <c r="V21" s="13"/>
      <c r="W21" s="13"/>
      <c r="Y21" s="13"/>
      <c r="AA21" s="13"/>
      <c r="AB21" s="13"/>
      <c r="AC21" s="13"/>
      <c r="AD21" s="13"/>
      <c r="AE21" s="13"/>
      <c r="AF21" s="13"/>
      <c r="AG21" s="13"/>
    </row>
    <row r="22" ht="15.75" customHeight="1">
      <c r="A22" s="23" t="str">
        <f>ALNS!A22</f>
        <v>Heitor Gênuíno Mota</v>
      </c>
      <c r="B22" s="24"/>
      <c r="C22" s="24"/>
      <c r="D22" s="24"/>
      <c r="E22" s="24"/>
      <c r="F22" s="25">
        <f t="shared" si="1"/>
        <v>0</v>
      </c>
      <c r="G22" s="26" t="str">
        <f t="shared" si="2"/>
        <v/>
      </c>
      <c r="H22" s="25" t="str">
        <f t="shared" si="3"/>
        <v/>
      </c>
      <c r="I22" s="27"/>
      <c r="J22" s="28" t="str">
        <f t="shared" si="4"/>
        <v/>
      </c>
      <c r="K22" s="29" t="str">
        <f t="shared" si="5"/>
        <v/>
      </c>
      <c r="L22" s="2"/>
      <c r="M22" s="12"/>
      <c r="N22" s="12"/>
      <c r="O22" s="12"/>
      <c r="P22" s="12"/>
      <c r="Q22" s="13"/>
      <c r="R22" s="13"/>
      <c r="S22" s="13"/>
      <c r="T22" s="13"/>
      <c r="U22" s="13"/>
      <c r="V22" s="13"/>
      <c r="W22" s="13"/>
      <c r="Y22" s="13"/>
      <c r="AA22" s="13"/>
      <c r="AB22" s="13"/>
      <c r="AC22" s="13"/>
      <c r="AD22" s="13"/>
      <c r="AE22" s="13"/>
      <c r="AF22" s="13"/>
      <c r="AG22" s="13"/>
    </row>
    <row r="23" ht="15.75" customHeight="1">
      <c r="A23" s="30" t="str">
        <f>ALNS!A23</f>
        <v>Heloisa dos Reis Nascimento</v>
      </c>
      <c r="B23" s="31"/>
      <c r="C23" s="31"/>
      <c r="D23" s="31"/>
      <c r="E23" s="31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5" t="str">
        <f t="shared" si="4"/>
        <v/>
      </c>
      <c r="K23" s="36" t="str">
        <f t="shared" si="5"/>
        <v/>
      </c>
      <c r="L23" s="2"/>
      <c r="M23" s="12"/>
      <c r="N23" s="12"/>
      <c r="O23" s="12"/>
      <c r="P23" s="12"/>
      <c r="Q23" s="13"/>
      <c r="R23" s="13"/>
      <c r="S23" s="13"/>
      <c r="T23" s="13"/>
      <c r="U23" s="13"/>
      <c r="V23" s="13"/>
      <c r="W23" s="13"/>
      <c r="Y23" s="13"/>
      <c r="AA23" s="13"/>
      <c r="AB23" s="13"/>
      <c r="AC23" s="13"/>
      <c r="AD23" s="13"/>
      <c r="AE23" s="13"/>
      <c r="AF23" s="13"/>
      <c r="AG23" s="13"/>
    </row>
    <row r="24" ht="15.75" customHeight="1">
      <c r="A24" s="23" t="str">
        <f>ALNS!A24</f>
        <v>José Júlio César de Lima Silva Soares</v>
      </c>
      <c r="B24" s="24"/>
      <c r="C24" s="24"/>
      <c r="D24" s="24"/>
      <c r="E24" s="24"/>
      <c r="F24" s="25">
        <f t="shared" si="1"/>
        <v>0</v>
      </c>
      <c r="G24" s="26" t="str">
        <f t="shared" si="2"/>
        <v/>
      </c>
      <c r="H24" s="25" t="str">
        <f t="shared" si="3"/>
        <v/>
      </c>
      <c r="I24" s="27"/>
      <c r="J24" s="28" t="str">
        <f t="shared" si="4"/>
        <v/>
      </c>
      <c r="K24" s="29" t="str">
        <f t="shared" si="5"/>
        <v/>
      </c>
      <c r="L24" s="2"/>
      <c r="M24" s="12"/>
      <c r="N24" s="12"/>
      <c r="O24" s="12"/>
      <c r="P24" s="12"/>
      <c r="Q24" s="13"/>
      <c r="R24" s="13"/>
      <c r="S24" s="13"/>
      <c r="T24" s="13"/>
      <c r="U24" s="13"/>
      <c r="V24" s="13"/>
      <c r="W24" s="13"/>
      <c r="Y24" s="13"/>
      <c r="AA24" s="13"/>
      <c r="AB24" s="13"/>
      <c r="AC24" s="13"/>
      <c r="AD24" s="13"/>
      <c r="AE24" s="13"/>
      <c r="AF24" s="13"/>
      <c r="AG24" s="13"/>
    </row>
    <row r="25" ht="15.75" customHeight="1">
      <c r="A25" s="30" t="str">
        <f>ALNS!A25</f>
        <v>Júlia da Costa Silva Cruz</v>
      </c>
      <c r="B25" s="31"/>
      <c r="C25" s="31"/>
      <c r="D25" s="31"/>
      <c r="E25" s="31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5" t="str">
        <f t="shared" si="4"/>
        <v/>
      </c>
      <c r="K25" s="36" t="str">
        <f t="shared" si="5"/>
        <v/>
      </c>
      <c r="L25" s="2"/>
      <c r="M25" s="12"/>
      <c r="N25" s="12"/>
      <c r="O25" s="12"/>
      <c r="P25" s="12"/>
      <c r="Q25" s="13"/>
      <c r="R25" s="13"/>
      <c r="S25" s="13"/>
      <c r="T25" s="13"/>
      <c r="U25" s="13"/>
      <c r="V25" s="13"/>
      <c r="W25" s="13"/>
      <c r="Y25" s="13"/>
      <c r="AA25" s="13"/>
      <c r="AB25" s="13"/>
      <c r="AC25" s="13"/>
      <c r="AD25" s="13"/>
      <c r="AE25" s="13"/>
      <c r="AF25" s="13"/>
      <c r="AG25" s="13"/>
    </row>
    <row r="26" ht="15.75" customHeight="1">
      <c r="A26" s="39" t="str">
        <f>ALNS!A26</f>
        <v>Kelven Fernando Basilio de Farias</v>
      </c>
      <c r="B26" s="24"/>
      <c r="C26" s="24"/>
      <c r="D26" s="24"/>
      <c r="E26" s="24"/>
      <c r="F26" s="25">
        <f t="shared" si="1"/>
        <v>0</v>
      </c>
      <c r="G26" s="26" t="str">
        <f t="shared" si="2"/>
        <v/>
      </c>
      <c r="H26" s="25" t="str">
        <f t="shared" si="3"/>
        <v/>
      </c>
      <c r="I26" s="38"/>
      <c r="J26" s="28" t="str">
        <f t="shared" si="4"/>
        <v/>
      </c>
      <c r="K26" s="29" t="str">
        <f t="shared" si="5"/>
        <v/>
      </c>
      <c r="L26" s="2"/>
      <c r="M26" s="12"/>
      <c r="N26" s="12"/>
      <c r="O26" s="12"/>
      <c r="P26" s="12"/>
      <c r="Q26" s="13"/>
      <c r="R26" s="13"/>
      <c r="S26" s="13"/>
      <c r="T26" s="13"/>
      <c r="U26" s="13"/>
      <c r="V26" s="13"/>
      <c r="W26" s="13"/>
      <c r="Y26" s="13"/>
      <c r="AA26" s="13"/>
      <c r="AB26" s="13"/>
      <c r="AC26" s="13"/>
      <c r="AD26" s="13"/>
      <c r="AE26" s="13"/>
      <c r="AF26" s="13"/>
      <c r="AG26" s="13"/>
    </row>
    <row r="27" ht="15.75" customHeight="1">
      <c r="A27" s="40" t="str">
        <f>ALNS!A27</f>
        <v>Laura Lima Pires</v>
      </c>
      <c r="B27" s="31"/>
      <c r="C27" s="31"/>
      <c r="D27" s="31"/>
      <c r="E27" s="31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41"/>
      <c r="J27" s="35" t="str">
        <f t="shared" si="4"/>
        <v/>
      </c>
      <c r="K27" s="36" t="str">
        <f t="shared" si="5"/>
        <v/>
      </c>
      <c r="L27" s="2"/>
      <c r="M27" s="12"/>
      <c r="N27" s="2"/>
      <c r="O27" s="2"/>
      <c r="P27" s="12"/>
      <c r="Y27" s="13"/>
      <c r="AA27" s="13"/>
      <c r="AB27" s="13"/>
      <c r="AC27" s="13"/>
      <c r="AD27" s="13"/>
      <c r="AE27" s="13"/>
      <c r="AF27" s="13"/>
      <c r="AG27" s="13"/>
    </row>
    <row r="28" ht="15.75" customHeight="1">
      <c r="A28" s="42" t="str">
        <f>ALNS!A28</f>
        <v>Lucas Abrante Rêgo</v>
      </c>
      <c r="B28" s="24"/>
      <c r="C28" s="24"/>
      <c r="D28" s="24"/>
      <c r="E28" s="24"/>
      <c r="F28" s="25">
        <f t="shared" si="1"/>
        <v>0</v>
      </c>
      <c r="G28" s="26" t="str">
        <f t="shared" si="2"/>
        <v/>
      </c>
      <c r="H28" s="25" t="str">
        <f t="shared" si="3"/>
        <v/>
      </c>
      <c r="I28" s="38"/>
      <c r="J28" s="28" t="str">
        <f t="shared" si="4"/>
        <v/>
      </c>
      <c r="K28" s="29" t="str">
        <f t="shared" si="5"/>
        <v/>
      </c>
      <c r="L28" s="2"/>
      <c r="M28" s="12"/>
      <c r="N28" s="2"/>
      <c r="O28" s="12"/>
      <c r="P28" s="12"/>
      <c r="Q28" s="13"/>
      <c r="R28" s="13"/>
      <c r="S28" s="13"/>
      <c r="Y28" s="13"/>
      <c r="AA28" s="13"/>
      <c r="AB28" s="13"/>
      <c r="AC28" s="13"/>
      <c r="AD28" s="13"/>
      <c r="AE28" s="13"/>
      <c r="AF28" s="13"/>
      <c r="AG28" s="13"/>
    </row>
    <row r="29" ht="15.75" customHeight="1">
      <c r="A29" s="41" t="str">
        <f>ALNS!A29</f>
        <v>Luiz Alberto Medeiros Soares</v>
      </c>
      <c r="B29" s="31"/>
      <c r="C29" s="31"/>
      <c r="D29" s="31"/>
      <c r="E29" s="31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41"/>
      <c r="J29" s="35" t="str">
        <f t="shared" si="4"/>
        <v/>
      </c>
      <c r="K29" s="36" t="str">
        <f t="shared" si="5"/>
        <v/>
      </c>
      <c r="L29" s="2"/>
      <c r="M29" s="12"/>
      <c r="N29" s="12"/>
      <c r="O29" s="12"/>
      <c r="P29" s="12"/>
      <c r="Q29" s="13"/>
      <c r="R29" s="13"/>
      <c r="S29" s="13"/>
      <c r="AA29" s="13"/>
      <c r="AB29" s="13"/>
      <c r="AC29" s="13"/>
      <c r="AD29" s="13"/>
      <c r="AE29" s="13"/>
      <c r="AF29" s="13"/>
      <c r="AG29" s="13"/>
    </row>
    <row r="30" ht="15.75" customHeight="1">
      <c r="A30" s="38" t="str">
        <f>ALNS!A30</f>
        <v>Maria Alice Borba Agra</v>
      </c>
      <c r="B30" s="24"/>
      <c r="C30" s="24"/>
      <c r="D30" s="24"/>
      <c r="E30" s="24"/>
      <c r="F30" s="25">
        <f t="shared" si="1"/>
        <v>0</v>
      </c>
      <c r="G30" s="26" t="str">
        <f t="shared" si="2"/>
        <v/>
      </c>
      <c r="H30" s="25" t="str">
        <f t="shared" si="3"/>
        <v/>
      </c>
      <c r="I30" s="38"/>
      <c r="J30" s="28" t="str">
        <f t="shared" si="4"/>
        <v/>
      </c>
      <c r="K30" s="29" t="str">
        <f t="shared" si="5"/>
        <v/>
      </c>
      <c r="L30" s="2"/>
      <c r="M30" s="12"/>
      <c r="N30" s="2"/>
      <c r="O30" s="12"/>
      <c r="P30" s="12"/>
      <c r="Q30" s="13"/>
      <c r="R30" s="13"/>
      <c r="S30" s="13"/>
      <c r="AA30" s="13"/>
      <c r="AB30" s="13"/>
      <c r="AC30" s="13"/>
      <c r="AD30" s="13"/>
      <c r="AE30" s="13"/>
      <c r="AF30" s="13"/>
      <c r="AG30" s="13"/>
    </row>
    <row r="31" ht="15.75" customHeight="1">
      <c r="A31" s="41" t="str">
        <f>ALNS!A31</f>
        <v>Maria Clara Alves de Lima</v>
      </c>
      <c r="B31" s="31"/>
      <c r="C31" s="31"/>
      <c r="D31" s="31"/>
      <c r="E31" s="31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41"/>
      <c r="J31" s="35" t="str">
        <f t="shared" si="4"/>
        <v/>
      </c>
      <c r="K31" s="36" t="str">
        <f t="shared" si="5"/>
        <v/>
      </c>
      <c r="L31" s="2"/>
      <c r="M31" s="12"/>
      <c r="N31" s="2"/>
      <c r="O31" s="12"/>
      <c r="P31" s="12"/>
      <c r="R31" s="13"/>
      <c r="S31" s="13"/>
      <c r="AA31" s="13"/>
      <c r="AC31" s="13"/>
      <c r="AD31" s="13"/>
      <c r="AE31" s="13"/>
      <c r="AF31" s="13"/>
      <c r="AG31" s="13"/>
    </row>
    <row r="32" ht="15.75" customHeight="1">
      <c r="A32" s="38" t="str">
        <f>ALNS!A32</f>
        <v>Maria Clara dos  Reis Silva</v>
      </c>
      <c r="B32" s="24"/>
      <c r="C32" s="24"/>
      <c r="D32" s="24"/>
      <c r="E32" s="24"/>
      <c r="F32" s="25">
        <f t="shared" si="1"/>
        <v>0</v>
      </c>
      <c r="G32" s="26" t="str">
        <f t="shared" si="2"/>
        <v/>
      </c>
      <c r="H32" s="25" t="str">
        <f t="shared" si="3"/>
        <v/>
      </c>
      <c r="I32" s="38"/>
      <c r="J32" s="28" t="str">
        <f t="shared" si="4"/>
        <v/>
      </c>
      <c r="K32" s="29" t="str">
        <f t="shared" si="5"/>
        <v/>
      </c>
      <c r="L32" s="2"/>
      <c r="M32" s="12"/>
      <c r="N32" s="2"/>
      <c r="O32" s="12"/>
      <c r="P32" s="12"/>
      <c r="Q32" s="13"/>
      <c r="R32" s="13"/>
      <c r="S32" s="13"/>
      <c r="AA32" s="13"/>
      <c r="AB32" s="13"/>
      <c r="AC32" s="13"/>
      <c r="AD32" s="13"/>
      <c r="AE32" s="13"/>
      <c r="AF32" s="13"/>
      <c r="AG32" s="13"/>
    </row>
    <row r="33" ht="15.75" customHeight="1">
      <c r="A33" s="41" t="str">
        <f>ALNS!A33</f>
        <v>Maria Evelyn da Silva Almeida</v>
      </c>
      <c r="B33" s="31"/>
      <c r="C33" s="31"/>
      <c r="D33" s="31"/>
      <c r="E33" s="31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41"/>
      <c r="J33" s="35" t="str">
        <f t="shared" si="4"/>
        <v/>
      </c>
      <c r="K33" s="36" t="str">
        <f t="shared" si="5"/>
        <v/>
      </c>
      <c r="L33" s="2"/>
      <c r="M33" s="12"/>
      <c r="N33" s="12"/>
      <c r="O33" s="12"/>
      <c r="P33" s="12"/>
      <c r="Q33" s="13"/>
      <c r="R33" s="13"/>
      <c r="S33" s="13"/>
      <c r="AA33" s="13"/>
      <c r="AB33" s="13"/>
      <c r="AC33" s="13"/>
      <c r="AD33" s="13"/>
      <c r="AE33" s="13"/>
      <c r="AF33" s="13"/>
      <c r="AG33" s="13"/>
    </row>
    <row r="34" ht="15.75" customHeight="1">
      <c r="A34" s="38" t="str">
        <f>ALNS!A34</f>
        <v>Marina Venâncio Oliveira</v>
      </c>
      <c r="B34" s="24"/>
      <c r="C34" s="24"/>
      <c r="D34" s="24"/>
      <c r="E34" s="24"/>
      <c r="F34" s="25">
        <f t="shared" si="1"/>
        <v>0</v>
      </c>
      <c r="G34" s="26" t="str">
        <f t="shared" si="2"/>
        <v/>
      </c>
      <c r="H34" s="25" t="str">
        <f t="shared" si="3"/>
        <v/>
      </c>
      <c r="I34" s="38"/>
      <c r="J34" s="28" t="str">
        <f t="shared" si="4"/>
        <v/>
      </c>
      <c r="K34" s="29" t="str">
        <f t="shared" si="5"/>
        <v/>
      </c>
      <c r="L34" s="2"/>
      <c r="M34" s="12"/>
      <c r="N34" s="2"/>
      <c r="O34" s="2"/>
      <c r="P34" s="2"/>
      <c r="AA34" s="13"/>
      <c r="AB34" s="13"/>
      <c r="AC34" s="13"/>
      <c r="AD34" s="13"/>
      <c r="AE34" s="13"/>
      <c r="AF34" s="13"/>
      <c r="AG34" s="13"/>
    </row>
    <row r="35" ht="15.75" customHeight="1">
      <c r="A35" s="41" t="str">
        <f>ALNS!A35</f>
        <v>Mário Samuel Oliveira Conceição</v>
      </c>
      <c r="B35" s="31"/>
      <c r="C35" s="31"/>
      <c r="D35" s="31"/>
      <c r="E35" s="31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41"/>
      <c r="J35" s="35" t="str">
        <f t="shared" si="4"/>
        <v/>
      </c>
      <c r="K35" s="36" t="str">
        <f t="shared" si="5"/>
        <v/>
      </c>
      <c r="L35" s="2"/>
      <c r="M35" s="12"/>
      <c r="N35" s="2"/>
      <c r="O35" s="2"/>
      <c r="P35" s="2"/>
      <c r="AA35" s="13"/>
      <c r="AB35" s="13"/>
      <c r="AC35" s="13"/>
      <c r="AD35" s="13"/>
      <c r="AE35" s="13"/>
      <c r="AF35" s="13"/>
      <c r="AG35" s="13"/>
    </row>
    <row r="36" ht="15.75" customHeight="1">
      <c r="A36" s="42" t="str">
        <f>ALNS!A36</f>
        <v>Pedro Elias barbosa de Sousa</v>
      </c>
      <c r="B36" s="24"/>
      <c r="C36" s="24"/>
      <c r="D36" s="24"/>
      <c r="E36" s="24"/>
      <c r="F36" s="25">
        <f t="shared" si="1"/>
        <v>0</v>
      </c>
      <c r="G36" s="26" t="str">
        <f t="shared" si="2"/>
        <v/>
      </c>
      <c r="H36" s="25" t="str">
        <f t="shared" si="3"/>
        <v/>
      </c>
      <c r="I36" s="38"/>
      <c r="J36" s="28" t="str">
        <f t="shared" si="4"/>
        <v/>
      </c>
      <c r="K36" s="29" t="str">
        <f t="shared" si="5"/>
        <v/>
      </c>
      <c r="L36" s="2"/>
      <c r="M36" s="12"/>
      <c r="N36" s="2"/>
      <c r="O36" s="2"/>
      <c r="P36" s="2"/>
      <c r="AA36" s="13"/>
      <c r="AB36" s="13"/>
      <c r="AC36" s="13"/>
      <c r="AD36" s="13"/>
      <c r="AE36" s="13"/>
      <c r="AF36" s="13"/>
      <c r="AG36" s="13"/>
    </row>
    <row r="37" ht="15.75" customHeight="1">
      <c r="A37" s="40" t="str">
        <f>ALNS!A37</f>
        <v>Pedro Henrique dos Santos Sousa</v>
      </c>
      <c r="B37" s="31"/>
      <c r="C37" s="31"/>
      <c r="D37" s="31"/>
      <c r="E37" s="31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41"/>
      <c r="J37" s="35" t="str">
        <f t="shared" si="4"/>
        <v/>
      </c>
      <c r="K37" s="36" t="str">
        <f t="shared" si="5"/>
        <v/>
      </c>
      <c r="L37" s="2"/>
      <c r="M37" s="12"/>
      <c r="N37" s="2"/>
      <c r="O37" s="2"/>
      <c r="P37" s="2"/>
      <c r="AA37" s="13"/>
      <c r="AB37" s="13"/>
      <c r="AC37" s="13"/>
      <c r="AD37" s="13"/>
    </row>
    <row r="38" ht="15.75" customHeight="1">
      <c r="A38" s="42" t="str">
        <f>ALNS!A38</f>
        <v>Pedro Víctor de Farias Almeida</v>
      </c>
      <c r="B38" s="24"/>
      <c r="C38" s="24"/>
      <c r="D38" s="24"/>
      <c r="E38" s="24"/>
      <c r="F38" s="25">
        <f t="shared" si="1"/>
        <v>0</v>
      </c>
      <c r="G38" s="26" t="str">
        <f t="shared" si="2"/>
        <v/>
      </c>
      <c r="H38" s="25" t="str">
        <f t="shared" si="3"/>
        <v/>
      </c>
      <c r="I38" s="38"/>
      <c r="J38" s="28" t="str">
        <f t="shared" si="4"/>
        <v/>
      </c>
      <c r="K38" s="29" t="str">
        <f t="shared" si="5"/>
        <v/>
      </c>
      <c r="L38" s="2"/>
      <c r="M38" s="12"/>
      <c r="N38" s="2"/>
      <c r="O38" s="2"/>
      <c r="P38" s="2"/>
      <c r="AA38" s="13"/>
      <c r="AB38" s="13"/>
      <c r="AC38" s="13"/>
      <c r="AD38" s="13"/>
    </row>
    <row r="39" ht="15.75" customHeight="1">
      <c r="A39" s="40" t="str">
        <f>ALNS!A39</f>
        <v>Pedro Welisson de Lima Araújo</v>
      </c>
      <c r="B39" s="31"/>
      <c r="C39" s="31"/>
      <c r="D39" s="31"/>
      <c r="E39" s="31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41"/>
      <c r="J39" s="35" t="str">
        <f t="shared" si="4"/>
        <v/>
      </c>
      <c r="K39" s="36" t="str">
        <f t="shared" si="5"/>
        <v/>
      </c>
      <c r="L39" s="2"/>
      <c r="M39" s="12"/>
      <c r="N39" s="2"/>
      <c r="O39" s="2"/>
      <c r="P39" s="2"/>
      <c r="AA39" s="13"/>
      <c r="AB39" s="13"/>
      <c r="AC39" s="13"/>
      <c r="AD39" s="13"/>
    </row>
    <row r="40" ht="15.75" customHeight="1">
      <c r="A40" s="42" t="str">
        <f>ALNS!A40</f>
        <v>Rebeca Kemylly Vasquez Mendes</v>
      </c>
      <c r="B40" s="24"/>
      <c r="C40" s="24"/>
      <c r="D40" s="24"/>
      <c r="E40" s="24"/>
      <c r="F40" s="25">
        <f t="shared" si="1"/>
        <v>0</v>
      </c>
      <c r="G40" s="26" t="str">
        <f t="shared" si="2"/>
        <v/>
      </c>
      <c r="H40" s="25" t="str">
        <f t="shared" si="3"/>
        <v/>
      </c>
      <c r="I40" s="38"/>
      <c r="J40" s="28" t="str">
        <f t="shared" si="4"/>
        <v/>
      </c>
      <c r="K40" s="29" t="str">
        <f t="shared" si="5"/>
        <v/>
      </c>
      <c r="L40" s="2"/>
      <c r="M40" s="12"/>
      <c r="N40" s="2"/>
      <c r="O40" s="2"/>
      <c r="P40" s="2"/>
      <c r="AA40" s="13"/>
      <c r="AB40" s="13"/>
      <c r="AC40" s="13"/>
    </row>
    <row r="41" ht="15.75" customHeight="1">
      <c r="A41" s="40" t="str">
        <f>ALNS!A41</f>
        <v>Renan Victor Rocha Pessoa</v>
      </c>
      <c r="B41" s="31"/>
      <c r="C41" s="31"/>
      <c r="D41" s="31"/>
      <c r="E41" s="31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41"/>
      <c r="J41" s="35" t="str">
        <f t="shared" si="4"/>
        <v/>
      </c>
      <c r="K41" s="36" t="str">
        <f t="shared" si="5"/>
        <v/>
      </c>
      <c r="L41" s="2"/>
      <c r="M41" s="12"/>
      <c r="N41" s="2"/>
      <c r="O41" s="2"/>
      <c r="P41" s="2"/>
      <c r="AA41" s="13"/>
    </row>
    <row r="42" ht="15.75" customHeight="1">
      <c r="A42" s="42" t="str">
        <f>ALNS!A42</f>
        <v>Reuel Rodrigues Ferreira</v>
      </c>
      <c r="B42" s="24"/>
      <c r="C42" s="24"/>
      <c r="D42" s="24"/>
      <c r="E42" s="24"/>
      <c r="F42" s="25">
        <f t="shared" si="1"/>
        <v>0</v>
      </c>
      <c r="G42" s="26" t="str">
        <f t="shared" si="2"/>
        <v/>
      </c>
      <c r="H42" s="25" t="str">
        <f t="shared" si="3"/>
        <v/>
      </c>
      <c r="I42" s="38"/>
      <c r="J42" s="28" t="str">
        <f t="shared" si="4"/>
        <v/>
      </c>
      <c r="K42" s="29" t="str">
        <f t="shared" si="5"/>
        <v/>
      </c>
      <c r="L42" s="2"/>
      <c r="M42" s="12"/>
      <c r="N42" s="2"/>
      <c r="O42" s="2"/>
      <c r="P42" s="2"/>
      <c r="AA42" s="13"/>
    </row>
    <row r="43" ht="15.75" customHeight="1">
      <c r="A43" s="40" t="str">
        <f>ALNS!A43</f>
        <v>Samara Rafaelly Brandão Rocha</v>
      </c>
      <c r="B43" s="31"/>
      <c r="C43" s="31"/>
      <c r="D43" s="31"/>
      <c r="E43" s="31"/>
      <c r="F43" s="32">
        <f t="shared" si="1"/>
        <v>0</v>
      </c>
      <c r="G43" s="33" t="str">
        <f t="shared" si="2"/>
        <v/>
      </c>
      <c r="H43" s="32" t="str">
        <f t="shared" si="3"/>
        <v/>
      </c>
      <c r="I43" s="41"/>
      <c r="J43" s="35" t="str">
        <f t="shared" si="4"/>
        <v/>
      </c>
      <c r="K43" s="36" t="str">
        <f t="shared" si="5"/>
        <v/>
      </c>
      <c r="L43" s="2"/>
      <c r="M43" s="12"/>
      <c r="N43" s="2"/>
      <c r="O43" s="2"/>
      <c r="P43" s="2"/>
      <c r="AA43" s="13"/>
    </row>
    <row r="44" ht="15.75" customHeight="1">
      <c r="A44" s="42" t="str">
        <f>ALNS!A44</f>
        <v>Samuel Fontes Lima</v>
      </c>
      <c r="B44" s="24"/>
      <c r="C44" s="24"/>
      <c r="D44" s="24"/>
      <c r="E44" s="24"/>
      <c r="F44" s="25">
        <f t="shared" si="1"/>
        <v>0</v>
      </c>
      <c r="G44" s="26" t="str">
        <f t="shared" si="2"/>
        <v/>
      </c>
      <c r="H44" s="25" t="str">
        <f t="shared" si="3"/>
        <v/>
      </c>
      <c r="I44" s="38"/>
      <c r="J44" s="28" t="str">
        <f t="shared" si="4"/>
        <v/>
      </c>
      <c r="K44" s="29" t="str">
        <f t="shared" si="5"/>
        <v/>
      </c>
      <c r="L44" s="2"/>
      <c r="M44" s="12"/>
      <c r="N44" s="2"/>
      <c r="O44" s="2"/>
      <c r="P44" s="2"/>
      <c r="AA44" s="13"/>
    </row>
    <row r="45" ht="15.75" customHeight="1">
      <c r="A45" s="40" t="str">
        <f>ALNS!A45</f>
        <v>Thifany Tayane Pereira Galdino</v>
      </c>
      <c r="B45" s="31"/>
      <c r="C45" s="31"/>
      <c r="D45" s="31"/>
      <c r="E45" s="31"/>
      <c r="F45" s="32">
        <f t="shared" si="1"/>
        <v>0</v>
      </c>
      <c r="G45" s="33" t="str">
        <f t="shared" si="2"/>
        <v/>
      </c>
      <c r="H45" s="32" t="str">
        <f t="shared" si="3"/>
        <v/>
      </c>
      <c r="I45" s="41"/>
      <c r="J45" s="35" t="str">
        <f t="shared" si="4"/>
        <v/>
      </c>
      <c r="K45" s="36" t="str">
        <f t="shared" si="5"/>
        <v/>
      </c>
      <c r="L45" s="2"/>
      <c r="M45" s="12"/>
      <c r="N45" s="12"/>
      <c r="O45" s="2"/>
      <c r="P45" s="2"/>
    </row>
    <row r="46" ht="15.75" customHeight="1">
      <c r="A46" s="42" t="str">
        <f>ALNS!A46</f>
        <v>Victor Gabriel Clementino Lima</v>
      </c>
      <c r="B46" s="24"/>
      <c r="C46" s="24"/>
      <c r="D46" s="24"/>
      <c r="E46" s="24"/>
      <c r="F46" s="25">
        <f t="shared" si="1"/>
        <v>0</v>
      </c>
      <c r="G46" s="26" t="str">
        <f t="shared" si="2"/>
        <v/>
      </c>
      <c r="H46" s="25" t="str">
        <f t="shared" si="3"/>
        <v/>
      </c>
      <c r="I46" s="38"/>
      <c r="J46" s="28" t="str">
        <f t="shared" si="4"/>
        <v/>
      </c>
      <c r="K46" s="29" t="str">
        <f t="shared" si="5"/>
        <v/>
      </c>
      <c r="L46" s="2"/>
      <c r="M46" s="12"/>
      <c r="N46" s="12"/>
      <c r="O46" s="2"/>
      <c r="P46" s="2"/>
    </row>
    <row r="47" ht="15.75" customHeight="1">
      <c r="A47" s="40" t="str">
        <f>ALNS!A47</f>
        <v>Vitória Cristina Rodrigues Amancio Vieira</v>
      </c>
      <c r="B47" s="31"/>
      <c r="C47" s="31"/>
      <c r="D47" s="31"/>
      <c r="E47" s="31"/>
      <c r="F47" s="32">
        <f t="shared" si="1"/>
        <v>0</v>
      </c>
      <c r="G47" s="33" t="str">
        <f t="shared" si="2"/>
        <v/>
      </c>
      <c r="H47" s="32" t="str">
        <f t="shared" si="3"/>
        <v/>
      </c>
      <c r="I47" s="41"/>
      <c r="J47" s="35" t="str">
        <f t="shared" si="4"/>
        <v/>
      </c>
      <c r="K47" s="36" t="str">
        <f t="shared" si="5"/>
        <v/>
      </c>
      <c r="L47" s="2"/>
      <c r="M47" s="12"/>
      <c r="N47" s="12"/>
      <c r="O47" s="2"/>
      <c r="P47" s="2"/>
    </row>
    <row r="48" ht="15.75" hidden="1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2"/>
      <c r="M48" s="12"/>
      <c r="N48" s="12"/>
      <c r="O48" s="2"/>
      <c r="P48" s="2"/>
    </row>
    <row r="49" ht="15.75" hidden="1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2"/>
      <c r="M49" s="12"/>
      <c r="N49" s="12"/>
      <c r="O49" s="2"/>
      <c r="P49" s="2"/>
    </row>
    <row r="50" ht="15.75" hidden="1" customHeight="1">
      <c r="B50" s="43"/>
      <c r="C50" s="43"/>
      <c r="D50" s="43"/>
      <c r="E50" s="43"/>
      <c r="F50" s="43"/>
      <c r="G50" s="43"/>
      <c r="L50" s="2"/>
      <c r="M50" s="12"/>
      <c r="N50" s="12"/>
      <c r="O50" s="2"/>
      <c r="P50" s="2"/>
    </row>
    <row r="51" ht="15.75" hidden="1" customHeight="1">
      <c r="B51" s="43"/>
      <c r="C51" s="43"/>
      <c r="D51" s="43"/>
      <c r="E51" s="43"/>
      <c r="F51" s="43"/>
      <c r="G51" s="43"/>
      <c r="L51" s="2"/>
      <c r="M51" s="12"/>
      <c r="N51" s="12"/>
      <c r="O51" s="2"/>
      <c r="P51" s="2"/>
    </row>
    <row r="52" ht="15.75" hidden="1" customHeight="1">
      <c r="A52" s="43"/>
      <c r="B52" s="43"/>
      <c r="C52" s="43"/>
      <c r="D52" s="43"/>
      <c r="E52" s="43"/>
      <c r="F52" s="43"/>
      <c r="G52" s="43"/>
      <c r="L52" s="2"/>
      <c r="M52" s="2"/>
      <c r="N52" s="2"/>
      <c r="O52" s="2"/>
      <c r="P52" s="2"/>
    </row>
    <row r="53" ht="15.75" hidden="1" customHeight="1">
      <c r="A53" s="43"/>
      <c r="B53" s="43"/>
      <c r="C53" s="43"/>
      <c r="D53" s="43"/>
      <c r="E53" s="43"/>
      <c r="F53" s="43"/>
      <c r="G53" s="43"/>
      <c r="L53" s="2"/>
      <c r="M53" s="12"/>
      <c r="N53" s="12"/>
      <c r="O53" s="12"/>
      <c r="P53" s="12"/>
      <c r="Q53" s="13"/>
      <c r="R53" s="13"/>
      <c r="S53" s="13"/>
      <c r="T53" s="13"/>
      <c r="U53" s="13"/>
      <c r="V53" s="13"/>
      <c r="W53" s="13"/>
      <c r="X53" s="13"/>
      <c r="Y53" s="13"/>
      <c r="AA53" s="13"/>
      <c r="AB53" s="13"/>
      <c r="AC53" s="13"/>
      <c r="AD53" s="13"/>
      <c r="AE53" s="13"/>
      <c r="AF53" s="13"/>
      <c r="AG53" s="13"/>
    </row>
    <row r="54" ht="15.75" hidden="1" customHeight="1">
      <c r="A54" s="43"/>
      <c r="B54" s="43"/>
      <c r="C54" s="43"/>
      <c r="D54" s="43"/>
      <c r="E54" s="43"/>
      <c r="F54" s="43"/>
      <c r="G54" s="43"/>
      <c r="L54" s="2"/>
      <c r="M54" s="12"/>
      <c r="N54" s="12"/>
      <c r="O54" s="12"/>
      <c r="P54" s="12"/>
      <c r="Q54" s="13"/>
      <c r="R54" s="13"/>
      <c r="S54" s="13"/>
      <c r="T54" s="13"/>
      <c r="U54" s="13"/>
      <c r="V54" s="13"/>
      <c r="W54" s="13"/>
      <c r="X54" s="13"/>
      <c r="Y54" s="13"/>
      <c r="AA54" s="13"/>
      <c r="AB54" s="13"/>
      <c r="AC54" s="13"/>
      <c r="AD54" s="13"/>
      <c r="AE54" s="13"/>
      <c r="AF54" s="13"/>
      <c r="AG54" s="13"/>
    </row>
    <row r="55" ht="15.75" hidden="1" customHeight="1">
      <c r="A55" s="43"/>
      <c r="B55" s="43"/>
      <c r="C55" s="43"/>
      <c r="D55" s="43"/>
      <c r="E55" s="43"/>
      <c r="F55" s="43"/>
      <c r="G55" s="43"/>
      <c r="L55" s="2"/>
      <c r="M55" s="12"/>
      <c r="N55" s="12"/>
      <c r="O55" s="12"/>
      <c r="P55" s="12"/>
      <c r="Q55" s="13"/>
      <c r="R55" s="13"/>
      <c r="S55" s="13"/>
      <c r="T55" s="13"/>
      <c r="U55" s="13"/>
      <c r="V55" s="13"/>
      <c r="W55" s="13"/>
      <c r="Y55" s="13"/>
      <c r="AA55" s="13"/>
      <c r="AB55" s="13"/>
      <c r="AC55" s="13"/>
      <c r="AD55" s="13"/>
      <c r="AE55" s="13"/>
      <c r="AF55" s="13"/>
      <c r="AG55" s="13"/>
    </row>
    <row r="56" ht="15.75" hidden="1" customHeight="1">
      <c r="A56" s="43"/>
      <c r="B56" s="43"/>
      <c r="C56" s="43"/>
      <c r="D56" s="43"/>
      <c r="E56" s="43"/>
      <c r="F56" s="43"/>
      <c r="G56" s="43"/>
      <c r="L56" s="2"/>
      <c r="M56" s="12"/>
      <c r="N56" s="12"/>
      <c r="O56" s="12"/>
      <c r="P56" s="12"/>
      <c r="Q56" s="13"/>
      <c r="R56" s="13"/>
      <c r="S56" s="13"/>
      <c r="T56" s="13"/>
      <c r="U56" s="13"/>
      <c r="V56" s="13"/>
      <c r="W56" s="13"/>
      <c r="X56" s="13"/>
      <c r="Y56" s="13"/>
      <c r="AA56" s="13"/>
      <c r="AB56" s="13"/>
      <c r="AC56" s="13"/>
      <c r="AD56" s="13"/>
      <c r="AE56" s="13"/>
      <c r="AF56" s="13"/>
      <c r="AG56" s="13"/>
    </row>
    <row r="57" ht="15.75" hidden="1" customHeight="1">
      <c r="A57" s="43"/>
      <c r="B57" s="43"/>
      <c r="C57" s="43"/>
      <c r="D57" s="43"/>
      <c r="E57" s="43"/>
      <c r="F57" s="43"/>
      <c r="G57" s="43"/>
      <c r="L57" s="2"/>
      <c r="M57" s="12"/>
      <c r="N57" s="12"/>
      <c r="O57" s="12"/>
      <c r="P57" s="12"/>
      <c r="Q57" s="13"/>
      <c r="R57" s="13"/>
      <c r="S57" s="13"/>
      <c r="T57" s="13"/>
      <c r="U57" s="13"/>
      <c r="V57" s="13"/>
      <c r="W57" s="13"/>
      <c r="Y57" s="13"/>
      <c r="AA57" s="13"/>
      <c r="AB57" s="13"/>
      <c r="AC57" s="13"/>
      <c r="AD57" s="13"/>
      <c r="AE57" s="13"/>
      <c r="AF57" s="13"/>
      <c r="AG57" s="13"/>
    </row>
    <row r="58" ht="15.75" hidden="1" customHeight="1">
      <c r="A58" s="43"/>
      <c r="B58" s="43"/>
      <c r="C58" s="43"/>
      <c r="D58" s="43"/>
      <c r="E58" s="43"/>
      <c r="F58" s="43"/>
      <c r="G58" s="43"/>
      <c r="L58" s="2"/>
      <c r="M58" s="12"/>
      <c r="N58" s="12"/>
      <c r="O58" s="12"/>
      <c r="P58" s="12"/>
      <c r="Q58" s="13"/>
      <c r="R58" s="13"/>
      <c r="S58" s="13"/>
      <c r="T58" s="13"/>
      <c r="U58" s="13"/>
      <c r="V58" s="13"/>
      <c r="W58" s="13"/>
      <c r="Y58" s="13"/>
      <c r="AA58" s="13"/>
      <c r="AB58" s="13"/>
      <c r="AC58" s="13"/>
      <c r="AD58" s="13"/>
      <c r="AE58" s="13"/>
      <c r="AF58" s="13"/>
      <c r="AG58" s="13"/>
    </row>
    <row r="59" ht="15.75" hidden="1" customHeight="1">
      <c r="A59" s="43"/>
      <c r="B59" s="43"/>
      <c r="C59" s="43"/>
      <c r="D59" s="43"/>
      <c r="E59" s="43"/>
      <c r="F59" s="43"/>
      <c r="G59" s="43"/>
      <c r="L59" s="2"/>
      <c r="M59" s="12"/>
      <c r="N59" s="12"/>
      <c r="O59" s="12"/>
      <c r="P59" s="12"/>
      <c r="Q59" s="13"/>
      <c r="R59" s="13"/>
      <c r="S59" s="13"/>
      <c r="T59" s="13"/>
      <c r="U59" s="13"/>
      <c r="V59" s="13"/>
      <c r="W59" s="13"/>
      <c r="Y59" s="13"/>
      <c r="AA59" s="13"/>
      <c r="AB59" s="13"/>
      <c r="AC59" s="13"/>
      <c r="AD59" s="13"/>
      <c r="AE59" s="13"/>
      <c r="AF59" s="13"/>
      <c r="AG59" s="13"/>
    </row>
    <row r="60" ht="15.75" hidden="1" customHeight="1">
      <c r="A60" s="43"/>
      <c r="B60" s="43"/>
      <c r="C60" s="43"/>
      <c r="D60" s="43"/>
      <c r="E60" s="43"/>
      <c r="F60" s="43"/>
      <c r="G60" s="43"/>
      <c r="L60" s="2"/>
      <c r="M60" s="12"/>
      <c r="N60" s="12"/>
      <c r="O60" s="12"/>
      <c r="P60" s="12"/>
      <c r="Q60" s="13"/>
      <c r="R60" s="13"/>
      <c r="S60" s="13"/>
      <c r="T60" s="13"/>
      <c r="U60" s="13"/>
      <c r="V60" s="13"/>
      <c r="W60" s="13"/>
      <c r="Y60" s="13"/>
      <c r="AA60" s="13"/>
      <c r="AB60" s="13"/>
      <c r="AC60" s="13"/>
      <c r="AD60" s="13"/>
      <c r="AE60" s="13"/>
      <c r="AF60" s="13"/>
      <c r="AG60" s="13"/>
    </row>
    <row r="61" ht="15.75" hidden="1" customHeight="1">
      <c r="A61" s="43"/>
      <c r="B61" s="43"/>
      <c r="C61" s="43"/>
      <c r="D61" s="43"/>
      <c r="E61" s="43"/>
      <c r="F61" s="43"/>
      <c r="G61" s="43"/>
      <c r="L61" s="2"/>
      <c r="M61" s="12"/>
      <c r="N61" s="12"/>
      <c r="O61" s="12"/>
      <c r="P61" s="12"/>
      <c r="Q61" s="13"/>
      <c r="R61" s="13"/>
      <c r="S61" s="13"/>
      <c r="T61" s="13"/>
      <c r="U61" s="13"/>
      <c r="V61" s="13"/>
      <c r="W61" s="13"/>
      <c r="Y61" s="13"/>
      <c r="AA61" s="13"/>
      <c r="AB61" s="13"/>
      <c r="AC61" s="13"/>
      <c r="AD61" s="13"/>
      <c r="AE61" s="13"/>
      <c r="AF61" s="13"/>
      <c r="AG61" s="13"/>
    </row>
    <row r="62" ht="15.75" hidden="1" customHeight="1">
      <c r="A62" s="43"/>
      <c r="B62" s="43"/>
      <c r="C62" s="43"/>
      <c r="D62" s="43"/>
      <c r="E62" s="43"/>
      <c r="F62" s="43"/>
      <c r="G62" s="43"/>
      <c r="L62" s="2"/>
      <c r="M62" s="12"/>
      <c r="N62" s="12"/>
      <c r="O62" s="12"/>
      <c r="P62" s="12"/>
      <c r="Q62" s="13"/>
      <c r="R62" s="13"/>
      <c r="S62" s="13"/>
      <c r="T62" s="13"/>
      <c r="U62" s="13"/>
      <c r="V62" s="13"/>
      <c r="W62" s="13"/>
      <c r="Y62" s="13"/>
      <c r="AA62" s="13"/>
      <c r="AB62" s="13"/>
      <c r="AC62" s="13"/>
      <c r="AD62" s="13"/>
      <c r="AE62" s="13"/>
      <c r="AF62" s="13"/>
      <c r="AG62" s="13"/>
    </row>
    <row r="63" ht="15.75" hidden="1" customHeight="1">
      <c r="A63" s="43"/>
      <c r="B63" s="43"/>
      <c r="C63" s="43"/>
      <c r="D63" s="43"/>
      <c r="E63" s="43"/>
      <c r="F63" s="43"/>
      <c r="G63" s="43"/>
      <c r="L63" s="2"/>
      <c r="M63" s="12"/>
      <c r="N63" s="12"/>
      <c r="O63" s="12"/>
      <c r="P63" s="12"/>
      <c r="Q63" s="13"/>
      <c r="R63" s="13"/>
      <c r="S63" s="13"/>
      <c r="T63" s="13"/>
      <c r="U63" s="13"/>
      <c r="V63" s="13"/>
      <c r="W63" s="13"/>
      <c r="Y63" s="13"/>
      <c r="AA63" s="13"/>
      <c r="AB63" s="13"/>
      <c r="AC63" s="13"/>
      <c r="AD63" s="13"/>
      <c r="AE63" s="13"/>
      <c r="AF63" s="13"/>
      <c r="AG63" s="13"/>
    </row>
    <row r="64" ht="15.75" hidden="1" customHeight="1">
      <c r="A64" s="43"/>
      <c r="B64" s="43"/>
      <c r="C64" s="43"/>
      <c r="D64" s="43"/>
      <c r="E64" s="43"/>
      <c r="F64" s="43"/>
      <c r="G64" s="43"/>
      <c r="L64" s="2"/>
      <c r="M64" s="12"/>
      <c r="N64" s="12"/>
      <c r="O64" s="12"/>
      <c r="P64" s="12"/>
      <c r="Q64" s="13"/>
      <c r="R64" s="13"/>
      <c r="S64" s="13"/>
      <c r="T64" s="13"/>
      <c r="U64" s="13"/>
      <c r="V64" s="13"/>
      <c r="W64" s="13"/>
      <c r="Y64" s="13"/>
      <c r="AA64" s="13"/>
      <c r="AB64" s="13"/>
      <c r="AC64" s="13"/>
      <c r="AD64" s="13"/>
      <c r="AE64" s="13"/>
      <c r="AF64" s="13"/>
      <c r="AG64" s="13"/>
    </row>
    <row r="65" ht="15.75" hidden="1" customHeight="1">
      <c r="A65" s="43"/>
      <c r="B65" s="43"/>
      <c r="C65" s="43"/>
      <c r="D65" s="43"/>
      <c r="E65" s="43"/>
      <c r="F65" s="43"/>
      <c r="G65" s="43"/>
      <c r="L65" s="2"/>
      <c r="M65" s="12"/>
      <c r="N65" s="12"/>
      <c r="O65" s="12"/>
      <c r="P65" s="12"/>
      <c r="Q65" s="13"/>
      <c r="R65" s="13"/>
      <c r="S65" s="13"/>
      <c r="T65" s="13"/>
      <c r="U65" s="13"/>
      <c r="V65" s="13"/>
      <c r="W65" s="13"/>
      <c r="Y65" s="13"/>
      <c r="AA65" s="13"/>
      <c r="AB65" s="13"/>
      <c r="AC65" s="13"/>
      <c r="AD65" s="13"/>
      <c r="AE65" s="13"/>
      <c r="AF65" s="13"/>
      <c r="AG65" s="13"/>
    </row>
    <row r="66" ht="15.75" hidden="1" customHeight="1">
      <c r="A66" s="43"/>
      <c r="B66" s="43"/>
      <c r="C66" s="43"/>
      <c r="D66" s="43"/>
      <c r="E66" s="43"/>
      <c r="F66" s="43"/>
      <c r="G66" s="43"/>
      <c r="L66" s="2"/>
      <c r="M66" s="12"/>
      <c r="N66" s="12"/>
      <c r="O66" s="12"/>
      <c r="P66" s="12"/>
      <c r="Q66" s="13"/>
      <c r="R66" s="13"/>
      <c r="S66" s="13"/>
      <c r="T66" s="13"/>
      <c r="U66" s="13"/>
      <c r="V66" s="13"/>
      <c r="W66" s="13"/>
      <c r="Y66" s="13"/>
      <c r="AA66" s="13"/>
      <c r="AB66" s="13"/>
      <c r="AC66" s="13"/>
      <c r="AD66" s="13"/>
      <c r="AE66" s="13"/>
      <c r="AF66" s="13"/>
      <c r="AG66" s="13"/>
    </row>
    <row r="67" ht="15.75" hidden="1" customHeight="1">
      <c r="A67" s="43"/>
      <c r="B67" s="43"/>
      <c r="C67" s="43"/>
      <c r="D67" s="43"/>
      <c r="E67" s="43"/>
      <c r="F67" s="43"/>
      <c r="G67" s="43"/>
      <c r="L67" s="2"/>
      <c r="M67" s="12"/>
      <c r="N67" s="12"/>
      <c r="O67" s="12"/>
      <c r="P67" s="12"/>
      <c r="Q67" s="13"/>
      <c r="R67" s="13"/>
      <c r="S67" s="13"/>
      <c r="T67" s="13"/>
      <c r="U67" s="13"/>
      <c r="V67" s="13"/>
      <c r="W67" s="13"/>
      <c r="Y67" s="13"/>
      <c r="AA67" s="13"/>
      <c r="AB67" s="13"/>
      <c r="AC67" s="13"/>
      <c r="AD67" s="13"/>
      <c r="AE67" s="13"/>
      <c r="AF67" s="13"/>
      <c r="AG67" s="13"/>
    </row>
    <row r="68" ht="15.75" hidden="1" customHeight="1">
      <c r="A68" s="43"/>
      <c r="B68" s="43"/>
      <c r="C68" s="43"/>
      <c r="D68" s="43"/>
      <c r="E68" s="43"/>
      <c r="F68" s="43"/>
      <c r="G68" s="43"/>
      <c r="L68" s="2"/>
      <c r="M68" s="12"/>
      <c r="N68" s="12"/>
      <c r="O68" s="12"/>
      <c r="P68" s="12"/>
      <c r="Q68" s="13"/>
      <c r="R68" s="13"/>
      <c r="S68" s="13"/>
      <c r="T68" s="13"/>
      <c r="U68" s="13"/>
      <c r="V68" s="13"/>
      <c r="W68" s="13"/>
      <c r="Y68" s="13"/>
      <c r="AA68" s="13"/>
      <c r="AB68" s="13"/>
      <c r="AC68" s="13"/>
      <c r="AD68" s="13"/>
      <c r="AE68" s="13"/>
      <c r="AF68" s="13"/>
      <c r="AG68" s="13"/>
    </row>
    <row r="69" ht="15.75" hidden="1" customHeight="1">
      <c r="A69" s="43"/>
      <c r="B69" s="43"/>
      <c r="C69" s="43"/>
      <c r="D69" s="43"/>
      <c r="E69" s="43"/>
      <c r="F69" s="43"/>
      <c r="G69" s="43"/>
      <c r="L69" s="2"/>
      <c r="M69" s="12"/>
      <c r="N69" s="12"/>
      <c r="O69" s="12"/>
      <c r="P69" s="12"/>
      <c r="Q69" s="13"/>
      <c r="R69" s="13"/>
      <c r="S69" s="13"/>
      <c r="T69" s="13"/>
      <c r="U69" s="13"/>
      <c r="V69" s="13"/>
      <c r="W69" s="13"/>
      <c r="Y69" s="13"/>
      <c r="AA69" s="13"/>
      <c r="AB69" s="13"/>
      <c r="AC69" s="13"/>
      <c r="AD69" s="13"/>
      <c r="AE69" s="13"/>
      <c r="AF69" s="13"/>
      <c r="AG69" s="13"/>
    </row>
    <row r="70" ht="15.75" hidden="1" customHeight="1">
      <c r="A70" s="43"/>
      <c r="B70" s="43"/>
      <c r="C70" s="43"/>
      <c r="D70" s="43"/>
      <c r="E70" s="43"/>
      <c r="F70" s="43"/>
      <c r="G70" s="43"/>
      <c r="L70" s="2"/>
      <c r="M70" s="12"/>
      <c r="N70" s="12"/>
      <c r="O70" s="12"/>
      <c r="P70" s="12"/>
      <c r="Q70" s="13"/>
      <c r="R70" s="13"/>
      <c r="S70" s="13"/>
      <c r="T70" s="13"/>
      <c r="U70" s="13"/>
      <c r="V70" s="13"/>
      <c r="W70" s="13"/>
      <c r="Y70" s="13"/>
      <c r="AA70" s="13"/>
      <c r="AB70" s="13"/>
      <c r="AC70" s="13"/>
      <c r="AD70" s="13"/>
      <c r="AE70" s="13"/>
      <c r="AF70" s="13"/>
      <c r="AG70" s="13"/>
    </row>
    <row r="71" ht="15.75" hidden="1" customHeight="1">
      <c r="A71" s="43"/>
      <c r="B71" s="43"/>
      <c r="C71" s="43"/>
      <c r="D71" s="43"/>
      <c r="E71" s="43"/>
      <c r="F71" s="43"/>
      <c r="G71" s="43"/>
      <c r="L71" s="2"/>
      <c r="M71" s="12"/>
      <c r="N71" s="12"/>
      <c r="O71" s="12"/>
      <c r="P71" s="12"/>
      <c r="Q71" s="13"/>
      <c r="R71" s="13"/>
      <c r="S71" s="13"/>
      <c r="T71" s="13"/>
      <c r="U71" s="13"/>
      <c r="V71" s="13"/>
      <c r="W71" s="13"/>
      <c r="Y71" s="13"/>
      <c r="AA71" s="13"/>
      <c r="AB71" s="13"/>
      <c r="AC71" s="13"/>
      <c r="AD71" s="13"/>
      <c r="AE71" s="13"/>
      <c r="AF71" s="13"/>
      <c r="AG71" s="13"/>
    </row>
    <row r="72" ht="15.75" hidden="1" customHeight="1">
      <c r="A72" s="43"/>
      <c r="B72" s="43"/>
      <c r="C72" s="43"/>
      <c r="D72" s="43"/>
      <c r="E72" s="43"/>
      <c r="F72" s="43"/>
      <c r="G72" s="43"/>
      <c r="L72" s="2"/>
      <c r="M72" s="12"/>
      <c r="N72" s="12"/>
      <c r="O72" s="12"/>
      <c r="P72" s="12"/>
      <c r="Q72" s="13"/>
      <c r="R72" s="13"/>
      <c r="S72" s="13"/>
      <c r="T72" s="13"/>
      <c r="U72" s="13"/>
      <c r="V72" s="13"/>
      <c r="W72" s="13"/>
      <c r="Y72" s="13"/>
      <c r="AA72" s="13"/>
      <c r="AB72" s="13"/>
      <c r="AC72" s="13"/>
      <c r="AD72" s="13"/>
      <c r="AE72" s="13"/>
      <c r="AF72" s="13"/>
      <c r="AG72" s="13"/>
    </row>
    <row r="73" ht="15.75" hidden="1" customHeight="1">
      <c r="A73" s="43"/>
      <c r="B73" s="43"/>
      <c r="C73" s="43"/>
      <c r="D73" s="43"/>
      <c r="E73" s="43"/>
      <c r="F73" s="43"/>
      <c r="G73" s="43"/>
      <c r="L73" s="2"/>
      <c r="M73" s="12"/>
      <c r="N73" s="12"/>
      <c r="O73" s="12"/>
      <c r="P73" s="12"/>
      <c r="Q73" s="13"/>
      <c r="R73" s="13"/>
      <c r="S73" s="13"/>
      <c r="T73" s="13"/>
      <c r="U73" s="13"/>
      <c r="V73" s="13"/>
      <c r="W73" s="13"/>
      <c r="Y73" s="13"/>
      <c r="AA73" s="13"/>
      <c r="AB73" s="13"/>
      <c r="AC73" s="13"/>
      <c r="AD73" s="13"/>
      <c r="AE73" s="13"/>
      <c r="AF73" s="13"/>
      <c r="AG73" s="13"/>
    </row>
    <row r="74" ht="15.75" hidden="1" customHeight="1">
      <c r="A74" s="43"/>
      <c r="B74" s="43"/>
      <c r="C74" s="43"/>
      <c r="D74" s="43"/>
      <c r="E74" s="43"/>
      <c r="F74" s="43"/>
      <c r="G74" s="43"/>
      <c r="L74" s="2"/>
      <c r="M74" s="12"/>
      <c r="N74" s="12"/>
      <c r="O74" s="12"/>
      <c r="P74" s="12"/>
      <c r="Q74" s="13"/>
      <c r="R74" s="13"/>
      <c r="S74" s="13"/>
      <c r="T74" s="13"/>
      <c r="U74" s="13"/>
      <c r="V74" s="13"/>
      <c r="W74" s="13"/>
      <c r="Y74" s="13"/>
      <c r="AA74" s="13"/>
      <c r="AB74" s="13"/>
      <c r="AC74" s="13"/>
      <c r="AD74" s="13"/>
      <c r="AE74" s="13"/>
      <c r="AF74" s="13"/>
      <c r="AG74" s="13"/>
    </row>
    <row r="75" ht="15.75" hidden="1" customHeight="1">
      <c r="A75" s="43"/>
      <c r="B75" s="43"/>
      <c r="C75" s="43"/>
      <c r="D75" s="43"/>
      <c r="E75" s="43"/>
      <c r="F75" s="43"/>
      <c r="G75" s="43"/>
      <c r="L75" s="2"/>
      <c r="M75" s="12"/>
      <c r="N75" s="12"/>
      <c r="O75" s="12"/>
      <c r="P75" s="12"/>
      <c r="Q75" s="13"/>
      <c r="R75" s="13"/>
      <c r="S75" s="13"/>
      <c r="T75" s="13"/>
      <c r="U75" s="13"/>
      <c r="V75" s="13"/>
      <c r="W75" s="13"/>
      <c r="Y75" s="13"/>
      <c r="AA75" s="13"/>
      <c r="AB75" s="13"/>
      <c r="AC75" s="13"/>
      <c r="AD75" s="13"/>
      <c r="AE75" s="13"/>
      <c r="AF75" s="13"/>
      <c r="AG75" s="13"/>
    </row>
    <row r="76" ht="15.75" hidden="1" customHeight="1">
      <c r="A76" s="43"/>
      <c r="B76" s="43"/>
      <c r="C76" s="43"/>
      <c r="D76" s="43"/>
      <c r="E76" s="43"/>
      <c r="F76" s="43"/>
      <c r="G76" s="43"/>
      <c r="L76" s="2"/>
      <c r="M76" s="12"/>
      <c r="N76" s="12"/>
      <c r="O76" s="12"/>
      <c r="P76" s="12"/>
      <c r="Q76" s="13"/>
      <c r="R76" s="13"/>
      <c r="S76" s="13"/>
      <c r="T76" s="13"/>
      <c r="U76" s="13"/>
      <c r="V76" s="13"/>
      <c r="W76" s="13"/>
      <c r="Y76" s="13"/>
      <c r="AA76" s="13"/>
      <c r="AB76" s="13"/>
      <c r="AC76" s="13"/>
      <c r="AD76" s="13"/>
      <c r="AE76" s="13"/>
      <c r="AF76" s="13"/>
      <c r="AG76" s="13"/>
    </row>
    <row r="77" ht="15.75" hidden="1" customHeight="1">
      <c r="A77" s="43"/>
      <c r="B77" s="43"/>
      <c r="C77" s="43"/>
      <c r="D77" s="43"/>
      <c r="E77" s="43"/>
      <c r="F77" s="43"/>
      <c r="G77" s="43"/>
      <c r="L77" s="2"/>
      <c r="M77" s="12"/>
      <c r="N77" s="12"/>
      <c r="O77" s="12"/>
      <c r="P77" s="12"/>
      <c r="Q77" s="13"/>
      <c r="R77" s="13"/>
      <c r="S77" s="13"/>
      <c r="T77" s="13"/>
      <c r="U77" s="13"/>
      <c r="V77" s="13"/>
      <c r="W77" s="13"/>
      <c r="Y77" s="13"/>
      <c r="AA77" s="13"/>
      <c r="AB77" s="13"/>
      <c r="AC77" s="13"/>
      <c r="AD77" s="13"/>
      <c r="AE77" s="13"/>
      <c r="AF77" s="13"/>
      <c r="AG77" s="13"/>
    </row>
    <row r="78" ht="15.75" hidden="1" customHeight="1">
      <c r="A78" s="43"/>
      <c r="B78" s="43"/>
      <c r="C78" s="43"/>
      <c r="D78" s="43"/>
      <c r="E78" s="43"/>
      <c r="F78" s="43"/>
      <c r="G78" s="43"/>
      <c r="L78" s="2"/>
      <c r="M78" s="12"/>
      <c r="N78" s="12"/>
      <c r="O78" s="12"/>
      <c r="P78" s="12"/>
      <c r="Q78" s="13"/>
      <c r="R78" s="13"/>
      <c r="S78" s="13"/>
      <c r="T78" s="13"/>
      <c r="U78" s="13"/>
      <c r="V78" s="13"/>
      <c r="W78" s="13"/>
      <c r="Y78" s="13"/>
      <c r="AA78" s="13"/>
      <c r="AB78" s="13"/>
      <c r="AC78" s="13"/>
      <c r="AD78" s="13"/>
      <c r="AE78" s="13"/>
      <c r="AF78" s="13"/>
      <c r="AG78" s="13"/>
    </row>
    <row r="79" ht="15.75" hidden="1" customHeight="1">
      <c r="A79" s="43"/>
      <c r="B79" s="43"/>
      <c r="C79" s="43"/>
      <c r="D79" s="43"/>
      <c r="E79" s="43"/>
      <c r="F79" s="43"/>
      <c r="G79" s="43"/>
      <c r="L79" s="2"/>
      <c r="M79" s="12"/>
      <c r="N79" s="12"/>
      <c r="O79" s="12"/>
      <c r="P79" s="12"/>
      <c r="Q79" s="13"/>
      <c r="R79" s="13"/>
      <c r="S79" s="13"/>
      <c r="T79" s="13"/>
      <c r="U79" s="13"/>
      <c r="Y79" s="13"/>
      <c r="AA79" s="13"/>
      <c r="AB79" s="13"/>
      <c r="AC79" s="13"/>
      <c r="AD79" s="13"/>
      <c r="AE79" s="13"/>
      <c r="AF79" s="13"/>
      <c r="AG79" s="13"/>
    </row>
    <row r="80" ht="15.75" hidden="1" customHeight="1">
      <c r="A80" s="43"/>
      <c r="B80" s="43"/>
      <c r="C80" s="43"/>
      <c r="D80" s="43"/>
      <c r="E80" s="43"/>
      <c r="F80" s="43"/>
      <c r="G80" s="43"/>
      <c r="L80" s="2"/>
      <c r="M80" s="12"/>
      <c r="N80" s="12"/>
      <c r="O80" s="12"/>
      <c r="P80" s="12"/>
      <c r="Q80" s="13"/>
      <c r="R80" s="13"/>
      <c r="S80" s="13"/>
      <c r="T80" s="13"/>
      <c r="U80" s="13"/>
      <c r="Y80" s="13"/>
      <c r="AA80" s="13"/>
      <c r="AB80" s="13"/>
      <c r="AC80" s="13"/>
      <c r="AD80" s="13"/>
      <c r="AE80" s="13"/>
      <c r="AF80" s="13"/>
      <c r="AG80" s="13"/>
    </row>
    <row r="81" ht="15.75" hidden="1" customHeight="1">
      <c r="A81" s="43"/>
      <c r="B81" s="43"/>
      <c r="C81" s="43"/>
      <c r="D81" s="43"/>
      <c r="E81" s="43"/>
      <c r="F81" s="43"/>
      <c r="G81" s="43"/>
      <c r="L81" s="2"/>
      <c r="M81" s="12"/>
      <c r="N81" s="12"/>
      <c r="O81" s="12"/>
      <c r="P81" s="12"/>
      <c r="Q81" s="13"/>
      <c r="R81" s="13"/>
      <c r="S81" s="13"/>
      <c r="T81" s="13"/>
      <c r="U81" s="13"/>
      <c r="AA81" s="13"/>
      <c r="AB81" s="13"/>
      <c r="AC81" s="13"/>
      <c r="AD81" s="13"/>
      <c r="AE81" s="13"/>
      <c r="AF81" s="13"/>
      <c r="AG81" s="13"/>
    </row>
    <row r="82" ht="15.75" hidden="1" customHeight="1">
      <c r="A82" s="43"/>
      <c r="B82" s="43"/>
      <c r="C82" s="43"/>
      <c r="D82" s="43"/>
      <c r="E82" s="43"/>
      <c r="F82" s="43"/>
      <c r="G82" s="43"/>
      <c r="L82" s="2"/>
      <c r="M82" s="12"/>
      <c r="N82" s="12"/>
      <c r="O82" s="12"/>
      <c r="P82" s="12"/>
      <c r="Q82" s="13"/>
      <c r="R82" s="13"/>
      <c r="S82" s="13"/>
      <c r="T82" s="13"/>
      <c r="U82" s="13"/>
      <c r="AA82" s="13"/>
      <c r="AB82" s="13"/>
      <c r="AC82" s="13"/>
      <c r="AD82" s="13"/>
      <c r="AE82" s="13"/>
      <c r="AF82" s="13"/>
      <c r="AG82" s="13"/>
    </row>
    <row r="83" ht="15.75" hidden="1" customHeight="1">
      <c r="A83" s="43"/>
      <c r="B83" s="43"/>
      <c r="C83" s="43"/>
      <c r="D83" s="43"/>
      <c r="E83" s="43"/>
      <c r="F83" s="43"/>
      <c r="G83" s="43"/>
      <c r="L83" s="2"/>
      <c r="M83" s="12"/>
      <c r="N83" s="12"/>
      <c r="O83" s="12"/>
      <c r="P83" s="12"/>
      <c r="Q83" s="13"/>
      <c r="R83" s="13"/>
      <c r="S83" s="13"/>
      <c r="T83" s="13"/>
      <c r="U83" s="13"/>
      <c r="AA83" s="13"/>
      <c r="AB83" s="13"/>
      <c r="AC83" s="13"/>
      <c r="AD83" s="13"/>
      <c r="AE83" s="13"/>
      <c r="AF83" s="13"/>
      <c r="AG83" s="13"/>
    </row>
    <row r="84" ht="15.75" hidden="1" customHeight="1">
      <c r="A84" s="43"/>
      <c r="B84" s="43"/>
      <c r="C84" s="43"/>
      <c r="D84" s="43"/>
      <c r="E84" s="43"/>
      <c r="F84" s="43"/>
      <c r="G84" s="43"/>
      <c r="L84" s="2"/>
      <c r="M84" s="12"/>
      <c r="N84" s="12"/>
      <c r="O84" s="12"/>
      <c r="P84" s="12"/>
      <c r="Q84" s="13"/>
      <c r="R84" s="13"/>
      <c r="S84" s="13"/>
      <c r="T84" s="13"/>
      <c r="U84" s="13"/>
      <c r="AA84" s="13"/>
      <c r="AB84" s="13"/>
      <c r="AC84" s="13"/>
      <c r="AD84" s="13"/>
      <c r="AE84" s="13"/>
      <c r="AF84" s="13"/>
      <c r="AG84" s="13"/>
    </row>
    <row r="85" ht="15.75" hidden="1" customHeight="1">
      <c r="A85" s="43"/>
      <c r="B85" s="43"/>
      <c r="C85" s="43"/>
      <c r="D85" s="43"/>
      <c r="E85" s="43"/>
      <c r="F85" s="43"/>
      <c r="G85" s="43"/>
      <c r="L85" s="2"/>
      <c r="M85" s="12"/>
      <c r="N85" s="12"/>
      <c r="O85" s="12"/>
      <c r="P85" s="12"/>
      <c r="Q85" s="13"/>
      <c r="R85" s="13"/>
      <c r="S85" s="13"/>
      <c r="T85" s="13"/>
      <c r="U85" s="13"/>
      <c r="AA85" s="13"/>
      <c r="AB85" s="13"/>
      <c r="AC85" s="13"/>
      <c r="AD85" s="13"/>
      <c r="AE85" s="13"/>
      <c r="AF85" s="13"/>
      <c r="AG85" s="13"/>
    </row>
    <row r="86" ht="15.75" hidden="1" customHeight="1">
      <c r="A86" s="43"/>
      <c r="B86" s="43"/>
      <c r="C86" s="43"/>
      <c r="D86" s="43"/>
      <c r="E86" s="43"/>
      <c r="F86" s="43"/>
      <c r="G86" s="43"/>
      <c r="L86" s="2"/>
      <c r="M86" s="12"/>
      <c r="N86" s="12"/>
      <c r="O86" s="12"/>
      <c r="P86" s="12"/>
      <c r="S86" s="13"/>
      <c r="T86" s="13"/>
      <c r="AA86" s="13"/>
      <c r="AB86" s="13"/>
      <c r="AC86" s="13"/>
      <c r="AD86" s="13"/>
      <c r="AE86" s="13"/>
      <c r="AF86" s="13"/>
      <c r="AG86" s="13"/>
    </row>
    <row r="87" ht="15.75" hidden="1" customHeight="1">
      <c r="A87" s="43"/>
      <c r="B87" s="43"/>
      <c r="C87" s="43"/>
      <c r="D87" s="43"/>
      <c r="E87" s="43"/>
      <c r="F87" s="43"/>
      <c r="G87" s="43"/>
      <c r="L87" s="2"/>
      <c r="M87" s="12"/>
      <c r="N87" s="12"/>
      <c r="O87" s="12"/>
      <c r="P87" s="12"/>
      <c r="AA87" s="13"/>
      <c r="AB87" s="13"/>
      <c r="AC87" s="13"/>
      <c r="AD87" s="13"/>
      <c r="AE87" s="13"/>
      <c r="AF87" s="13"/>
      <c r="AG87" s="13"/>
    </row>
    <row r="88" ht="15.75" hidden="1" customHeight="1">
      <c r="A88" s="43"/>
      <c r="B88" s="43"/>
      <c r="C88" s="43"/>
      <c r="D88" s="43"/>
      <c r="E88" s="43"/>
      <c r="F88" s="43"/>
      <c r="G88" s="43"/>
      <c r="L88" s="2"/>
      <c r="M88" s="12"/>
      <c r="N88" s="12"/>
      <c r="O88" s="12"/>
      <c r="P88" s="12"/>
      <c r="AA88" s="13"/>
      <c r="AB88" s="13"/>
      <c r="AC88" s="13"/>
      <c r="AD88" s="13"/>
      <c r="AE88" s="13"/>
      <c r="AF88" s="13"/>
      <c r="AG88" s="13"/>
    </row>
    <row r="89" ht="15.75" hidden="1" customHeight="1">
      <c r="A89" s="43"/>
      <c r="B89" s="43"/>
      <c r="C89" s="43"/>
      <c r="D89" s="43"/>
      <c r="E89" s="43"/>
      <c r="F89" s="43"/>
      <c r="G89" s="43"/>
      <c r="L89" s="2"/>
      <c r="M89" s="12"/>
      <c r="N89" s="12"/>
      <c r="O89" s="12"/>
      <c r="P89" s="12"/>
      <c r="AA89" s="13"/>
      <c r="AB89" s="13"/>
      <c r="AC89" s="13"/>
      <c r="AD89" s="13"/>
      <c r="AE89" s="13"/>
      <c r="AF89" s="13"/>
      <c r="AG89" s="13"/>
    </row>
    <row r="90" ht="15.75" hidden="1" customHeight="1">
      <c r="A90" s="43"/>
      <c r="B90" s="43"/>
      <c r="C90" s="43"/>
      <c r="D90" s="43"/>
      <c r="E90" s="43"/>
      <c r="F90" s="43"/>
      <c r="G90" s="43"/>
      <c r="L90" s="2"/>
      <c r="M90" s="12"/>
      <c r="N90" s="12"/>
      <c r="O90" s="12"/>
      <c r="P90" s="12"/>
      <c r="AA90" s="13"/>
      <c r="AB90" s="13"/>
      <c r="AC90" s="13"/>
      <c r="AD90" s="13"/>
    </row>
    <row r="91" ht="15.75" hidden="1" customHeight="1">
      <c r="A91" s="43"/>
      <c r="B91" s="43"/>
      <c r="C91" s="43"/>
      <c r="D91" s="43"/>
      <c r="E91" s="43"/>
      <c r="F91" s="43"/>
      <c r="G91" s="43"/>
      <c r="L91" s="2"/>
      <c r="M91" s="12"/>
      <c r="N91" s="12"/>
      <c r="O91" s="12"/>
      <c r="P91" s="12"/>
      <c r="AA91" s="13"/>
      <c r="AB91" s="13"/>
      <c r="AC91" s="13"/>
      <c r="AD91" s="13"/>
    </row>
    <row r="92" ht="15.75" hidden="1" customHeight="1">
      <c r="A92" s="43"/>
      <c r="B92" s="43"/>
      <c r="C92" s="43"/>
      <c r="D92" s="43"/>
      <c r="E92" s="43"/>
      <c r="F92" s="43"/>
      <c r="G92" s="43"/>
      <c r="L92" s="2"/>
      <c r="M92" s="12"/>
      <c r="N92" s="12"/>
      <c r="O92" s="12"/>
      <c r="P92" s="2"/>
      <c r="AA92" s="13"/>
      <c r="AB92" s="13"/>
      <c r="AC92" s="13"/>
    </row>
    <row r="93" ht="15.75" hidden="1" customHeight="1">
      <c r="A93" s="43"/>
      <c r="B93" s="43"/>
      <c r="C93" s="43"/>
      <c r="D93" s="43"/>
      <c r="E93" s="43"/>
      <c r="F93" s="43"/>
      <c r="G93" s="43"/>
      <c r="L93" s="2"/>
      <c r="M93" s="12"/>
      <c r="N93" s="2"/>
      <c r="O93" s="2"/>
      <c r="P93" s="2"/>
      <c r="AA93" s="13"/>
    </row>
    <row r="94" ht="15.75" hidden="1" customHeight="1">
      <c r="A94" s="43"/>
      <c r="B94" s="43"/>
      <c r="C94" s="43"/>
      <c r="D94" s="43"/>
      <c r="E94" s="43"/>
      <c r="F94" s="43"/>
      <c r="G94" s="43"/>
      <c r="L94" s="2"/>
      <c r="M94" s="12"/>
      <c r="N94" s="2"/>
      <c r="O94" s="2"/>
      <c r="P94" s="2"/>
      <c r="AA94" s="13"/>
    </row>
    <row r="95" ht="15.75" hidden="1" customHeight="1">
      <c r="A95" s="43"/>
      <c r="B95" s="43"/>
      <c r="C95" s="43"/>
      <c r="D95" s="43"/>
      <c r="E95" s="43"/>
      <c r="F95" s="43"/>
      <c r="G95" s="43"/>
      <c r="L95" s="2"/>
      <c r="M95" s="12"/>
      <c r="N95" s="2"/>
      <c r="O95" s="2"/>
      <c r="P95" s="2"/>
      <c r="AA95" s="13"/>
    </row>
    <row r="96" ht="15.75" hidden="1" customHeight="1">
      <c r="A96" s="43"/>
      <c r="B96" s="43"/>
      <c r="C96" s="43"/>
      <c r="D96" s="43"/>
      <c r="E96" s="43"/>
      <c r="F96" s="43"/>
      <c r="G96" s="43"/>
      <c r="L96" s="2"/>
      <c r="M96" s="12"/>
      <c r="N96" s="2"/>
      <c r="O96" s="2"/>
      <c r="P96" s="2"/>
      <c r="AA96" s="13"/>
    </row>
    <row r="97" ht="15.75" hidden="1" customHeight="1">
      <c r="A97" s="43"/>
      <c r="B97" s="43"/>
      <c r="C97" s="43"/>
      <c r="D97" s="43"/>
      <c r="E97" s="43"/>
      <c r="F97" s="43"/>
      <c r="G97" s="43"/>
      <c r="L97" s="2"/>
      <c r="M97" s="2"/>
      <c r="N97" s="2"/>
      <c r="O97" s="2"/>
      <c r="P97" s="2"/>
    </row>
    <row r="98" ht="15.75" hidden="1" customHeight="1">
      <c r="A98" s="43"/>
      <c r="B98" s="43"/>
      <c r="C98" s="43"/>
      <c r="D98" s="43"/>
      <c r="E98" s="43"/>
      <c r="F98" s="43"/>
      <c r="G98" s="43"/>
      <c r="L98" s="2"/>
      <c r="M98" s="2"/>
      <c r="N98" s="2"/>
      <c r="O98" s="2"/>
      <c r="P98" s="2"/>
    </row>
    <row r="99" ht="15.75" hidden="1" customHeight="1">
      <c r="A99" s="43"/>
      <c r="B99" s="43"/>
      <c r="C99" s="43"/>
      <c r="D99" s="43"/>
      <c r="E99" s="43"/>
      <c r="F99" s="43"/>
      <c r="G99" s="43"/>
      <c r="L99" s="2"/>
      <c r="M99" s="2"/>
      <c r="N99" s="2"/>
      <c r="O99" s="2"/>
      <c r="P99" s="2"/>
    </row>
    <row r="100" ht="15.75" hidden="1" customHeight="1">
      <c r="A100" s="43"/>
      <c r="B100" s="43"/>
      <c r="C100" s="43"/>
      <c r="D100" s="43"/>
      <c r="E100" s="43"/>
      <c r="F100" s="43"/>
      <c r="G100" s="43"/>
      <c r="L100" s="2"/>
      <c r="M100" s="2"/>
      <c r="N100" s="2"/>
      <c r="O100" s="2"/>
      <c r="P100" s="2"/>
    </row>
    <row r="101" ht="15.75" hidden="1" customHeight="1">
      <c r="A101" s="43"/>
      <c r="B101" s="43"/>
      <c r="C101" s="43"/>
      <c r="D101" s="43"/>
      <c r="E101" s="43"/>
      <c r="F101" s="43"/>
      <c r="G101" s="43"/>
      <c r="L101" s="2"/>
      <c r="M101" s="2"/>
      <c r="N101" s="2"/>
      <c r="O101" s="2"/>
      <c r="P101" s="2"/>
    </row>
    <row r="102" ht="15.75" hidden="1" customHeight="1">
      <c r="A102" s="43"/>
      <c r="B102" s="43"/>
      <c r="C102" s="43"/>
      <c r="D102" s="43"/>
      <c r="E102" s="43"/>
      <c r="F102" s="43"/>
      <c r="G102" s="43"/>
      <c r="L102" s="2"/>
      <c r="M102" s="2"/>
      <c r="N102" s="2"/>
      <c r="O102" s="2"/>
      <c r="P102" s="2"/>
    </row>
    <row r="103" ht="15.75" hidden="1" customHeight="1">
      <c r="A103" s="43"/>
      <c r="B103" s="43"/>
      <c r="C103" s="43"/>
      <c r="D103" s="43"/>
      <c r="E103" s="43"/>
      <c r="F103" s="43"/>
      <c r="G103" s="43"/>
      <c r="L103" s="2"/>
      <c r="M103" s="2"/>
      <c r="N103" s="2"/>
      <c r="O103" s="2"/>
      <c r="P103" s="2"/>
    </row>
    <row r="104" ht="15.75" hidden="1" customHeight="1">
      <c r="A104" s="43"/>
      <c r="B104" s="43"/>
      <c r="C104" s="43"/>
      <c r="D104" s="43"/>
      <c r="E104" s="43"/>
      <c r="F104" s="43"/>
      <c r="G104" s="43"/>
      <c r="L104" s="2"/>
      <c r="M104" s="2"/>
      <c r="N104" s="2"/>
      <c r="O104" s="2"/>
      <c r="P104" s="2"/>
    </row>
    <row r="105" ht="15.75" hidden="1" customHeight="1">
      <c r="A105" s="43"/>
      <c r="B105" s="43"/>
      <c r="C105" s="43"/>
      <c r="D105" s="43"/>
      <c r="E105" s="43"/>
      <c r="F105" s="43"/>
      <c r="G105" s="43"/>
      <c r="L105" s="2"/>
      <c r="M105" s="2"/>
      <c r="N105" s="2"/>
      <c r="O105" s="2"/>
      <c r="P105" s="2"/>
    </row>
    <row r="106" ht="15.75" hidden="1" customHeight="1">
      <c r="A106" s="43"/>
      <c r="B106" s="43"/>
      <c r="C106" s="43"/>
      <c r="D106" s="43"/>
      <c r="E106" s="43"/>
      <c r="F106" s="43"/>
      <c r="G106" s="43"/>
      <c r="L106" s="2"/>
      <c r="M106" s="2"/>
      <c r="N106" s="2"/>
      <c r="O106" s="2"/>
      <c r="P106" s="2"/>
    </row>
    <row r="107" ht="15.75" hidden="1" customHeight="1">
      <c r="A107" s="43"/>
      <c r="B107" s="43"/>
      <c r="C107" s="43"/>
      <c r="D107" s="43"/>
      <c r="E107" s="43"/>
      <c r="F107" s="43"/>
      <c r="G107" s="43"/>
      <c r="L107" s="2"/>
      <c r="M107" s="2"/>
      <c r="N107" s="2"/>
      <c r="O107" s="2"/>
      <c r="P107" s="2"/>
    </row>
    <row r="108" ht="15.75" hidden="1" customHeight="1">
      <c r="A108" s="43"/>
      <c r="B108" s="43"/>
      <c r="C108" s="43"/>
      <c r="D108" s="43"/>
      <c r="E108" s="43"/>
      <c r="F108" s="43"/>
      <c r="G108" s="43"/>
      <c r="L108" s="2"/>
      <c r="M108" s="2"/>
      <c r="N108" s="2"/>
      <c r="O108" s="2"/>
      <c r="P108" s="2"/>
    </row>
    <row r="109" ht="15.75" hidden="1" customHeight="1">
      <c r="A109" s="43"/>
      <c r="B109" s="43"/>
      <c r="C109" s="43"/>
      <c r="D109" s="43"/>
      <c r="E109" s="43"/>
      <c r="F109" s="43"/>
      <c r="G109" s="43"/>
      <c r="L109" s="2"/>
      <c r="M109" s="2"/>
      <c r="N109" s="2"/>
      <c r="O109" s="2"/>
      <c r="P109" s="2"/>
    </row>
    <row r="110" ht="15.75" hidden="1" customHeight="1">
      <c r="A110" s="43"/>
      <c r="B110" s="43"/>
      <c r="C110" s="43"/>
      <c r="D110" s="43"/>
      <c r="E110" s="43"/>
      <c r="F110" s="43"/>
      <c r="G110" s="43"/>
      <c r="L110" s="2"/>
      <c r="M110" s="2"/>
      <c r="N110" s="2"/>
      <c r="O110" s="2"/>
      <c r="P110" s="2"/>
    </row>
    <row r="111" ht="15.75" hidden="1" customHeight="1">
      <c r="A111" s="43"/>
      <c r="B111" s="43"/>
      <c r="C111" s="43"/>
      <c r="D111" s="43"/>
      <c r="E111" s="43"/>
      <c r="F111" s="43"/>
      <c r="G111" s="43"/>
      <c r="L111" s="2"/>
      <c r="M111" s="2"/>
      <c r="N111" s="2"/>
      <c r="O111" s="2"/>
      <c r="P111" s="2"/>
    </row>
    <row r="112" ht="15.75" hidden="1" customHeight="1">
      <c r="A112" s="43"/>
      <c r="B112" s="43"/>
      <c r="C112" s="43"/>
      <c r="D112" s="43"/>
      <c r="E112" s="43"/>
      <c r="F112" s="43"/>
      <c r="G112" s="43"/>
      <c r="L112" s="2"/>
      <c r="M112" s="2"/>
      <c r="N112" s="2"/>
      <c r="O112" s="2"/>
      <c r="P112" s="2"/>
    </row>
    <row r="113" ht="15.75" hidden="1" customHeight="1">
      <c r="A113" s="43"/>
      <c r="B113" s="43"/>
      <c r="C113" s="43"/>
      <c r="D113" s="43"/>
      <c r="E113" s="43"/>
      <c r="F113" s="43"/>
      <c r="G113" s="43"/>
      <c r="L113" s="2"/>
      <c r="M113" s="2"/>
      <c r="N113" s="2"/>
      <c r="O113" s="2"/>
      <c r="P113" s="2"/>
    </row>
    <row r="114" ht="15.75" hidden="1" customHeight="1">
      <c r="A114" s="43"/>
      <c r="B114" s="43"/>
      <c r="C114" s="43"/>
      <c r="D114" s="43"/>
      <c r="E114" s="43"/>
      <c r="F114" s="43"/>
      <c r="G114" s="43"/>
      <c r="L114" s="2"/>
      <c r="M114" s="2"/>
      <c r="N114" s="2"/>
      <c r="O114" s="2"/>
      <c r="P114" s="2"/>
    </row>
    <row r="115" ht="15.75" hidden="1" customHeight="1">
      <c r="A115" s="43"/>
      <c r="B115" s="43"/>
      <c r="C115" s="43"/>
      <c r="D115" s="43"/>
      <c r="E115" s="43"/>
      <c r="F115" s="43"/>
      <c r="G115" s="43"/>
      <c r="L115" s="2"/>
      <c r="M115" s="2"/>
      <c r="N115" s="2"/>
      <c r="O115" s="2"/>
      <c r="P115" s="2"/>
    </row>
    <row r="116" ht="15.75" hidden="1" customHeight="1">
      <c r="A116" s="43"/>
      <c r="B116" s="43"/>
      <c r="C116" s="43"/>
      <c r="D116" s="43"/>
      <c r="E116" s="43"/>
      <c r="F116" s="43"/>
      <c r="G116" s="43"/>
      <c r="L116" s="2"/>
      <c r="M116" s="2"/>
      <c r="N116" s="2"/>
      <c r="O116" s="2"/>
      <c r="P116" s="2"/>
    </row>
    <row r="117" ht="15.75" hidden="1" customHeight="1">
      <c r="A117" s="43"/>
      <c r="B117" s="43"/>
      <c r="C117" s="43"/>
      <c r="D117" s="43"/>
      <c r="E117" s="43"/>
      <c r="F117" s="43"/>
      <c r="G117" s="43"/>
      <c r="L117" s="2"/>
      <c r="M117" s="2"/>
      <c r="N117" s="2"/>
      <c r="O117" s="2"/>
      <c r="P117" s="2"/>
    </row>
    <row r="118" ht="15.75" hidden="1" customHeight="1">
      <c r="A118" s="43"/>
      <c r="B118" s="43"/>
      <c r="C118" s="43"/>
      <c r="D118" s="43"/>
      <c r="E118" s="43"/>
      <c r="F118" s="43"/>
      <c r="G118" s="43"/>
      <c r="L118" s="2"/>
      <c r="M118" s="2"/>
      <c r="N118" s="2"/>
      <c r="O118" s="2"/>
      <c r="P118" s="2"/>
    </row>
    <row r="119" ht="15.75" hidden="1" customHeight="1">
      <c r="A119" s="43"/>
      <c r="B119" s="43"/>
      <c r="C119" s="43"/>
      <c r="D119" s="43"/>
      <c r="E119" s="43"/>
      <c r="F119" s="43"/>
      <c r="G119" s="43"/>
      <c r="L119" s="2"/>
      <c r="M119" s="2"/>
      <c r="N119" s="2"/>
      <c r="O119" s="2"/>
      <c r="P119" s="2"/>
    </row>
    <row r="120" ht="15.75" hidden="1" customHeight="1">
      <c r="A120" s="43"/>
      <c r="B120" s="43"/>
      <c r="C120" s="43"/>
      <c r="D120" s="43"/>
      <c r="E120" s="43"/>
      <c r="F120" s="43"/>
      <c r="G120" s="43"/>
      <c r="L120" s="2"/>
      <c r="M120" s="2"/>
      <c r="N120" s="2"/>
      <c r="O120" s="2"/>
      <c r="P120" s="2"/>
    </row>
    <row r="121" ht="15.75" hidden="1" customHeight="1">
      <c r="A121" s="43"/>
      <c r="B121" s="43"/>
      <c r="C121" s="43"/>
      <c r="D121" s="43"/>
      <c r="E121" s="43"/>
      <c r="F121" s="43"/>
      <c r="G121" s="43"/>
      <c r="L121" s="2"/>
      <c r="M121" s="2"/>
      <c r="N121" s="2"/>
      <c r="O121" s="2"/>
      <c r="P121" s="2"/>
    </row>
    <row r="122" ht="15.75" hidden="1" customHeight="1">
      <c r="A122" s="43"/>
      <c r="B122" s="43"/>
      <c r="C122" s="43"/>
      <c r="D122" s="43"/>
      <c r="E122" s="43"/>
      <c r="F122" s="43"/>
      <c r="G122" s="43"/>
      <c r="L122" s="2"/>
      <c r="M122" s="2"/>
      <c r="N122" s="2"/>
      <c r="O122" s="2"/>
      <c r="P122" s="2"/>
    </row>
    <row r="123" ht="15.75" hidden="1" customHeight="1">
      <c r="A123" s="43"/>
      <c r="B123" s="43"/>
      <c r="C123" s="43"/>
      <c r="D123" s="43"/>
      <c r="E123" s="43"/>
      <c r="F123" s="43"/>
      <c r="G123" s="43"/>
      <c r="L123" s="2"/>
      <c r="M123" s="2"/>
      <c r="N123" s="2"/>
      <c r="O123" s="2"/>
      <c r="P123" s="2"/>
    </row>
    <row r="124" ht="15.75" hidden="1" customHeight="1">
      <c r="A124" s="43"/>
      <c r="B124" s="43"/>
      <c r="C124" s="43"/>
      <c r="D124" s="43"/>
      <c r="E124" s="43"/>
      <c r="F124" s="43"/>
      <c r="G124" s="43"/>
      <c r="L124" s="2"/>
      <c r="M124" s="2"/>
      <c r="N124" s="2"/>
      <c r="O124" s="2"/>
      <c r="P124" s="2"/>
    </row>
    <row r="125" ht="15.75" hidden="1" customHeight="1">
      <c r="A125" s="43"/>
      <c r="B125" s="43"/>
      <c r="C125" s="43"/>
      <c r="D125" s="43"/>
      <c r="E125" s="43"/>
      <c r="F125" s="43"/>
      <c r="G125" s="43"/>
      <c r="L125" s="2"/>
      <c r="M125" s="2"/>
      <c r="N125" s="2"/>
      <c r="O125" s="2"/>
      <c r="P125" s="2"/>
    </row>
    <row r="126" ht="15.75" hidden="1" customHeight="1">
      <c r="A126" s="43"/>
      <c r="B126" s="43"/>
      <c r="C126" s="43"/>
      <c r="D126" s="43"/>
      <c r="E126" s="43"/>
      <c r="F126" s="43"/>
      <c r="G126" s="43"/>
      <c r="L126" s="2"/>
      <c r="M126" s="2"/>
      <c r="N126" s="2"/>
      <c r="O126" s="2"/>
      <c r="P126" s="2"/>
    </row>
    <row r="127" ht="15.75" hidden="1" customHeight="1">
      <c r="A127" s="43"/>
      <c r="B127" s="43"/>
      <c r="C127" s="43"/>
      <c r="D127" s="43"/>
      <c r="E127" s="43"/>
      <c r="F127" s="43"/>
      <c r="G127" s="43"/>
      <c r="L127" s="2"/>
      <c r="M127" s="2"/>
      <c r="N127" s="2"/>
      <c r="O127" s="2"/>
      <c r="P127" s="2"/>
    </row>
    <row r="128" ht="15.75" hidden="1" customHeight="1">
      <c r="A128" s="43"/>
      <c r="B128" s="43"/>
      <c r="C128" s="43"/>
      <c r="D128" s="43"/>
      <c r="E128" s="43"/>
      <c r="F128" s="43"/>
      <c r="G128" s="43"/>
      <c r="L128" s="2"/>
      <c r="M128" s="2"/>
      <c r="N128" s="2"/>
      <c r="O128" s="2"/>
      <c r="P128" s="2"/>
    </row>
    <row r="129" ht="15.75" hidden="1" customHeight="1">
      <c r="A129" s="43"/>
      <c r="B129" s="43"/>
      <c r="C129" s="43"/>
      <c r="D129" s="43"/>
      <c r="E129" s="43"/>
      <c r="F129" s="43"/>
      <c r="G129" s="43"/>
      <c r="L129" s="2"/>
      <c r="M129" s="2"/>
      <c r="N129" s="2"/>
      <c r="O129" s="2"/>
      <c r="P129" s="2"/>
    </row>
    <row r="130" ht="15.75" hidden="1" customHeight="1">
      <c r="A130" s="43"/>
      <c r="B130" s="43"/>
      <c r="C130" s="43"/>
      <c r="D130" s="43"/>
      <c r="E130" s="43"/>
      <c r="F130" s="43"/>
      <c r="G130" s="43"/>
      <c r="L130" s="2"/>
      <c r="M130" s="2"/>
      <c r="N130" s="2"/>
      <c r="O130" s="2"/>
      <c r="P130" s="2"/>
    </row>
    <row r="131" ht="15.75" hidden="1" customHeight="1">
      <c r="A131" s="43"/>
      <c r="B131" s="43"/>
      <c r="C131" s="43"/>
      <c r="D131" s="43"/>
      <c r="E131" s="43"/>
      <c r="F131" s="43"/>
      <c r="G131" s="43"/>
      <c r="L131" s="2"/>
      <c r="M131" s="2"/>
      <c r="N131" s="2"/>
      <c r="O131" s="2"/>
      <c r="P131" s="2"/>
    </row>
    <row r="132" ht="15.75" hidden="1" customHeight="1">
      <c r="A132" s="43"/>
      <c r="B132" s="43"/>
      <c r="C132" s="43"/>
      <c r="D132" s="43"/>
      <c r="E132" s="43"/>
      <c r="F132" s="43"/>
      <c r="G132" s="43"/>
      <c r="L132" s="2"/>
      <c r="M132" s="2"/>
      <c r="N132" s="2"/>
      <c r="O132" s="2"/>
      <c r="P132" s="2"/>
    </row>
    <row r="133" ht="15.75" hidden="1" customHeight="1">
      <c r="A133" s="43"/>
      <c r="B133" s="43"/>
      <c r="C133" s="43"/>
      <c r="D133" s="43"/>
      <c r="E133" s="43"/>
      <c r="F133" s="43"/>
      <c r="G133" s="43"/>
      <c r="L133" s="2"/>
      <c r="M133" s="2"/>
      <c r="N133" s="2"/>
      <c r="O133" s="2"/>
      <c r="P133" s="2"/>
    </row>
    <row r="134" ht="15.75" hidden="1" customHeight="1">
      <c r="A134" s="43"/>
      <c r="B134" s="43"/>
      <c r="C134" s="43"/>
      <c r="D134" s="43"/>
      <c r="E134" s="43"/>
      <c r="F134" s="43"/>
      <c r="G134" s="43"/>
      <c r="L134" s="2"/>
      <c r="M134" s="2"/>
      <c r="N134" s="2"/>
      <c r="O134" s="2"/>
      <c r="P134" s="2"/>
    </row>
    <row r="135" ht="15.75" hidden="1" customHeight="1">
      <c r="A135" s="43"/>
      <c r="B135" s="43"/>
      <c r="C135" s="43"/>
      <c r="D135" s="43"/>
      <c r="E135" s="43"/>
      <c r="F135" s="43"/>
      <c r="G135" s="43"/>
      <c r="L135" s="2"/>
      <c r="M135" s="2"/>
      <c r="N135" s="2"/>
      <c r="O135" s="2"/>
      <c r="P135" s="2"/>
    </row>
    <row r="136" ht="15.75" hidden="1" customHeight="1">
      <c r="A136" s="43"/>
      <c r="B136" s="43"/>
      <c r="C136" s="43"/>
      <c r="D136" s="43"/>
      <c r="E136" s="43"/>
      <c r="F136" s="43"/>
      <c r="G136" s="43"/>
      <c r="L136" s="2"/>
      <c r="M136" s="2"/>
      <c r="N136" s="2"/>
      <c r="O136" s="2"/>
      <c r="P136" s="2"/>
    </row>
    <row r="137" ht="15.75" hidden="1" customHeight="1">
      <c r="A137" s="43"/>
      <c r="B137" s="43"/>
      <c r="C137" s="43"/>
      <c r="D137" s="43"/>
      <c r="E137" s="43"/>
      <c r="F137" s="43"/>
      <c r="G137" s="43"/>
      <c r="L137" s="2"/>
      <c r="M137" s="2"/>
      <c r="N137" s="2"/>
      <c r="O137" s="2"/>
      <c r="P137" s="2"/>
    </row>
    <row r="138" ht="15.75" hidden="1" customHeight="1">
      <c r="A138" s="43"/>
      <c r="B138" s="43"/>
      <c r="C138" s="43"/>
      <c r="D138" s="43"/>
      <c r="E138" s="43"/>
      <c r="F138" s="43"/>
      <c r="G138" s="43"/>
      <c r="L138" s="2"/>
      <c r="M138" s="2"/>
      <c r="N138" s="2"/>
      <c r="O138" s="2"/>
      <c r="P138" s="2"/>
    </row>
    <row r="139" ht="15.75" hidden="1" customHeight="1">
      <c r="A139" s="43"/>
      <c r="B139" s="43"/>
      <c r="C139" s="43"/>
      <c r="D139" s="43"/>
      <c r="E139" s="43"/>
      <c r="F139" s="43"/>
      <c r="G139" s="43"/>
      <c r="L139" s="2"/>
      <c r="M139" s="2"/>
      <c r="N139" s="2"/>
      <c r="O139" s="2"/>
      <c r="P139" s="2"/>
    </row>
    <row r="140" ht="15.75" hidden="1" customHeight="1">
      <c r="A140" s="43"/>
      <c r="B140" s="43"/>
      <c r="C140" s="43"/>
      <c r="D140" s="43"/>
      <c r="E140" s="43"/>
      <c r="F140" s="43"/>
      <c r="G140" s="43"/>
      <c r="L140" s="2"/>
      <c r="M140" s="2"/>
      <c r="N140" s="2"/>
      <c r="O140" s="2"/>
      <c r="P140" s="2"/>
    </row>
    <row r="141" ht="15.75" hidden="1" customHeight="1">
      <c r="A141" s="43"/>
      <c r="B141" s="43"/>
      <c r="C141" s="43"/>
      <c r="D141" s="43"/>
      <c r="E141" s="43"/>
      <c r="F141" s="43"/>
      <c r="G141" s="43"/>
      <c r="L141" s="2"/>
      <c r="M141" s="2"/>
      <c r="N141" s="2"/>
      <c r="O141" s="2"/>
      <c r="P141" s="2"/>
    </row>
    <row r="142" ht="15.75" hidden="1" customHeight="1">
      <c r="A142" s="43"/>
      <c r="B142" s="43"/>
      <c r="C142" s="43"/>
      <c r="D142" s="43"/>
      <c r="E142" s="43"/>
      <c r="F142" s="43"/>
      <c r="G142" s="43"/>
      <c r="L142" s="2"/>
      <c r="M142" s="2"/>
      <c r="N142" s="2"/>
      <c r="O142" s="2"/>
      <c r="P142" s="2"/>
    </row>
    <row r="143" ht="15.75" hidden="1" customHeight="1">
      <c r="A143" s="43"/>
      <c r="B143" s="43"/>
      <c r="C143" s="43"/>
      <c r="D143" s="43"/>
      <c r="E143" s="43"/>
      <c r="F143" s="43"/>
      <c r="G143" s="43"/>
      <c r="L143" s="2"/>
      <c r="M143" s="2"/>
      <c r="N143" s="2"/>
      <c r="O143" s="2"/>
      <c r="P143" s="2"/>
    </row>
    <row r="144" ht="15.75" hidden="1" customHeight="1">
      <c r="A144" s="43"/>
      <c r="B144" s="43"/>
      <c r="C144" s="43"/>
      <c r="D144" s="43"/>
      <c r="E144" s="43"/>
      <c r="F144" s="43"/>
      <c r="G144" s="43"/>
      <c r="L144" s="2"/>
      <c r="M144" s="2"/>
      <c r="N144" s="2"/>
      <c r="O144" s="2"/>
      <c r="P144" s="2"/>
    </row>
    <row r="145" ht="15.75" hidden="1" customHeight="1">
      <c r="A145" s="43"/>
      <c r="B145" s="43"/>
      <c r="C145" s="43"/>
      <c r="D145" s="43"/>
      <c r="E145" s="43"/>
      <c r="F145" s="43"/>
      <c r="G145" s="43"/>
      <c r="L145" s="2"/>
      <c r="M145" s="2"/>
      <c r="N145" s="2"/>
      <c r="O145" s="2"/>
      <c r="P145" s="2"/>
    </row>
    <row r="146" ht="15.75" hidden="1" customHeight="1">
      <c r="A146" s="43"/>
      <c r="B146" s="43"/>
      <c r="C146" s="43"/>
      <c r="D146" s="43"/>
      <c r="E146" s="43"/>
      <c r="F146" s="43"/>
      <c r="G146" s="43"/>
      <c r="L146" s="2"/>
      <c r="M146" s="2"/>
      <c r="N146" s="2"/>
      <c r="O146" s="2"/>
      <c r="P146" s="2"/>
    </row>
    <row r="147" ht="15.75" hidden="1" customHeight="1">
      <c r="A147" s="43"/>
      <c r="B147" s="43"/>
      <c r="C147" s="43"/>
      <c r="D147" s="43"/>
      <c r="E147" s="43"/>
      <c r="F147" s="43"/>
      <c r="G147" s="43"/>
      <c r="L147" s="2"/>
      <c r="M147" s="2"/>
      <c r="N147" s="2"/>
      <c r="O147" s="2"/>
      <c r="P147" s="2"/>
    </row>
    <row r="148" ht="15.75" hidden="1" customHeight="1">
      <c r="A148" s="43"/>
      <c r="B148" s="43"/>
      <c r="C148" s="43"/>
      <c r="D148" s="43"/>
      <c r="E148" s="43"/>
      <c r="F148" s="43"/>
      <c r="G148" s="43"/>
      <c r="L148" s="2"/>
      <c r="M148" s="2"/>
      <c r="N148" s="2"/>
      <c r="O148" s="2"/>
      <c r="P148" s="2"/>
    </row>
    <row r="149" ht="15.75" hidden="1" customHeight="1">
      <c r="A149" s="43"/>
      <c r="B149" s="43"/>
      <c r="C149" s="43"/>
      <c r="D149" s="43"/>
      <c r="E149" s="43"/>
      <c r="F149" s="43"/>
      <c r="G149" s="43"/>
      <c r="L149" s="2"/>
      <c r="M149" s="2"/>
      <c r="N149" s="2"/>
      <c r="O149" s="2"/>
      <c r="P149" s="2"/>
    </row>
    <row r="150" ht="15.75" hidden="1" customHeight="1">
      <c r="A150" s="43"/>
      <c r="B150" s="43"/>
      <c r="C150" s="43"/>
      <c r="D150" s="43"/>
      <c r="E150" s="43"/>
      <c r="F150" s="43"/>
      <c r="G150" s="43"/>
      <c r="L150" s="2"/>
      <c r="M150" s="2"/>
      <c r="N150" s="2"/>
      <c r="O150" s="2"/>
      <c r="P150" s="2"/>
    </row>
    <row r="151" ht="15.75" hidden="1" customHeight="1">
      <c r="A151" s="43"/>
      <c r="B151" s="43"/>
      <c r="C151" s="43"/>
      <c r="D151" s="43"/>
      <c r="E151" s="43"/>
      <c r="F151" s="43"/>
      <c r="G151" s="43"/>
      <c r="L151" s="2"/>
      <c r="M151" s="2"/>
      <c r="N151" s="2"/>
      <c r="O151" s="2"/>
      <c r="P151" s="2"/>
    </row>
    <row r="152" ht="15.75" hidden="1" customHeight="1">
      <c r="A152" s="43"/>
      <c r="B152" s="43"/>
      <c r="C152" s="43"/>
      <c r="D152" s="43"/>
      <c r="E152" s="43"/>
      <c r="F152" s="43"/>
      <c r="G152" s="43"/>
      <c r="L152" s="2"/>
      <c r="M152" s="2"/>
      <c r="N152" s="2"/>
      <c r="O152" s="2"/>
      <c r="P152" s="2"/>
    </row>
    <row r="153" ht="15.75" hidden="1" customHeight="1">
      <c r="A153" s="43"/>
      <c r="B153" s="43"/>
      <c r="C153" s="43"/>
      <c r="D153" s="43"/>
      <c r="E153" s="43"/>
      <c r="F153" s="43"/>
      <c r="G153" s="43"/>
      <c r="L153" s="2"/>
      <c r="M153" s="2"/>
      <c r="N153" s="2"/>
      <c r="O153" s="2"/>
      <c r="P153" s="2"/>
    </row>
    <row r="154" ht="15.75" hidden="1" customHeight="1">
      <c r="A154" s="43"/>
      <c r="B154" s="43"/>
      <c r="C154" s="43"/>
      <c r="D154" s="43"/>
      <c r="E154" s="43"/>
      <c r="F154" s="43"/>
      <c r="G154" s="43"/>
      <c r="L154" s="2"/>
      <c r="M154" s="2"/>
      <c r="N154" s="2"/>
      <c r="O154" s="2"/>
      <c r="P154" s="2"/>
    </row>
    <row r="155" ht="15.75" hidden="1" customHeight="1">
      <c r="A155" s="43"/>
      <c r="B155" s="43"/>
      <c r="C155" s="43"/>
      <c r="D155" s="43"/>
      <c r="E155" s="43"/>
      <c r="F155" s="43"/>
      <c r="G155" s="43"/>
      <c r="L155" s="2"/>
      <c r="M155" s="2"/>
      <c r="N155" s="2"/>
      <c r="O155" s="2"/>
      <c r="P155" s="2"/>
    </row>
    <row r="156" ht="15.75" hidden="1" customHeight="1">
      <c r="A156" s="43"/>
      <c r="B156" s="43"/>
      <c r="C156" s="43"/>
      <c r="D156" s="43"/>
      <c r="E156" s="43"/>
      <c r="F156" s="43"/>
      <c r="G156" s="43"/>
      <c r="L156" s="2"/>
      <c r="M156" s="2"/>
      <c r="N156" s="2"/>
      <c r="O156" s="2"/>
      <c r="P156" s="2"/>
    </row>
    <row r="157" ht="15.75" hidden="1" customHeight="1">
      <c r="A157" s="43"/>
      <c r="B157" s="43"/>
      <c r="C157" s="43"/>
      <c r="D157" s="43"/>
      <c r="E157" s="43"/>
      <c r="F157" s="43"/>
      <c r="G157" s="43"/>
      <c r="L157" s="2"/>
      <c r="M157" s="2"/>
      <c r="N157" s="2"/>
      <c r="O157" s="2"/>
      <c r="P157" s="2"/>
    </row>
    <row r="158" ht="15.75" hidden="1" customHeight="1">
      <c r="A158" s="43"/>
      <c r="B158" s="43"/>
      <c r="C158" s="43"/>
      <c r="D158" s="43"/>
      <c r="E158" s="43"/>
      <c r="F158" s="43"/>
      <c r="G158" s="43"/>
      <c r="L158" s="2"/>
      <c r="M158" s="2"/>
      <c r="N158" s="2"/>
      <c r="O158" s="2"/>
      <c r="P158" s="2"/>
    </row>
    <row r="159" ht="15.75" hidden="1" customHeight="1">
      <c r="A159" s="43"/>
      <c r="B159" s="43"/>
      <c r="C159" s="43"/>
      <c r="D159" s="43"/>
      <c r="E159" s="43"/>
      <c r="F159" s="43"/>
      <c r="G159" s="43"/>
      <c r="L159" s="2"/>
      <c r="M159" s="2"/>
      <c r="N159" s="2"/>
      <c r="O159" s="2"/>
      <c r="P159" s="2"/>
    </row>
    <row r="160" ht="15.75" hidden="1" customHeight="1">
      <c r="A160" s="43"/>
      <c r="B160" s="43"/>
      <c r="C160" s="43"/>
      <c r="D160" s="43"/>
      <c r="E160" s="43"/>
      <c r="F160" s="43"/>
      <c r="G160" s="43"/>
      <c r="L160" s="2"/>
      <c r="M160" s="2"/>
      <c r="N160" s="2"/>
      <c r="O160" s="2"/>
      <c r="P160" s="2"/>
    </row>
    <row r="161" ht="15.75" hidden="1" customHeight="1">
      <c r="A161" s="43"/>
      <c r="B161" s="43"/>
      <c r="C161" s="43"/>
      <c r="D161" s="43"/>
      <c r="E161" s="43"/>
      <c r="F161" s="43"/>
      <c r="G161" s="43"/>
      <c r="L161" s="2"/>
      <c r="M161" s="2"/>
      <c r="N161" s="2"/>
      <c r="O161" s="2"/>
      <c r="P161" s="2"/>
    </row>
    <row r="162" ht="15.75" hidden="1" customHeight="1">
      <c r="A162" s="43"/>
      <c r="B162" s="43"/>
      <c r="C162" s="43"/>
      <c r="D162" s="43"/>
      <c r="E162" s="43"/>
      <c r="F162" s="43"/>
      <c r="G162" s="43"/>
      <c r="L162" s="2"/>
      <c r="M162" s="2"/>
      <c r="N162" s="2"/>
      <c r="O162" s="2"/>
      <c r="P162" s="2"/>
    </row>
    <row r="163" ht="15.75" hidden="1" customHeight="1">
      <c r="A163" s="43"/>
      <c r="B163" s="43"/>
      <c r="C163" s="43"/>
      <c r="D163" s="43"/>
      <c r="E163" s="43"/>
      <c r="F163" s="43"/>
      <c r="G163" s="43"/>
      <c r="L163" s="2"/>
      <c r="M163" s="2"/>
      <c r="N163" s="2"/>
      <c r="O163" s="2"/>
      <c r="P163" s="2"/>
    </row>
    <row r="164" ht="15.75" hidden="1" customHeight="1">
      <c r="A164" s="43"/>
      <c r="B164" s="43"/>
      <c r="C164" s="43"/>
      <c r="D164" s="43"/>
      <c r="E164" s="43"/>
      <c r="F164" s="43"/>
      <c r="G164" s="43"/>
      <c r="L164" s="2"/>
      <c r="M164" s="2"/>
      <c r="N164" s="2"/>
      <c r="O164" s="2"/>
      <c r="P164" s="2"/>
    </row>
    <row r="165" ht="15.75" hidden="1" customHeight="1">
      <c r="A165" s="43"/>
      <c r="B165" s="43"/>
      <c r="C165" s="43"/>
      <c r="D165" s="43"/>
      <c r="E165" s="43"/>
      <c r="F165" s="43"/>
      <c r="G165" s="43"/>
      <c r="L165" s="2"/>
      <c r="M165" s="2"/>
      <c r="N165" s="2"/>
      <c r="O165" s="2"/>
      <c r="P165" s="2"/>
    </row>
    <row r="166" ht="15.75" hidden="1" customHeight="1">
      <c r="A166" s="43"/>
      <c r="B166" s="43"/>
      <c r="C166" s="43"/>
      <c r="D166" s="43"/>
      <c r="E166" s="43"/>
      <c r="F166" s="43"/>
      <c r="G166" s="43"/>
      <c r="L166" s="2"/>
      <c r="M166" s="2"/>
      <c r="N166" s="2"/>
      <c r="O166" s="2"/>
      <c r="P166" s="2"/>
    </row>
    <row r="167" ht="15.75" hidden="1" customHeight="1">
      <c r="A167" s="43"/>
      <c r="B167" s="43"/>
      <c r="C167" s="43"/>
      <c r="D167" s="43"/>
      <c r="E167" s="43"/>
      <c r="F167" s="43"/>
      <c r="G167" s="43"/>
      <c r="L167" s="2"/>
      <c r="M167" s="2"/>
      <c r="N167" s="2"/>
      <c r="O167" s="2"/>
      <c r="P167" s="2"/>
    </row>
    <row r="168" ht="15.75" hidden="1" customHeight="1">
      <c r="A168" s="43"/>
      <c r="B168" s="43"/>
      <c r="C168" s="43"/>
      <c r="D168" s="43"/>
      <c r="E168" s="43"/>
      <c r="F168" s="43"/>
      <c r="G168" s="43"/>
      <c r="L168" s="2"/>
      <c r="M168" s="2"/>
      <c r="N168" s="2"/>
      <c r="O168" s="2"/>
      <c r="P168" s="2"/>
    </row>
    <row r="169" ht="15.75" hidden="1" customHeight="1">
      <c r="A169" s="43"/>
      <c r="B169" s="43"/>
      <c r="C169" s="43"/>
      <c r="D169" s="43"/>
      <c r="E169" s="43"/>
      <c r="F169" s="43"/>
      <c r="G169" s="43"/>
      <c r="L169" s="2"/>
      <c r="M169" s="2"/>
      <c r="N169" s="2"/>
      <c r="O169" s="2"/>
      <c r="P169" s="2"/>
    </row>
    <row r="170" ht="15.75" hidden="1" customHeight="1">
      <c r="A170" s="43"/>
      <c r="B170" s="43"/>
      <c r="C170" s="43"/>
      <c r="D170" s="43"/>
      <c r="E170" s="43"/>
      <c r="F170" s="43"/>
      <c r="G170" s="43"/>
      <c r="L170" s="2"/>
      <c r="M170" s="2"/>
      <c r="N170" s="2"/>
      <c r="O170" s="2"/>
      <c r="P170" s="2"/>
    </row>
    <row r="171" ht="15.75" hidden="1" customHeight="1">
      <c r="A171" s="43"/>
      <c r="B171" s="43"/>
      <c r="C171" s="43"/>
      <c r="D171" s="43"/>
      <c r="E171" s="43"/>
      <c r="F171" s="43"/>
      <c r="G171" s="43"/>
      <c r="L171" s="2"/>
      <c r="M171" s="2"/>
      <c r="N171" s="2"/>
      <c r="O171" s="2"/>
      <c r="P171" s="2"/>
    </row>
    <row r="172" ht="15.75" hidden="1" customHeight="1">
      <c r="A172" s="43"/>
      <c r="B172" s="43"/>
      <c r="C172" s="43"/>
      <c r="D172" s="43"/>
      <c r="E172" s="43"/>
      <c r="F172" s="43"/>
      <c r="G172" s="43"/>
      <c r="L172" s="2"/>
      <c r="M172" s="2"/>
      <c r="N172" s="2"/>
      <c r="O172" s="2"/>
      <c r="P172" s="2"/>
    </row>
    <row r="173" ht="15.75" hidden="1" customHeight="1">
      <c r="A173" s="43"/>
      <c r="B173" s="43"/>
      <c r="C173" s="43"/>
      <c r="D173" s="43"/>
      <c r="E173" s="43"/>
      <c r="F173" s="43"/>
      <c r="G173" s="43"/>
      <c r="L173" s="2"/>
      <c r="M173" s="2"/>
      <c r="N173" s="2"/>
      <c r="O173" s="2"/>
      <c r="P173" s="2"/>
    </row>
    <row r="174" ht="15.75" hidden="1" customHeight="1">
      <c r="A174" s="43"/>
      <c r="B174" s="43"/>
      <c r="C174" s="43"/>
      <c r="D174" s="43"/>
      <c r="E174" s="43"/>
      <c r="F174" s="43"/>
      <c r="G174" s="43"/>
      <c r="L174" s="2"/>
      <c r="M174" s="2"/>
      <c r="N174" s="2"/>
      <c r="O174" s="2"/>
      <c r="P174" s="2"/>
    </row>
    <row r="175" ht="15.75" hidden="1" customHeight="1">
      <c r="A175" s="43"/>
      <c r="B175" s="43"/>
      <c r="C175" s="43"/>
      <c r="D175" s="43"/>
      <c r="E175" s="43"/>
      <c r="F175" s="43"/>
      <c r="G175" s="43"/>
      <c r="L175" s="2"/>
      <c r="M175" s="2"/>
      <c r="N175" s="2"/>
      <c r="O175" s="2"/>
      <c r="P175" s="2"/>
    </row>
    <row r="176" ht="15.75" hidden="1" customHeight="1">
      <c r="A176" s="43"/>
      <c r="B176" s="43"/>
      <c r="C176" s="43"/>
      <c r="D176" s="43"/>
      <c r="E176" s="43"/>
      <c r="F176" s="43"/>
      <c r="G176" s="43"/>
      <c r="L176" s="2"/>
      <c r="M176" s="2"/>
      <c r="N176" s="2"/>
      <c r="O176" s="2"/>
      <c r="P176" s="2"/>
    </row>
    <row r="177" ht="15.75" hidden="1" customHeight="1">
      <c r="A177" s="43"/>
      <c r="B177" s="43"/>
      <c r="C177" s="43"/>
      <c r="D177" s="43"/>
      <c r="E177" s="43"/>
      <c r="F177" s="43"/>
      <c r="G177" s="43"/>
      <c r="L177" s="2"/>
      <c r="M177" s="2"/>
      <c r="N177" s="2"/>
      <c r="O177" s="2"/>
      <c r="P177" s="2"/>
    </row>
    <row r="178" ht="15.75" hidden="1" customHeight="1">
      <c r="A178" s="43"/>
      <c r="B178" s="43"/>
      <c r="C178" s="43"/>
      <c r="D178" s="43"/>
      <c r="E178" s="43"/>
      <c r="F178" s="43"/>
      <c r="G178" s="43"/>
      <c r="L178" s="2"/>
      <c r="M178" s="2"/>
      <c r="N178" s="2"/>
      <c r="O178" s="2"/>
      <c r="P178" s="2"/>
    </row>
    <row r="179" ht="15.75" hidden="1" customHeight="1">
      <c r="A179" s="43"/>
      <c r="B179" s="43"/>
      <c r="C179" s="43"/>
      <c r="D179" s="43"/>
      <c r="E179" s="43"/>
      <c r="F179" s="43"/>
      <c r="G179" s="43"/>
      <c r="L179" s="2"/>
      <c r="M179" s="2"/>
      <c r="N179" s="2"/>
      <c r="O179" s="2"/>
      <c r="P179" s="2"/>
    </row>
    <row r="180" ht="15.75" hidden="1" customHeight="1">
      <c r="A180" s="43"/>
      <c r="B180" s="43"/>
      <c r="C180" s="43"/>
      <c r="D180" s="43"/>
      <c r="E180" s="43"/>
      <c r="F180" s="43"/>
      <c r="G180" s="43"/>
      <c r="L180" s="2"/>
      <c r="M180" s="2"/>
      <c r="N180" s="2"/>
      <c r="O180" s="2"/>
      <c r="P180" s="2"/>
    </row>
    <row r="181" ht="15.75" hidden="1" customHeight="1">
      <c r="A181" s="43"/>
      <c r="B181" s="43"/>
      <c r="C181" s="43"/>
      <c r="D181" s="43"/>
      <c r="E181" s="43"/>
      <c r="F181" s="43"/>
      <c r="G181" s="43"/>
      <c r="L181" s="2"/>
      <c r="M181" s="2"/>
      <c r="N181" s="2"/>
      <c r="O181" s="2"/>
      <c r="P181" s="2"/>
    </row>
    <row r="182" ht="15.75" hidden="1" customHeight="1">
      <c r="A182" s="43"/>
      <c r="B182" s="43"/>
      <c r="C182" s="43"/>
      <c r="D182" s="43"/>
      <c r="E182" s="43"/>
      <c r="F182" s="43"/>
      <c r="G182" s="43"/>
      <c r="L182" s="2"/>
      <c r="M182" s="2"/>
      <c r="N182" s="2"/>
      <c r="O182" s="2"/>
      <c r="P182" s="2"/>
    </row>
    <row r="183" ht="15.75" hidden="1" customHeight="1">
      <c r="A183" s="43"/>
      <c r="B183" s="43"/>
      <c r="C183" s="43"/>
      <c r="D183" s="43"/>
      <c r="E183" s="43"/>
      <c r="F183" s="43"/>
      <c r="G183" s="43"/>
      <c r="L183" s="2"/>
      <c r="M183" s="2"/>
      <c r="N183" s="2"/>
      <c r="O183" s="2"/>
      <c r="P183" s="2"/>
    </row>
    <row r="184" ht="15.75" hidden="1" customHeight="1">
      <c r="A184" s="43"/>
      <c r="B184" s="43"/>
      <c r="C184" s="43"/>
      <c r="D184" s="43"/>
      <c r="E184" s="43"/>
      <c r="F184" s="43"/>
      <c r="G184" s="43"/>
      <c r="L184" s="2"/>
      <c r="M184" s="2"/>
      <c r="N184" s="2"/>
      <c r="O184" s="2"/>
      <c r="P184" s="2"/>
    </row>
    <row r="185" ht="15.75" hidden="1" customHeight="1">
      <c r="A185" s="43"/>
      <c r="B185" s="43"/>
      <c r="C185" s="43"/>
      <c r="D185" s="43"/>
      <c r="E185" s="43"/>
      <c r="F185" s="43"/>
      <c r="G185" s="43"/>
      <c r="L185" s="2"/>
      <c r="M185" s="2"/>
      <c r="N185" s="2"/>
      <c r="O185" s="2"/>
      <c r="P185" s="2"/>
    </row>
    <row r="186" ht="15.75" hidden="1" customHeight="1">
      <c r="A186" s="43"/>
      <c r="B186" s="43"/>
      <c r="C186" s="43"/>
      <c r="D186" s="43"/>
      <c r="E186" s="43"/>
      <c r="F186" s="43"/>
      <c r="G186" s="43"/>
      <c r="L186" s="2"/>
      <c r="M186" s="2"/>
      <c r="N186" s="2"/>
      <c r="O186" s="2"/>
      <c r="P186" s="2"/>
    </row>
    <row r="187" ht="15.75" hidden="1" customHeight="1">
      <c r="A187" s="43"/>
      <c r="B187" s="43"/>
      <c r="C187" s="43"/>
      <c r="D187" s="43"/>
      <c r="E187" s="43"/>
      <c r="F187" s="43"/>
      <c r="G187" s="43"/>
      <c r="L187" s="2"/>
      <c r="M187" s="2"/>
      <c r="N187" s="2"/>
      <c r="O187" s="2"/>
      <c r="P187" s="2"/>
    </row>
    <row r="188" ht="15.75" hidden="1" customHeight="1">
      <c r="A188" s="43"/>
      <c r="B188" s="43"/>
      <c r="C188" s="43"/>
      <c r="D188" s="43"/>
      <c r="E188" s="43"/>
      <c r="F188" s="43"/>
      <c r="G188" s="43"/>
      <c r="L188" s="2"/>
      <c r="M188" s="2"/>
      <c r="N188" s="2"/>
      <c r="O188" s="2"/>
      <c r="P188" s="2"/>
    </row>
    <row r="189" ht="15.75" hidden="1" customHeight="1">
      <c r="A189" s="43"/>
      <c r="B189" s="43"/>
      <c r="C189" s="43"/>
      <c r="D189" s="43"/>
      <c r="E189" s="43"/>
      <c r="F189" s="43"/>
      <c r="G189" s="43"/>
      <c r="L189" s="2"/>
      <c r="M189" s="2"/>
      <c r="N189" s="2"/>
      <c r="O189" s="2"/>
      <c r="P189" s="2"/>
    </row>
    <row r="190" ht="15.75" hidden="1" customHeight="1">
      <c r="A190" s="43"/>
      <c r="B190" s="43"/>
      <c r="C190" s="43"/>
      <c r="D190" s="43"/>
      <c r="E190" s="43"/>
      <c r="F190" s="43"/>
      <c r="G190" s="43"/>
      <c r="L190" s="2"/>
      <c r="M190" s="2"/>
      <c r="N190" s="2"/>
      <c r="O190" s="2"/>
      <c r="P190" s="2"/>
    </row>
    <row r="191" ht="15.75" hidden="1" customHeight="1">
      <c r="A191" s="43"/>
      <c r="B191" s="43"/>
      <c r="C191" s="43"/>
      <c r="D191" s="43"/>
      <c r="E191" s="43"/>
      <c r="F191" s="43"/>
      <c r="G191" s="43"/>
      <c r="L191" s="2"/>
      <c r="M191" s="2"/>
      <c r="N191" s="2"/>
      <c r="O191" s="2"/>
      <c r="P191" s="2"/>
    </row>
    <row r="192" ht="15.75" hidden="1" customHeight="1">
      <c r="A192" s="43"/>
      <c r="B192" s="43"/>
      <c r="C192" s="43"/>
      <c r="D192" s="43"/>
      <c r="E192" s="43"/>
      <c r="F192" s="43"/>
      <c r="G192" s="43"/>
      <c r="L192" s="2"/>
      <c r="M192" s="2"/>
      <c r="N192" s="2"/>
      <c r="O192" s="2"/>
      <c r="P192" s="2"/>
    </row>
    <row r="193" ht="15.75" hidden="1" customHeight="1">
      <c r="A193" s="43"/>
      <c r="B193" s="43"/>
      <c r="C193" s="43"/>
      <c r="D193" s="43"/>
      <c r="E193" s="43"/>
      <c r="F193" s="43"/>
      <c r="G193" s="43"/>
      <c r="L193" s="2"/>
      <c r="M193" s="2"/>
      <c r="N193" s="2"/>
      <c r="O193" s="2"/>
      <c r="P193" s="2"/>
    </row>
    <row r="194" ht="15.75" hidden="1" customHeight="1">
      <c r="A194" s="43"/>
      <c r="B194" s="43"/>
      <c r="C194" s="43"/>
      <c r="D194" s="43"/>
      <c r="E194" s="43"/>
      <c r="F194" s="43"/>
      <c r="G194" s="43"/>
      <c r="L194" s="2"/>
      <c r="M194" s="2"/>
      <c r="N194" s="2"/>
      <c r="O194" s="2"/>
      <c r="P194" s="2"/>
    </row>
    <row r="195" ht="15.75" hidden="1" customHeight="1">
      <c r="A195" s="43"/>
      <c r="B195" s="43"/>
      <c r="C195" s="43"/>
      <c r="D195" s="43"/>
      <c r="E195" s="43"/>
      <c r="F195" s="43"/>
      <c r="G195" s="43"/>
      <c r="L195" s="2"/>
      <c r="M195" s="2"/>
      <c r="N195" s="2"/>
      <c r="O195" s="2"/>
      <c r="P195" s="2"/>
    </row>
    <row r="196" ht="15.75" hidden="1" customHeight="1">
      <c r="A196" s="43"/>
      <c r="B196" s="43"/>
      <c r="C196" s="43"/>
      <c r="D196" s="43"/>
      <c r="E196" s="43"/>
      <c r="F196" s="43"/>
      <c r="G196" s="43"/>
      <c r="L196" s="2"/>
      <c r="M196" s="2"/>
      <c r="N196" s="2"/>
      <c r="O196" s="2"/>
      <c r="P196" s="2"/>
    </row>
    <row r="197" ht="15.75" hidden="1" customHeight="1">
      <c r="A197" s="43"/>
      <c r="B197" s="43"/>
      <c r="C197" s="43"/>
      <c r="D197" s="43"/>
      <c r="E197" s="43"/>
      <c r="F197" s="43"/>
      <c r="G197" s="43"/>
      <c r="L197" s="2"/>
      <c r="M197" s="2"/>
      <c r="N197" s="2"/>
      <c r="O197" s="2"/>
      <c r="P197" s="2"/>
    </row>
    <row r="198" ht="15.75" hidden="1" customHeight="1">
      <c r="A198" s="43"/>
      <c r="B198" s="43"/>
      <c r="C198" s="43"/>
      <c r="D198" s="43"/>
      <c r="E198" s="43"/>
      <c r="F198" s="43"/>
      <c r="G198" s="43"/>
      <c r="L198" s="2"/>
      <c r="M198" s="2"/>
      <c r="N198" s="2"/>
      <c r="O198" s="2"/>
      <c r="P198" s="2"/>
    </row>
    <row r="199" ht="15.75" hidden="1" customHeight="1">
      <c r="A199" s="43"/>
      <c r="B199" s="43"/>
      <c r="C199" s="43"/>
      <c r="D199" s="43"/>
      <c r="E199" s="43"/>
      <c r="F199" s="43"/>
      <c r="G199" s="43"/>
      <c r="L199" s="2"/>
      <c r="M199" s="2"/>
      <c r="N199" s="2"/>
      <c r="O199" s="2"/>
      <c r="P199" s="2"/>
    </row>
    <row r="200" ht="15.75" hidden="1" customHeight="1">
      <c r="A200" s="43"/>
      <c r="B200" s="43"/>
      <c r="C200" s="43"/>
      <c r="D200" s="43"/>
      <c r="E200" s="43"/>
      <c r="F200" s="43"/>
      <c r="G200" s="43"/>
      <c r="L200" s="2"/>
      <c r="M200" s="2"/>
      <c r="N200" s="2"/>
      <c r="O200" s="2"/>
      <c r="P200" s="2"/>
    </row>
    <row r="201" ht="15.75" hidden="1" customHeight="1">
      <c r="A201" s="43"/>
      <c r="B201" s="43"/>
      <c r="C201" s="43"/>
      <c r="D201" s="43"/>
      <c r="E201" s="43"/>
      <c r="F201" s="43"/>
      <c r="G201" s="43"/>
      <c r="L201" s="2"/>
      <c r="M201" s="2"/>
      <c r="N201" s="2"/>
      <c r="O201" s="2"/>
      <c r="P201" s="2"/>
    </row>
    <row r="202" ht="15.75" hidden="1" customHeight="1">
      <c r="A202" s="43"/>
      <c r="B202" s="43"/>
      <c r="C202" s="43"/>
      <c r="D202" s="43"/>
      <c r="E202" s="43"/>
      <c r="F202" s="43"/>
      <c r="G202" s="43"/>
      <c r="L202" s="2"/>
      <c r="M202" s="2"/>
      <c r="N202" s="2"/>
      <c r="O202" s="2"/>
      <c r="P202" s="2"/>
    </row>
    <row r="203" ht="15.75" hidden="1" customHeight="1">
      <c r="A203" s="43"/>
      <c r="B203" s="43"/>
      <c r="C203" s="43"/>
      <c r="D203" s="43"/>
      <c r="E203" s="43"/>
      <c r="F203" s="43"/>
      <c r="G203" s="43"/>
      <c r="L203" s="2"/>
      <c r="M203" s="2"/>
      <c r="N203" s="2"/>
      <c r="O203" s="2"/>
      <c r="P203" s="2"/>
    </row>
    <row r="204" ht="15.75" hidden="1" customHeight="1">
      <c r="A204" s="43"/>
      <c r="B204" s="43"/>
      <c r="C204" s="43"/>
      <c r="D204" s="43"/>
      <c r="E204" s="43"/>
      <c r="F204" s="43"/>
      <c r="G204" s="43"/>
      <c r="L204" s="2"/>
      <c r="M204" s="2"/>
      <c r="N204" s="2"/>
      <c r="O204" s="2"/>
      <c r="P204" s="2"/>
    </row>
    <row r="205" ht="15.75" hidden="1" customHeight="1">
      <c r="A205" s="43"/>
      <c r="B205" s="43"/>
      <c r="C205" s="43"/>
      <c r="D205" s="43"/>
      <c r="E205" s="43"/>
      <c r="F205" s="43"/>
      <c r="G205" s="43"/>
      <c r="L205" s="2"/>
      <c r="M205" s="2"/>
      <c r="N205" s="2"/>
      <c r="O205" s="2"/>
      <c r="P205" s="2"/>
    </row>
    <row r="206" ht="15.75" hidden="1" customHeight="1">
      <c r="A206" s="43"/>
      <c r="B206" s="43"/>
      <c r="C206" s="43"/>
      <c r="D206" s="43"/>
      <c r="E206" s="43"/>
      <c r="F206" s="43"/>
      <c r="G206" s="43"/>
      <c r="L206" s="2"/>
      <c r="M206" s="2"/>
      <c r="N206" s="2"/>
      <c r="O206" s="2"/>
      <c r="P206" s="2"/>
    </row>
    <row r="207" ht="15.75" hidden="1" customHeight="1">
      <c r="A207" s="43"/>
      <c r="B207" s="43"/>
      <c r="C207" s="43"/>
      <c r="D207" s="43"/>
      <c r="E207" s="43"/>
      <c r="F207" s="43"/>
      <c r="G207" s="43"/>
      <c r="L207" s="2"/>
      <c r="M207" s="2"/>
      <c r="N207" s="2"/>
      <c r="O207" s="2"/>
      <c r="P207" s="2"/>
    </row>
    <row r="208" ht="15.75" hidden="1" customHeight="1">
      <c r="A208" s="43"/>
      <c r="B208" s="43"/>
      <c r="C208" s="43"/>
      <c r="D208" s="43"/>
      <c r="E208" s="43"/>
      <c r="F208" s="43"/>
      <c r="G208" s="43"/>
      <c r="L208" s="2"/>
      <c r="M208" s="2"/>
      <c r="N208" s="2"/>
      <c r="O208" s="2"/>
      <c r="P208" s="2"/>
    </row>
    <row r="209" ht="15.75" hidden="1" customHeight="1">
      <c r="A209" s="43"/>
      <c r="B209" s="43"/>
      <c r="C209" s="43"/>
      <c r="D209" s="43"/>
      <c r="E209" s="43"/>
      <c r="F209" s="43"/>
      <c r="G209" s="43"/>
      <c r="L209" s="2"/>
      <c r="M209" s="2"/>
      <c r="N209" s="2"/>
      <c r="O209" s="2"/>
      <c r="P209" s="2"/>
    </row>
    <row r="210" ht="15.75" hidden="1" customHeight="1">
      <c r="A210" s="43"/>
      <c r="B210" s="43"/>
      <c r="C210" s="43"/>
      <c r="D210" s="43"/>
      <c r="E210" s="43"/>
      <c r="F210" s="43"/>
      <c r="G210" s="43"/>
      <c r="L210" s="2"/>
      <c r="M210" s="2"/>
      <c r="N210" s="2"/>
      <c r="O210" s="2"/>
      <c r="P210" s="2"/>
    </row>
    <row r="211" ht="15.75" hidden="1" customHeight="1">
      <c r="A211" s="43"/>
      <c r="B211" s="43"/>
      <c r="C211" s="43"/>
      <c r="D211" s="43"/>
      <c r="E211" s="43"/>
      <c r="F211" s="43"/>
      <c r="G211" s="43"/>
      <c r="L211" s="2"/>
      <c r="M211" s="2"/>
      <c r="N211" s="2"/>
      <c r="O211" s="2"/>
      <c r="P211" s="2"/>
    </row>
    <row r="212" ht="15.75" hidden="1" customHeight="1">
      <c r="A212" s="43"/>
      <c r="B212" s="43"/>
      <c r="C212" s="43"/>
      <c r="D212" s="43"/>
      <c r="E212" s="43"/>
      <c r="F212" s="43"/>
      <c r="G212" s="43"/>
      <c r="L212" s="2"/>
      <c r="M212" s="2"/>
      <c r="N212" s="2"/>
      <c r="O212" s="2"/>
      <c r="P212" s="2"/>
    </row>
    <row r="213" ht="15.75" hidden="1" customHeight="1">
      <c r="A213" s="43"/>
      <c r="B213" s="43"/>
      <c r="C213" s="43"/>
      <c r="D213" s="43"/>
      <c r="E213" s="43"/>
      <c r="F213" s="43"/>
      <c r="G213" s="43"/>
      <c r="L213" s="2"/>
      <c r="M213" s="2"/>
      <c r="N213" s="2"/>
      <c r="O213" s="2"/>
      <c r="P213" s="2"/>
    </row>
    <row r="214" ht="15.75" hidden="1" customHeight="1">
      <c r="A214" s="43"/>
      <c r="B214" s="43"/>
      <c r="C214" s="43"/>
      <c r="D214" s="43"/>
      <c r="E214" s="43"/>
      <c r="F214" s="43"/>
      <c r="G214" s="43"/>
      <c r="L214" s="2"/>
      <c r="M214" s="2"/>
      <c r="N214" s="2"/>
      <c r="O214" s="2"/>
      <c r="P214" s="2"/>
    </row>
    <row r="215" ht="15.75" hidden="1" customHeight="1">
      <c r="A215" s="43"/>
      <c r="B215" s="43"/>
      <c r="C215" s="43"/>
      <c r="D215" s="43"/>
      <c r="E215" s="43"/>
      <c r="F215" s="43"/>
      <c r="G215" s="43"/>
      <c r="L215" s="2"/>
      <c r="M215" s="2"/>
      <c r="N215" s="2"/>
      <c r="O215" s="2"/>
      <c r="P215" s="2"/>
    </row>
    <row r="216" ht="15.75" hidden="1" customHeight="1">
      <c r="A216" s="43"/>
      <c r="B216" s="43"/>
      <c r="C216" s="43"/>
      <c r="D216" s="43"/>
      <c r="E216" s="43"/>
      <c r="F216" s="43"/>
      <c r="G216" s="43"/>
      <c r="L216" s="2"/>
      <c r="M216" s="2"/>
      <c r="N216" s="2"/>
      <c r="O216" s="2"/>
      <c r="P216" s="2"/>
    </row>
    <row r="217" ht="15.75" hidden="1" customHeight="1">
      <c r="A217" s="43"/>
      <c r="B217" s="43"/>
      <c r="C217" s="43"/>
      <c r="D217" s="43"/>
      <c r="E217" s="43"/>
      <c r="F217" s="43"/>
      <c r="G217" s="43"/>
      <c r="L217" s="2"/>
      <c r="M217" s="2"/>
      <c r="N217" s="2"/>
      <c r="O217" s="2"/>
      <c r="P217" s="2"/>
    </row>
    <row r="218" ht="15.75" hidden="1" customHeight="1">
      <c r="A218" s="43"/>
      <c r="B218" s="43"/>
      <c r="C218" s="43"/>
      <c r="D218" s="43"/>
      <c r="E218" s="43"/>
      <c r="F218" s="43"/>
      <c r="G218" s="43"/>
      <c r="L218" s="2"/>
      <c r="M218" s="2"/>
      <c r="N218" s="2"/>
      <c r="O218" s="2"/>
      <c r="P218" s="2"/>
    </row>
    <row r="219" ht="15.75" hidden="1" customHeight="1">
      <c r="A219" s="43"/>
      <c r="B219" s="43"/>
      <c r="C219" s="43"/>
      <c r="D219" s="43"/>
      <c r="E219" s="43"/>
      <c r="F219" s="43"/>
      <c r="G219" s="43"/>
      <c r="L219" s="2"/>
      <c r="M219" s="2"/>
      <c r="N219" s="2"/>
      <c r="O219" s="2"/>
      <c r="P219" s="2"/>
    </row>
    <row r="220" ht="15.75" hidden="1" customHeight="1">
      <c r="A220" s="43"/>
      <c r="B220" s="43"/>
      <c r="C220" s="43"/>
      <c r="D220" s="43"/>
      <c r="E220" s="43"/>
      <c r="F220" s="43"/>
      <c r="G220" s="43"/>
      <c r="L220" s="2"/>
      <c r="M220" s="2"/>
      <c r="N220" s="2"/>
      <c r="O220" s="2"/>
      <c r="P220" s="2"/>
    </row>
    <row r="221" ht="15.75" hidden="1" customHeight="1">
      <c r="A221" s="43"/>
      <c r="B221" s="43"/>
      <c r="C221" s="43"/>
      <c r="D221" s="43"/>
      <c r="E221" s="43"/>
      <c r="F221" s="43"/>
      <c r="G221" s="43"/>
      <c r="L221" s="2"/>
      <c r="M221" s="2"/>
      <c r="N221" s="2"/>
      <c r="O221" s="2"/>
      <c r="P221" s="2"/>
    </row>
    <row r="222" ht="15.75" hidden="1" customHeight="1">
      <c r="A222" s="43"/>
      <c r="B222" s="43"/>
      <c r="C222" s="43"/>
      <c r="D222" s="43"/>
      <c r="E222" s="43"/>
      <c r="F222" s="43"/>
      <c r="G222" s="43"/>
      <c r="L222" s="2"/>
      <c r="M222" s="2"/>
      <c r="N222" s="2"/>
      <c r="O222" s="2"/>
      <c r="P222" s="2"/>
    </row>
    <row r="223" ht="15.75" hidden="1" customHeight="1">
      <c r="A223" s="43"/>
      <c r="B223" s="43"/>
      <c r="C223" s="43"/>
      <c r="D223" s="43"/>
      <c r="E223" s="43"/>
      <c r="F223" s="43"/>
      <c r="G223" s="43"/>
      <c r="L223" s="2"/>
      <c r="M223" s="2"/>
      <c r="N223" s="2"/>
      <c r="O223" s="2"/>
      <c r="P223" s="2"/>
    </row>
    <row r="224" ht="15.75" hidden="1" customHeight="1">
      <c r="A224" s="43"/>
      <c r="B224" s="43"/>
      <c r="C224" s="43"/>
      <c r="D224" s="43"/>
      <c r="E224" s="43"/>
      <c r="F224" s="43"/>
      <c r="G224" s="43"/>
      <c r="L224" s="2"/>
      <c r="M224" s="2"/>
      <c r="N224" s="2"/>
      <c r="O224" s="2"/>
      <c r="P224" s="2"/>
    </row>
    <row r="225" ht="15.75" hidden="1" customHeight="1">
      <c r="A225" s="43"/>
      <c r="B225" s="43"/>
      <c r="C225" s="43"/>
      <c r="D225" s="43"/>
      <c r="E225" s="43"/>
      <c r="F225" s="43"/>
      <c r="G225" s="43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hidden="1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8" t="s">
        <v>46</v>
      </c>
      <c r="B1" s="9" t="s">
        <v>97</v>
      </c>
      <c r="C1" s="10"/>
      <c r="D1" s="10"/>
      <c r="E1" s="10"/>
      <c r="F1" s="10"/>
      <c r="G1" s="10"/>
      <c r="H1" s="10"/>
      <c r="I1" s="10"/>
      <c r="J1" s="10"/>
      <c r="K1" s="11"/>
      <c r="L1" s="2"/>
      <c r="M1" s="12"/>
      <c r="N1" s="12"/>
      <c r="O1" s="12"/>
      <c r="P1" s="12"/>
      <c r="Q1" s="13"/>
      <c r="R1" s="13"/>
      <c r="S1" s="13"/>
      <c r="T1" s="13"/>
      <c r="U1" s="13"/>
      <c r="V1" s="13"/>
      <c r="W1" s="13"/>
      <c r="X1" s="13"/>
      <c r="Y1" s="13"/>
      <c r="AA1" s="13"/>
      <c r="AB1" s="13"/>
      <c r="AC1" s="13"/>
      <c r="AD1" s="13"/>
      <c r="AE1" s="13"/>
      <c r="AF1" s="13"/>
      <c r="AG1" s="13"/>
    </row>
    <row r="2">
      <c r="A2" s="14"/>
      <c r="B2" s="15"/>
      <c r="C2" s="16"/>
      <c r="D2" s="16"/>
      <c r="E2" s="16"/>
      <c r="F2" s="16"/>
      <c r="G2" s="16"/>
      <c r="H2" s="16"/>
      <c r="I2" s="16"/>
      <c r="J2" s="16"/>
      <c r="K2" s="17"/>
      <c r="L2" s="2"/>
      <c r="M2" s="12"/>
      <c r="N2" s="12"/>
      <c r="O2" s="12"/>
      <c r="P2" s="12"/>
      <c r="Q2" s="13"/>
      <c r="R2" s="13"/>
      <c r="S2" s="13"/>
      <c r="T2" s="13"/>
      <c r="U2" s="13"/>
      <c r="V2" s="13"/>
      <c r="W2" s="13"/>
      <c r="X2" s="13"/>
      <c r="Y2" s="13"/>
      <c r="AA2" s="13"/>
      <c r="AB2" s="13"/>
      <c r="AC2" s="13"/>
      <c r="AD2" s="13"/>
      <c r="AE2" s="13"/>
      <c r="AF2" s="13"/>
      <c r="AG2" s="13"/>
    </row>
    <row r="3">
      <c r="A3" s="19"/>
      <c r="B3" s="20" t="s">
        <v>49</v>
      </c>
      <c r="C3" s="20" t="s">
        <v>50</v>
      </c>
      <c r="D3" s="20" t="s">
        <v>51</v>
      </c>
      <c r="E3" s="20" t="s">
        <v>52</v>
      </c>
      <c r="F3" s="21" t="s">
        <v>53</v>
      </c>
      <c r="G3" s="21" t="s">
        <v>54</v>
      </c>
      <c r="H3" s="21" t="s">
        <v>55</v>
      </c>
      <c r="I3" s="21" t="s">
        <v>56</v>
      </c>
      <c r="J3" s="20" t="s">
        <v>57</v>
      </c>
      <c r="K3" s="20" t="s">
        <v>58</v>
      </c>
      <c r="L3" s="2"/>
      <c r="M3" s="18" t="s">
        <v>48</v>
      </c>
      <c r="N3" s="12"/>
      <c r="O3" s="12"/>
      <c r="P3" s="12"/>
      <c r="Q3" s="13"/>
      <c r="R3" s="13"/>
      <c r="S3" s="13"/>
      <c r="T3" s="13"/>
      <c r="U3" s="13"/>
      <c r="V3" s="13"/>
      <c r="W3" s="13"/>
      <c r="Y3" s="13"/>
      <c r="Z3" s="13"/>
      <c r="AA3" s="13"/>
      <c r="AB3" s="13"/>
      <c r="AC3" s="13"/>
      <c r="AD3" s="13"/>
      <c r="AE3" s="13"/>
      <c r="AF3" s="13"/>
      <c r="AG3" s="13"/>
    </row>
    <row r="4">
      <c r="A4" s="23" t="str">
        <f>ALNS!A4</f>
        <v>Alex Ranyê Guilherme Cristino</v>
      </c>
      <c r="B4" s="24"/>
      <c r="C4" s="24"/>
      <c r="D4" s="24"/>
      <c r="E4" s="24"/>
      <c r="F4" s="25">
        <f t="shared" ref="F4:F47" si="1">IF(A4&lt;&gt;"",SUM(B4:E4),)</f>
        <v>0</v>
      </c>
      <c r="G4" s="26" t="str">
        <f t="shared" ref="G4:G47" si="2">IFERROR(IF(F4&gt;=0,AVERAGE(B4:E4),""),"")</f>
        <v/>
      </c>
      <c r="H4" s="25" t="str">
        <f t="shared" ref="H4:H47" si="3">IF(AND(F4&gt;=10,F4&lt;28,G4&lt;7),ROUND((50-G4*6)/4,1),"")</f>
        <v/>
      </c>
      <c r="I4" s="27"/>
      <c r="J4" s="28" t="str">
        <f t="shared" ref="J4:J47" si="4">IF(AND(B4&lt;&gt;"",C4&lt;&gt;"",D4&lt;&gt;"",E4&lt;&gt;""),IF(OR(F4&gt;=28,F4&lt;10),G4,IF(I4=H4,5,((G4*6)+(I4*4))/10)),)</f>
        <v/>
      </c>
      <c r="K4" s="29" t="str">
        <f t="shared" ref="K4:K47" si="5">IF(AND(B4&lt;&gt;"",C4&lt;&gt;"",D4&lt;&gt;"",E4&lt;&gt;""),IF(J4&gt;=5,"A","R"),)</f>
        <v/>
      </c>
      <c r="L4" s="2"/>
      <c r="M4" s="22" t="s">
        <v>59</v>
      </c>
      <c r="N4" s="12"/>
      <c r="O4" s="12"/>
      <c r="P4" s="12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</row>
    <row r="5">
      <c r="A5" s="30" t="str">
        <f>ALNS!A5</f>
        <v>Ana beatriz Araújo Salvino</v>
      </c>
      <c r="B5" s="31"/>
      <c r="C5" s="31"/>
      <c r="D5" s="31"/>
      <c r="E5" s="31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5" t="str">
        <f t="shared" si="4"/>
        <v/>
      </c>
      <c r="K5" s="36" t="str">
        <f t="shared" si="5"/>
        <v/>
      </c>
      <c r="L5" s="2"/>
      <c r="M5" s="18" t="s">
        <v>60</v>
      </c>
      <c r="N5" s="12"/>
      <c r="O5" s="12"/>
      <c r="P5" s="12"/>
      <c r="Q5" s="13"/>
      <c r="R5" s="13"/>
      <c r="S5" s="13"/>
      <c r="T5" s="13"/>
      <c r="U5" s="13"/>
      <c r="V5" s="13"/>
      <c r="W5" s="13"/>
      <c r="Y5" s="13"/>
      <c r="AA5" s="13"/>
      <c r="AB5" s="13"/>
      <c r="AC5" s="13"/>
      <c r="AD5" s="13"/>
      <c r="AE5" s="13"/>
      <c r="AF5" s="13"/>
      <c r="AG5" s="13"/>
    </row>
    <row r="6">
      <c r="A6" s="23" t="str">
        <f>ALNS!A6</f>
        <v>Ana Beatriz Farias Brito</v>
      </c>
      <c r="B6" s="24"/>
      <c r="C6" s="24"/>
      <c r="D6" s="24"/>
      <c r="E6" s="24"/>
      <c r="F6" s="25">
        <f t="shared" si="1"/>
        <v>0</v>
      </c>
      <c r="G6" s="26" t="str">
        <f t="shared" si="2"/>
        <v/>
      </c>
      <c r="H6" s="25" t="str">
        <f t="shared" si="3"/>
        <v/>
      </c>
      <c r="I6" s="27"/>
      <c r="J6" s="28" t="str">
        <f t="shared" si="4"/>
        <v/>
      </c>
      <c r="K6" s="29" t="str">
        <f t="shared" si="5"/>
        <v/>
      </c>
      <c r="L6" s="2"/>
      <c r="M6" s="37" t="s">
        <v>61</v>
      </c>
      <c r="N6" s="12"/>
      <c r="O6" s="12"/>
      <c r="P6" s="12"/>
      <c r="Q6" s="13"/>
      <c r="R6" s="13"/>
      <c r="S6" s="13"/>
      <c r="T6" s="13"/>
      <c r="U6" s="13"/>
      <c r="V6" s="13"/>
      <c r="W6" s="13"/>
      <c r="Y6" s="13"/>
      <c r="AA6" s="13"/>
      <c r="AB6" s="13"/>
      <c r="AC6" s="13"/>
      <c r="AD6" s="13"/>
      <c r="AE6" s="13"/>
      <c r="AF6" s="13"/>
      <c r="AG6" s="13"/>
    </row>
    <row r="7">
      <c r="A7" s="30" t="str">
        <f>ALNS!A7</f>
        <v>Ana Clara Oliveira das Chagas</v>
      </c>
      <c r="B7" s="31"/>
      <c r="C7" s="31"/>
      <c r="D7" s="31"/>
      <c r="E7" s="31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5" t="str">
        <f t="shared" si="4"/>
        <v/>
      </c>
      <c r="K7" s="36" t="str">
        <f t="shared" si="5"/>
        <v/>
      </c>
      <c r="L7" s="2"/>
      <c r="M7" s="22" t="s">
        <v>62</v>
      </c>
      <c r="N7" s="12"/>
      <c r="O7" s="12"/>
      <c r="P7" s="12"/>
      <c r="Q7" s="13"/>
      <c r="R7" s="13"/>
      <c r="S7" s="13"/>
      <c r="T7" s="13"/>
      <c r="U7" s="13"/>
      <c r="V7" s="13"/>
      <c r="W7" s="13"/>
      <c r="Y7" s="13"/>
      <c r="AA7" s="13"/>
      <c r="AB7" s="13"/>
      <c r="AC7" s="13"/>
      <c r="AD7" s="13"/>
      <c r="AE7" s="13"/>
      <c r="AF7" s="13"/>
      <c r="AG7" s="13"/>
    </row>
    <row r="8">
      <c r="A8" s="23" t="str">
        <f>ALNS!A8</f>
        <v>Ana Flávia Ribeiro Gomes Nascimento</v>
      </c>
      <c r="B8" s="24"/>
      <c r="C8" s="24"/>
      <c r="D8" s="24"/>
      <c r="E8" s="24"/>
      <c r="F8" s="25">
        <f t="shared" si="1"/>
        <v>0</v>
      </c>
      <c r="G8" s="26" t="str">
        <f t="shared" si="2"/>
        <v/>
      </c>
      <c r="H8" s="25" t="str">
        <f t="shared" si="3"/>
        <v/>
      </c>
      <c r="I8" s="27"/>
      <c r="J8" s="28" t="str">
        <f t="shared" si="4"/>
        <v/>
      </c>
      <c r="K8" s="29" t="str">
        <f t="shared" si="5"/>
        <v/>
      </c>
      <c r="L8" s="2"/>
      <c r="M8" s="22" t="s">
        <v>63</v>
      </c>
      <c r="N8" s="12"/>
      <c r="O8" s="12"/>
      <c r="P8" s="12"/>
      <c r="Q8" s="13"/>
      <c r="R8" s="13"/>
      <c r="S8" s="13"/>
      <c r="T8" s="13"/>
      <c r="U8" s="13"/>
      <c r="V8" s="13"/>
      <c r="W8" s="13"/>
      <c r="Y8" s="13"/>
      <c r="AA8" s="13"/>
      <c r="AB8" s="13"/>
      <c r="AC8" s="13"/>
      <c r="AD8" s="13"/>
      <c r="AE8" s="13"/>
      <c r="AF8" s="13"/>
      <c r="AG8" s="13"/>
    </row>
    <row r="9">
      <c r="A9" s="30" t="str">
        <f>ALNS!A9</f>
        <v>Ana Luiza Almeida Maia</v>
      </c>
      <c r="B9" s="31"/>
      <c r="C9" s="31"/>
      <c r="D9" s="31"/>
      <c r="E9" s="31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5" t="str">
        <f t="shared" si="4"/>
        <v/>
      </c>
      <c r="K9" s="36" t="str">
        <f t="shared" si="5"/>
        <v/>
      </c>
      <c r="L9" s="2"/>
      <c r="M9" s="22" t="s">
        <v>64</v>
      </c>
      <c r="N9" s="12"/>
      <c r="O9" s="12"/>
      <c r="P9" s="12"/>
      <c r="Q9" s="13"/>
      <c r="R9" s="13"/>
      <c r="S9" s="13"/>
      <c r="T9" s="13"/>
      <c r="U9" s="13"/>
      <c r="V9" s="13"/>
      <c r="W9" s="13"/>
      <c r="Y9" s="13"/>
      <c r="AA9" s="13"/>
      <c r="AB9" s="13"/>
      <c r="AC9" s="13"/>
      <c r="AD9" s="13"/>
      <c r="AE9" s="13"/>
      <c r="AF9" s="13"/>
      <c r="AG9" s="13"/>
    </row>
    <row r="10">
      <c r="A10" s="23" t="str">
        <f>ALNS!A10</f>
        <v>Andrei Bernado Nascimento da Silva</v>
      </c>
      <c r="B10" s="24"/>
      <c r="C10" s="24"/>
      <c r="D10" s="24"/>
      <c r="E10" s="24"/>
      <c r="F10" s="25">
        <f t="shared" si="1"/>
        <v>0</v>
      </c>
      <c r="G10" s="26" t="str">
        <f t="shared" si="2"/>
        <v/>
      </c>
      <c r="H10" s="25" t="str">
        <f t="shared" si="3"/>
        <v/>
      </c>
      <c r="I10" s="27"/>
      <c r="J10" s="28" t="str">
        <f t="shared" si="4"/>
        <v/>
      </c>
      <c r="K10" s="29" t="str">
        <f t="shared" si="5"/>
        <v/>
      </c>
      <c r="L10" s="2"/>
      <c r="M10" s="12"/>
      <c r="N10" s="12"/>
      <c r="O10" s="12"/>
      <c r="P10" s="12"/>
      <c r="Q10" s="13"/>
      <c r="R10" s="13"/>
      <c r="S10" s="13"/>
      <c r="T10" s="13"/>
      <c r="U10" s="13"/>
      <c r="V10" s="13"/>
      <c r="W10" s="13"/>
      <c r="Y10" s="13"/>
      <c r="AA10" s="13"/>
      <c r="AB10" s="13"/>
      <c r="AC10" s="13"/>
      <c r="AD10" s="13"/>
      <c r="AE10" s="13"/>
      <c r="AF10" s="13"/>
      <c r="AG10" s="13"/>
    </row>
    <row r="11">
      <c r="A11" s="30" t="str">
        <f>ALNS!A11</f>
        <v>Arthur Juan Costa Araújo</v>
      </c>
      <c r="B11" s="31"/>
      <c r="C11" s="31"/>
      <c r="D11" s="31"/>
      <c r="E11" s="31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5" t="str">
        <f t="shared" si="4"/>
        <v/>
      </c>
      <c r="K11" s="36" t="str">
        <f t="shared" si="5"/>
        <v/>
      </c>
      <c r="L11" s="2"/>
      <c r="M11" s="12"/>
      <c r="N11" s="12"/>
      <c r="O11" s="12"/>
      <c r="P11" s="12"/>
      <c r="Q11" s="13"/>
      <c r="R11" s="13"/>
      <c r="S11" s="13"/>
      <c r="T11" s="13"/>
      <c r="U11" s="13"/>
      <c r="V11" s="13"/>
      <c r="W11" s="13"/>
      <c r="Y11" s="13"/>
      <c r="AA11" s="13"/>
      <c r="AB11" s="13"/>
      <c r="AC11" s="13"/>
      <c r="AD11" s="13"/>
      <c r="AE11" s="13"/>
      <c r="AF11" s="13"/>
      <c r="AG11" s="13"/>
    </row>
    <row r="12">
      <c r="A12" s="23" t="str">
        <f>ALNS!A12</f>
        <v>Brenda Angel Sousa de Medeiros</v>
      </c>
      <c r="B12" s="24"/>
      <c r="C12" s="24"/>
      <c r="D12" s="24"/>
      <c r="E12" s="24"/>
      <c r="F12" s="25">
        <f t="shared" si="1"/>
        <v>0</v>
      </c>
      <c r="G12" s="26" t="str">
        <f t="shared" si="2"/>
        <v/>
      </c>
      <c r="H12" s="25" t="str">
        <f t="shared" si="3"/>
        <v/>
      </c>
      <c r="I12" s="27"/>
      <c r="J12" s="28" t="str">
        <f t="shared" si="4"/>
        <v/>
      </c>
      <c r="K12" s="29" t="str">
        <f t="shared" si="5"/>
        <v/>
      </c>
      <c r="L12" s="2"/>
      <c r="M12" s="12"/>
      <c r="N12" s="12"/>
      <c r="O12" s="12"/>
      <c r="P12" s="12"/>
      <c r="Q12" s="13"/>
      <c r="R12" s="13"/>
      <c r="S12" s="13"/>
      <c r="T12" s="13"/>
      <c r="U12" s="13"/>
      <c r="V12" s="13"/>
      <c r="W12" s="13"/>
      <c r="Y12" s="13"/>
      <c r="AA12" s="13"/>
      <c r="AB12" s="13"/>
      <c r="AC12" s="13"/>
      <c r="AD12" s="13"/>
      <c r="AE12" s="13"/>
      <c r="AF12" s="13"/>
      <c r="AG12" s="13"/>
    </row>
    <row r="13">
      <c r="A13" s="30" t="str">
        <f>ALNS!A13</f>
        <v>Bruna Ellen Andrade Abrantes</v>
      </c>
      <c r="B13" s="31"/>
      <c r="C13" s="31"/>
      <c r="D13" s="31"/>
      <c r="E13" s="31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5" t="str">
        <f t="shared" si="4"/>
        <v/>
      </c>
      <c r="K13" s="36" t="str">
        <f t="shared" si="5"/>
        <v/>
      </c>
      <c r="L13" s="2"/>
      <c r="M13" s="12"/>
      <c r="N13" s="12"/>
      <c r="O13" s="12"/>
      <c r="P13" s="12"/>
      <c r="Q13" s="13"/>
      <c r="R13" s="13"/>
      <c r="S13" s="13"/>
      <c r="T13" s="13"/>
      <c r="U13" s="13"/>
      <c r="V13" s="13"/>
      <c r="W13" s="13"/>
      <c r="Y13" s="13"/>
      <c r="AA13" s="13"/>
      <c r="AB13" s="13"/>
      <c r="AC13" s="13"/>
      <c r="AD13" s="13"/>
      <c r="AE13" s="13"/>
      <c r="AF13" s="13"/>
      <c r="AG13" s="13"/>
    </row>
    <row r="14">
      <c r="A14" s="23" t="str">
        <f>ALNS!A14</f>
        <v>Daniel Dantas da Silva</v>
      </c>
      <c r="B14" s="24"/>
      <c r="C14" s="24"/>
      <c r="D14" s="24"/>
      <c r="E14" s="24"/>
      <c r="F14" s="25">
        <f t="shared" si="1"/>
        <v>0</v>
      </c>
      <c r="G14" s="26" t="str">
        <f t="shared" si="2"/>
        <v/>
      </c>
      <c r="H14" s="25" t="str">
        <f t="shared" si="3"/>
        <v/>
      </c>
      <c r="I14" s="27"/>
      <c r="J14" s="28" t="str">
        <f t="shared" si="4"/>
        <v/>
      </c>
      <c r="K14" s="29" t="str">
        <f t="shared" si="5"/>
        <v/>
      </c>
      <c r="L14" s="2"/>
      <c r="M14" s="12"/>
      <c r="N14" s="12"/>
      <c r="O14" s="12"/>
      <c r="P14" s="12"/>
      <c r="Q14" s="13"/>
      <c r="R14" s="13"/>
      <c r="S14" s="13"/>
      <c r="T14" s="13"/>
      <c r="U14" s="13"/>
      <c r="V14" s="13"/>
      <c r="W14" s="13"/>
      <c r="Y14" s="13"/>
      <c r="AA14" s="13"/>
      <c r="AB14" s="13"/>
      <c r="AC14" s="13"/>
      <c r="AD14" s="13"/>
      <c r="AE14" s="13"/>
      <c r="AF14" s="13"/>
      <c r="AG14" s="13"/>
    </row>
    <row r="15">
      <c r="A15" s="30" t="str">
        <f>ALNS!A15</f>
        <v>Erick Gabriel Araújo Leandro</v>
      </c>
      <c r="B15" s="31"/>
      <c r="C15" s="31"/>
      <c r="D15" s="31"/>
      <c r="E15" s="31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5" t="str">
        <f t="shared" si="4"/>
        <v/>
      </c>
      <c r="K15" s="36" t="str">
        <f t="shared" si="5"/>
        <v/>
      </c>
      <c r="L15" s="2"/>
      <c r="M15" s="12"/>
      <c r="N15" s="12"/>
      <c r="O15" s="12"/>
      <c r="P15" s="12"/>
      <c r="Q15" s="13"/>
      <c r="R15" s="13"/>
      <c r="S15" s="13"/>
      <c r="T15" s="13"/>
      <c r="U15" s="13"/>
      <c r="V15" s="13"/>
      <c r="W15" s="13"/>
      <c r="Y15" s="13"/>
      <c r="AA15" s="13"/>
      <c r="AB15" s="13"/>
      <c r="AC15" s="13"/>
      <c r="AD15" s="13"/>
      <c r="AE15" s="13"/>
      <c r="AF15" s="13"/>
      <c r="AG15" s="13"/>
    </row>
    <row r="16">
      <c r="A16" s="23" t="str">
        <f>ALNS!A16</f>
        <v>Eugênio Genuíno Mota</v>
      </c>
      <c r="B16" s="24"/>
      <c r="C16" s="24"/>
      <c r="D16" s="24"/>
      <c r="E16" s="24"/>
      <c r="F16" s="25">
        <f t="shared" si="1"/>
        <v>0</v>
      </c>
      <c r="G16" s="33" t="str">
        <f t="shared" si="2"/>
        <v/>
      </c>
      <c r="H16" s="25" t="str">
        <f t="shared" si="3"/>
        <v/>
      </c>
      <c r="I16" s="27"/>
      <c r="J16" s="28" t="str">
        <f t="shared" si="4"/>
        <v/>
      </c>
      <c r="K16" s="29" t="str">
        <f t="shared" si="5"/>
        <v/>
      </c>
      <c r="L16" s="2"/>
      <c r="M16" s="12"/>
      <c r="N16" s="12"/>
      <c r="O16" s="12"/>
      <c r="P16" s="12"/>
      <c r="Q16" s="13"/>
      <c r="R16" s="13"/>
      <c r="S16" s="13"/>
      <c r="T16" s="13"/>
      <c r="U16" s="13"/>
      <c r="V16" s="13"/>
      <c r="W16" s="13"/>
      <c r="Y16" s="13"/>
      <c r="AA16" s="13"/>
      <c r="AB16" s="13"/>
      <c r="AC16" s="13"/>
      <c r="AD16" s="13"/>
      <c r="AE16" s="13"/>
      <c r="AF16" s="13"/>
      <c r="AG16" s="13"/>
    </row>
    <row r="17">
      <c r="A17" s="30" t="str">
        <f>ALNS!A17</f>
        <v>Evellyn Fernandes de Almeida</v>
      </c>
      <c r="B17" s="31"/>
      <c r="C17" s="31"/>
      <c r="D17" s="31"/>
      <c r="E17" s="31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5" t="str">
        <f t="shared" si="4"/>
        <v/>
      </c>
      <c r="K17" s="36" t="str">
        <f t="shared" si="5"/>
        <v/>
      </c>
      <c r="L17" s="2"/>
      <c r="M17" s="12"/>
      <c r="N17" s="12"/>
      <c r="O17" s="12"/>
      <c r="P17" s="12"/>
      <c r="Q17" s="13"/>
      <c r="R17" s="13"/>
      <c r="S17" s="13"/>
      <c r="T17" s="13"/>
      <c r="U17" s="13"/>
      <c r="V17" s="13"/>
      <c r="W17" s="13"/>
      <c r="Y17" s="13"/>
      <c r="AA17" s="13"/>
      <c r="AB17" s="13"/>
      <c r="AC17" s="13"/>
      <c r="AD17" s="13"/>
      <c r="AE17" s="13"/>
      <c r="AF17" s="13"/>
      <c r="AG17" s="13"/>
    </row>
    <row r="18">
      <c r="A18" s="23" t="str">
        <f>ALNS!A18</f>
        <v>Gabriel de Sousa Gonzaga</v>
      </c>
      <c r="B18" s="24"/>
      <c r="C18" s="24"/>
      <c r="D18" s="24"/>
      <c r="E18" s="24"/>
      <c r="F18" s="25">
        <f t="shared" si="1"/>
        <v>0</v>
      </c>
      <c r="G18" s="26" t="str">
        <f t="shared" si="2"/>
        <v/>
      </c>
      <c r="H18" s="25" t="str">
        <f t="shared" si="3"/>
        <v/>
      </c>
      <c r="I18" s="27"/>
      <c r="J18" s="28" t="str">
        <f t="shared" si="4"/>
        <v/>
      </c>
      <c r="K18" s="29" t="str">
        <f t="shared" si="5"/>
        <v/>
      </c>
      <c r="L18" s="2"/>
      <c r="M18" s="12"/>
      <c r="N18" s="12"/>
      <c r="O18" s="12"/>
      <c r="P18" s="12"/>
      <c r="Q18" s="13"/>
      <c r="R18" s="13"/>
      <c r="S18" s="13"/>
      <c r="T18" s="13"/>
      <c r="U18" s="13"/>
      <c r="V18" s="13"/>
      <c r="W18" s="13"/>
      <c r="Y18" s="13"/>
      <c r="AA18" s="13"/>
      <c r="AB18" s="13"/>
      <c r="AC18" s="13"/>
      <c r="AD18" s="13"/>
      <c r="AE18" s="13"/>
      <c r="AF18" s="13"/>
      <c r="AG18" s="13"/>
    </row>
    <row r="19">
      <c r="A19" s="30" t="str">
        <f>ALNS!A19</f>
        <v>Giullia Barros Pietoso Camara</v>
      </c>
      <c r="B19" s="31"/>
      <c r="C19" s="31"/>
      <c r="D19" s="31"/>
      <c r="E19" s="31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5" t="str">
        <f t="shared" si="4"/>
        <v/>
      </c>
      <c r="K19" s="36" t="str">
        <f t="shared" si="5"/>
        <v/>
      </c>
      <c r="L19" s="2"/>
      <c r="M19" s="12"/>
      <c r="N19" s="12"/>
      <c r="O19" s="12"/>
      <c r="P19" s="12"/>
      <c r="Q19" s="13"/>
      <c r="R19" s="13"/>
      <c r="S19" s="13"/>
      <c r="T19" s="13"/>
      <c r="U19" s="13"/>
      <c r="V19" s="13"/>
      <c r="W19" s="13"/>
      <c r="Y19" s="13"/>
      <c r="AA19" s="13"/>
      <c r="AB19" s="13"/>
      <c r="AC19" s="13"/>
      <c r="AD19" s="13"/>
      <c r="AE19" s="13"/>
      <c r="AF19" s="13"/>
      <c r="AG19" s="13"/>
    </row>
    <row r="20" ht="15.75" customHeight="1">
      <c r="A20" s="38" t="str">
        <f>ALNS!A20</f>
        <v>Gleiciane Almeida de Lima</v>
      </c>
      <c r="B20" s="24"/>
      <c r="C20" s="24"/>
      <c r="D20" s="24"/>
      <c r="E20" s="24"/>
      <c r="F20" s="25">
        <f t="shared" si="1"/>
        <v>0</v>
      </c>
      <c r="G20" s="26" t="str">
        <f t="shared" si="2"/>
        <v/>
      </c>
      <c r="H20" s="25" t="str">
        <f t="shared" si="3"/>
        <v/>
      </c>
      <c r="I20" s="27"/>
      <c r="J20" s="28" t="str">
        <f t="shared" si="4"/>
        <v/>
      </c>
      <c r="K20" s="29" t="str">
        <f t="shared" si="5"/>
        <v/>
      </c>
      <c r="L20" s="2"/>
      <c r="M20" s="12"/>
      <c r="N20" s="12"/>
      <c r="O20" s="12"/>
      <c r="P20" s="12"/>
      <c r="Q20" s="13"/>
      <c r="R20" s="13"/>
      <c r="S20" s="13"/>
      <c r="T20" s="13"/>
      <c r="U20" s="13"/>
      <c r="V20" s="13"/>
      <c r="W20" s="13"/>
      <c r="Y20" s="13"/>
      <c r="AA20" s="13"/>
      <c r="AB20" s="13"/>
      <c r="AC20" s="13"/>
      <c r="AD20" s="13"/>
      <c r="AE20" s="13"/>
      <c r="AF20" s="13"/>
      <c r="AG20" s="13"/>
    </row>
    <row r="21" ht="15.75" customHeight="1">
      <c r="A21" s="30" t="str">
        <f>ALNS!A21</f>
        <v>Gustavo Oliviera de Menezes</v>
      </c>
      <c r="B21" s="31"/>
      <c r="C21" s="31"/>
      <c r="D21" s="31"/>
      <c r="E21" s="31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5" t="str">
        <f t="shared" si="4"/>
        <v/>
      </c>
      <c r="K21" s="36" t="str">
        <f t="shared" si="5"/>
        <v/>
      </c>
      <c r="L21" s="2"/>
      <c r="M21" s="12"/>
      <c r="N21" s="12"/>
      <c r="O21" s="12"/>
      <c r="P21" s="12"/>
      <c r="Q21" s="13"/>
      <c r="R21" s="13"/>
      <c r="S21" s="13"/>
      <c r="T21" s="13"/>
      <c r="U21" s="13"/>
      <c r="V21" s="13"/>
      <c r="W21" s="13"/>
      <c r="Y21" s="13"/>
      <c r="AA21" s="13"/>
      <c r="AB21" s="13"/>
      <c r="AC21" s="13"/>
      <c r="AD21" s="13"/>
      <c r="AE21" s="13"/>
      <c r="AF21" s="13"/>
      <c r="AG21" s="13"/>
    </row>
    <row r="22" ht="15.75" customHeight="1">
      <c r="A22" s="23" t="str">
        <f>ALNS!A22</f>
        <v>Heitor Gênuíno Mota</v>
      </c>
      <c r="B22" s="24"/>
      <c r="C22" s="24"/>
      <c r="D22" s="24"/>
      <c r="E22" s="24"/>
      <c r="F22" s="25">
        <f t="shared" si="1"/>
        <v>0</v>
      </c>
      <c r="G22" s="26" t="str">
        <f t="shared" si="2"/>
        <v/>
      </c>
      <c r="H22" s="25" t="str">
        <f t="shared" si="3"/>
        <v/>
      </c>
      <c r="I22" s="27"/>
      <c r="J22" s="28" t="str">
        <f t="shared" si="4"/>
        <v/>
      </c>
      <c r="K22" s="29" t="str">
        <f t="shared" si="5"/>
        <v/>
      </c>
      <c r="L22" s="2"/>
      <c r="M22" s="12"/>
      <c r="N22" s="12"/>
      <c r="O22" s="12"/>
      <c r="P22" s="12"/>
      <c r="Q22" s="13"/>
      <c r="R22" s="13"/>
      <c r="S22" s="13"/>
      <c r="T22" s="13"/>
      <c r="U22" s="13"/>
      <c r="V22" s="13"/>
      <c r="W22" s="13"/>
      <c r="Y22" s="13"/>
      <c r="AA22" s="13"/>
      <c r="AB22" s="13"/>
      <c r="AC22" s="13"/>
      <c r="AD22" s="13"/>
      <c r="AE22" s="13"/>
      <c r="AF22" s="13"/>
      <c r="AG22" s="13"/>
    </row>
    <row r="23" ht="15.75" customHeight="1">
      <c r="A23" s="30" t="str">
        <f>ALNS!A23</f>
        <v>Heloisa dos Reis Nascimento</v>
      </c>
      <c r="B23" s="31"/>
      <c r="C23" s="31"/>
      <c r="D23" s="31"/>
      <c r="E23" s="31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5" t="str">
        <f t="shared" si="4"/>
        <v/>
      </c>
      <c r="K23" s="36" t="str">
        <f t="shared" si="5"/>
        <v/>
      </c>
      <c r="L23" s="2"/>
      <c r="M23" s="12"/>
      <c r="N23" s="12"/>
      <c r="O23" s="12"/>
      <c r="P23" s="12"/>
      <c r="Q23" s="13"/>
      <c r="R23" s="13"/>
      <c r="S23" s="13"/>
      <c r="T23" s="13"/>
      <c r="U23" s="13"/>
      <c r="V23" s="13"/>
      <c r="W23" s="13"/>
      <c r="Y23" s="13"/>
      <c r="AA23" s="13"/>
      <c r="AB23" s="13"/>
      <c r="AC23" s="13"/>
      <c r="AD23" s="13"/>
      <c r="AE23" s="13"/>
      <c r="AF23" s="13"/>
      <c r="AG23" s="13"/>
    </row>
    <row r="24" ht="15.75" customHeight="1">
      <c r="A24" s="23" t="str">
        <f>ALNS!A24</f>
        <v>José Júlio César de Lima Silva Soares</v>
      </c>
      <c r="B24" s="24"/>
      <c r="C24" s="24"/>
      <c r="D24" s="24"/>
      <c r="E24" s="24"/>
      <c r="F24" s="25">
        <f t="shared" si="1"/>
        <v>0</v>
      </c>
      <c r="G24" s="26" t="str">
        <f t="shared" si="2"/>
        <v/>
      </c>
      <c r="H24" s="25" t="str">
        <f t="shared" si="3"/>
        <v/>
      </c>
      <c r="I24" s="27"/>
      <c r="J24" s="28" t="str">
        <f t="shared" si="4"/>
        <v/>
      </c>
      <c r="K24" s="29" t="str">
        <f t="shared" si="5"/>
        <v/>
      </c>
      <c r="L24" s="2"/>
      <c r="M24" s="12"/>
      <c r="N24" s="12"/>
      <c r="O24" s="12"/>
      <c r="P24" s="12"/>
      <c r="Q24" s="13"/>
      <c r="R24" s="13"/>
      <c r="S24" s="13"/>
      <c r="T24" s="13"/>
      <c r="U24" s="13"/>
      <c r="V24" s="13"/>
      <c r="W24" s="13"/>
      <c r="Y24" s="13"/>
      <c r="AA24" s="13"/>
      <c r="AB24" s="13"/>
      <c r="AC24" s="13"/>
      <c r="AD24" s="13"/>
      <c r="AE24" s="13"/>
      <c r="AF24" s="13"/>
      <c r="AG24" s="13"/>
    </row>
    <row r="25" ht="15.75" customHeight="1">
      <c r="A25" s="30" t="str">
        <f>ALNS!A25</f>
        <v>Júlia da Costa Silva Cruz</v>
      </c>
      <c r="B25" s="31"/>
      <c r="C25" s="31"/>
      <c r="D25" s="31"/>
      <c r="E25" s="31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5" t="str">
        <f t="shared" si="4"/>
        <v/>
      </c>
      <c r="K25" s="36" t="str">
        <f t="shared" si="5"/>
        <v/>
      </c>
      <c r="L25" s="2"/>
      <c r="M25" s="12"/>
      <c r="N25" s="12"/>
      <c r="O25" s="12"/>
      <c r="P25" s="12"/>
      <c r="Q25" s="13"/>
      <c r="R25" s="13"/>
      <c r="S25" s="13"/>
      <c r="T25" s="13"/>
      <c r="U25" s="13"/>
      <c r="V25" s="13"/>
      <c r="W25" s="13"/>
      <c r="Y25" s="13"/>
      <c r="AA25" s="13"/>
      <c r="AB25" s="13"/>
      <c r="AC25" s="13"/>
      <c r="AD25" s="13"/>
      <c r="AE25" s="13"/>
      <c r="AF25" s="13"/>
      <c r="AG25" s="13"/>
    </row>
    <row r="26" ht="15.75" customHeight="1">
      <c r="A26" s="39" t="str">
        <f>ALNS!A26</f>
        <v>Kelven Fernando Basilio de Farias</v>
      </c>
      <c r="B26" s="24"/>
      <c r="C26" s="24"/>
      <c r="D26" s="24"/>
      <c r="E26" s="24"/>
      <c r="F26" s="25">
        <f t="shared" si="1"/>
        <v>0</v>
      </c>
      <c r="G26" s="26" t="str">
        <f t="shared" si="2"/>
        <v/>
      </c>
      <c r="H26" s="25" t="str">
        <f t="shared" si="3"/>
        <v/>
      </c>
      <c r="I26" s="38"/>
      <c r="J26" s="28" t="str">
        <f t="shared" si="4"/>
        <v/>
      </c>
      <c r="K26" s="29" t="str">
        <f t="shared" si="5"/>
        <v/>
      </c>
      <c r="L26" s="2"/>
      <c r="M26" s="12"/>
      <c r="N26" s="12"/>
      <c r="O26" s="12"/>
      <c r="P26" s="12"/>
      <c r="Q26" s="13"/>
      <c r="R26" s="13"/>
      <c r="S26" s="13"/>
      <c r="T26" s="13"/>
      <c r="U26" s="13"/>
      <c r="V26" s="13"/>
      <c r="W26" s="13"/>
      <c r="Y26" s="13"/>
      <c r="AA26" s="13"/>
      <c r="AB26" s="13"/>
      <c r="AC26" s="13"/>
      <c r="AD26" s="13"/>
      <c r="AE26" s="13"/>
      <c r="AF26" s="13"/>
      <c r="AG26" s="13"/>
    </row>
    <row r="27" ht="15.75" customHeight="1">
      <c r="A27" s="40" t="str">
        <f>ALNS!A27</f>
        <v>Laura Lima Pires</v>
      </c>
      <c r="B27" s="31"/>
      <c r="C27" s="31"/>
      <c r="D27" s="31"/>
      <c r="E27" s="31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41"/>
      <c r="J27" s="35" t="str">
        <f t="shared" si="4"/>
        <v/>
      </c>
      <c r="K27" s="36" t="str">
        <f t="shared" si="5"/>
        <v/>
      </c>
      <c r="L27" s="2"/>
      <c r="M27" s="12"/>
      <c r="N27" s="2"/>
      <c r="O27" s="2"/>
      <c r="P27" s="12"/>
      <c r="Y27" s="13"/>
      <c r="AA27" s="13"/>
      <c r="AB27" s="13"/>
      <c r="AC27" s="13"/>
      <c r="AD27" s="13"/>
      <c r="AE27" s="13"/>
      <c r="AF27" s="13"/>
      <c r="AG27" s="13"/>
    </row>
    <row r="28" ht="15.75" customHeight="1">
      <c r="A28" s="42" t="str">
        <f>ALNS!A28</f>
        <v>Lucas Abrante Rêgo</v>
      </c>
      <c r="B28" s="24"/>
      <c r="C28" s="24"/>
      <c r="D28" s="24"/>
      <c r="E28" s="24"/>
      <c r="F28" s="25">
        <f t="shared" si="1"/>
        <v>0</v>
      </c>
      <c r="G28" s="26" t="str">
        <f t="shared" si="2"/>
        <v/>
      </c>
      <c r="H28" s="25" t="str">
        <f t="shared" si="3"/>
        <v/>
      </c>
      <c r="I28" s="38"/>
      <c r="J28" s="28" t="str">
        <f t="shared" si="4"/>
        <v/>
      </c>
      <c r="K28" s="29" t="str">
        <f t="shared" si="5"/>
        <v/>
      </c>
      <c r="L28" s="2"/>
      <c r="M28" s="12"/>
      <c r="N28" s="2"/>
      <c r="O28" s="12"/>
      <c r="P28" s="12"/>
      <c r="Q28" s="13"/>
      <c r="R28" s="13"/>
      <c r="S28" s="13"/>
      <c r="Y28" s="13"/>
      <c r="AA28" s="13"/>
      <c r="AB28" s="13"/>
      <c r="AC28" s="13"/>
      <c r="AD28" s="13"/>
      <c r="AE28" s="13"/>
      <c r="AF28" s="13"/>
      <c r="AG28" s="13"/>
    </row>
    <row r="29" ht="15.75" customHeight="1">
      <c r="A29" s="41" t="str">
        <f>ALNS!A29</f>
        <v>Luiz Alberto Medeiros Soares</v>
      </c>
      <c r="B29" s="31"/>
      <c r="C29" s="31"/>
      <c r="D29" s="31"/>
      <c r="E29" s="31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41"/>
      <c r="J29" s="35" t="str">
        <f t="shared" si="4"/>
        <v/>
      </c>
      <c r="K29" s="36" t="str">
        <f t="shared" si="5"/>
        <v/>
      </c>
      <c r="L29" s="2"/>
      <c r="M29" s="12"/>
      <c r="N29" s="12"/>
      <c r="O29" s="12"/>
      <c r="P29" s="12"/>
      <c r="Q29" s="13"/>
      <c r="R29" s="13"/>
      <c r="S29" s="13"/>
      <c r="AA29" s="13"/>
      <c r="AB29" s="13"/>
      <c r="AC29" s="13"/>
      <c r="AD29" s="13"/>
      <c r="AE29" s="13"/>
      <c r="AF29" s="13"/>
      <c r="AG29" s="13"/>
    </row>
    <row r="30" ht="15.75" customHeight="1">
      <c r="A30" s="38" t="str">
        <f>ALNS!A30</f>
        <v>Maria Alice Borba Agra</v>
      </c>
      <c r="B30" s="24"/>
      <c r="C30" s="24"/>
      <c r="D30" s="24"/>
      <c r="E30" s="24"/>
      <c r="F30" s="25">
        <f t="shared" si="1"/>
        <v>0</v>
      </c>
      <c r="G30" s="26" t="str">
        <f t="shared" si="2"/>
        <v/>
      </c>
      <c r="H30" s="25" t="str">
        <f t="shared" si="3"/>
        <v/>
      </c>
      <c r="I30" s="38"/>
      <c r="J30" s="28" t="str">
        <f t="shared" si="4"/>
        <v/>
      </c>
      <c r="K30" s="29" t="str">
        <f t="shared" si="5"/>
        <v/>
      </c>
      <c r="L30" s="2"/>
      <c r="M30" s="12"/>
      <c r="N30" s="2"/>
      <c r="O30" s="12"/>
      <c r="P30" s="12"/>
      <c r="Q30" s="13"/>
      <c r="R30" s="13"/>
      <c r="S30" s="13"/>
      <c r="AA30" s="13"/>
      <c r="AB30" s="13"/>
      <c r="AC30" s="13"/>
      <c r="AD30" s="13"/>
      <c r="AE30" s="13"/>
      <c r="AF30" s="13"/>
      <c r="AG30" s="13"/>
    </row>
    <row r="31" ht="15.75" customHeight="1">
      <c r="A31" s="41" t="str">
        <f>ALNS!A31</f>
        <v>Maria Clara Alves de Lima</v>
      </c>
      <c r="B31" s="31"/>
      <c r="C31" s="31"/>
      <c r="D31" s="31"/>
      <c r="E31" s="31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41"/>
      <c r="J31" s="35" t="str">
        <f t="shared" si="4"/>
        <v/>
      </c>
      <c r="K31" s="36" t="str">
        <f t="shared" si="5"/>
        <v/>
      </c>
      <c r="L31" s="2"/>
      <c r="M31" s="12"/>
      <c r="N31" s="2"/>
      <c r="O31" s="12"/>
      <c r="P31" s="12"/>
      <c r="R31" s="13"/>
      <c r="S31" s="13"/>
      <c r="AA31" s="13"/>
      <c r="AC31" s="13"/>
      <c r="AD31" s="13"/>
      <c r="AE31" s="13"/>
      <c r="AF31" s="13"/>
      <c r="AG31" s="13"/>
    </row>
    <row r="32" ht="15.75" customHeight="1">
      <c r="A32" s="38" t="str">
        <f>ALNS!A32</f>
        <v>Maria Clara dos  Reis Silva</v>
      </c>
      <c r="B32" s="24"/>
      <c r="C32" s="24"/>
      <c r="D32" s="24"/>
      <c r="E32" s="24"/>
      <c r="F32" s="25">
        <f t="shared" si="1"/>
        <v>0</v>
      </c>
      <c r="G32" s="26" t="str">
        <f t="shared" si="2"/>
        <v/>
      </c>
      <c r="H32" s="25" t="str">
        <f t="shared" si="3"/>
        <v/>
      </c>
      <c r="I32" s="38"/>
      <c r="J32" s="28" t="str">
        <f t="shared" si="4"/>
        <v/>
      </c>
      <c r="K32" s="29" t="str">
        <f t="shared" si="5"/>
        <v/>
      </c>
      <c r="L32" s="2"/>
      <c r="M32" s="12"/>
      <c r="N32" s="2"/>
      <c r="O32" s="12"/>
      <c r="P32" s="12"/>
      <c r="Q32" s="13"/>
      <c r="R32" s="13"/>
      <c r="S32" s="13"/>
      <c r="AA32" s="13"/>
      <c r="AB32" s="13"/>
      <c r="AC32" s="13"/>
      <c r="AD32" s="13"/>
      <c r="AE32" s="13"/>
      <c r="AF32" s="13"/>
      <c r="AG32" s="13"/>
    </row>
    <row r="33" ht="15.75" customHeight="1">
      <c r="A33" s="41" t="str">
        <f>ALNS!A33</f>
        <v>Maria Evelyn da Silva Almeida</v>
      </c>
      <c r="B33" s="31"/>
      <c r="C33" s="31"/>
      <c r="D33" s="31"/>
      <c r="E33" s="31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41"/>
      <c r="J33" s="35" t="str">
        <f t="shared" si="4"/>
        <v/>
      </c>
      <c r="K33" s="36" t="str">
        <f t="shared" si="5"/>
        <v/>
      </c>
      <c r="L33" s="2"/>
      <c r="M33" s="12"/>
      <c r="N33" s="12"/>
      <c r="O33" s="12"/>
      <c r="P33" s="12"/>
      <c r="Q33" s="13"/>
      <c r="R33" s="13"/>
      <c r="S33" s="13"/>
      <c r="AA33" s="13"/>
      <c r="AB33" s="13"/>
      <c r="AC33" s="13"/>
      <c r="AD33" s="13"/>
      <c r="AE33" s="13"/>
      <c r="AF33" s="13"/>
      <c r="AG33" s="13"/>
    </row>
    <row r="34" ht="15.75" customHeight="1">
      <c r="A34" s="38" t="str">
        <f>ALNS!A34</f>
        <v>Marina Venâncio Oliveira</v>
      </c>
      <c r="B34" s="24"/>
      <c r="C34" s="24"/>
      <c r="D34" s="24"/>
      <c r="E34" s="24"/>
      <c r="F34" s="25">
        <f t="shared" si="1"/>
        <v>0</v>
      </c>
      <c r="G34" s="26" t="str">
        <f t="shared" si="2"/>
        <v/>
      </c>
      <c r="H34" s="25" t="str">
        <f t="shared" si="3"/>
        <v/>
      </c>
      <c r="I34" s="38"/>
      <c r="J34" s="28" t="str">
        <f t="shared" si="4"/>
        <v/>
      </c>
      <c r="K34" s="29" t="str">
        <f t="shared" si="5"/>
        <v/>
      </c>
      <c r="L34" s="2"/>
      <c r="M34" s="12"/>
      <c r="N34" s="2"/>
      <c r="O34" s="2"/>
      <c r="P34" s="2"/>
      <c r="AA34" s="13"/>
      <c r="AB34" s="13"/>
      <c r="AC34" s="13"/>
      <c r="AD34" s="13"/>
      <c r="AE34" s="13"/>
      <c r="AF34" s="13"/>
      <c r="AG34" s="13"/>
    </row>
    <row r="35" ht="15.75" customHeight="1">
      <c r="A35" s="41" t="str">
        <f>ALNS!A35</f>
        <v>Mário Samuel Oliveira Conceição</v>
      </c>
      <c r="B35" s="31"/>
      <c r="C35" s="31"/>
      <c r="D35" s="31"/>
      <c r="E35" s="31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41"/>
      <c r="J35" s="35" t="str">
        <f t="shared" si="4"/>
        <v/>
      </c>
      <c r="K35" s="36" t="str">
        <f t="shared" si="5"/>
        <v/>
      </c>
      <c r="L35" s="2"/>
      <c r="M35" s="12"/>
      <c r="N35" s="2"/>
      <c r="O35" s="2"/>
      <c r="P35" s="2"/>
      <c r="AA35" s="13"/>
      <c r="AB35" s="13"/>
      <c r="AC35" s="13"/>
      <c r="AD35" s="13"/>
      <c r="AE35" s="13"/>
      <c r="AF35" s="13"/>
      <c r="AG35" s="13"/>
    </row>
    <row r="36" ht="15.75" customHeight="1">
      <c r="A36" s="42" t="str">
        <f>ALNS!A36</f>
        <v>Pedro Elias barbosa de Sousa</v>
      </c>
      <c r="B36" s="24"/>
      <c r="C36" s="24"/>
      <c r="D36" s="24"/>
      <c r="E36" s="24"/>
      <c r="F36" s="25">
        <f t="shared" si="1"/>
        <v>0</v>
      </c>
      <c r="G36" s="26" t="str">
        <f t="shared" si="2"/>
        <v/>
      </c>
      <c r="H36" s="25" t="str">
        <f t="shared" si="3"/>
        <v/>
      </c>
      <c r="I36" s="38"/>
      <c r="J36" s="28" t="str">
        <f t="shared" si="4"/>
        <v/>
      </c>
      <c r="K36" s="29" t="str">
        <f t="shared" si="5"/>
        <v/>
      </c>
      <c r="L36" s="2"/>
      <c r="M36" s="12"/>
      <c r="N36" s="2"/>
      <c r="O36" s="2"/>
      <c r="P36" s="2"/>
      <c r="AA36" s="13"/>
      <c r="AB36" s="13"/>
      <c r="AC36" s="13"/>
      <c r="AD36" s="13"/>
      <c r="AE36" s="13"/>
      <c r="AF36" s="13"/>
      <c r="AG36" s="13"/>
    </row>
    <row r="37" ht="15.75" customHeight="1">
      <c r="A37" s="40" t="str">
        <f>ALNS!A37</f>
        <v>Pedro Henrique dos Santos Sousa</v>
      </c>
      <c r="B37" s="31"/>
      <c r="C37" s="31"/>
      <c r="D37" s="31"/>
      <c r="E37" s="31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41"/>
      <c r="J37" s="35" t="str">
        <f t="shared" si="4"/>
        <v/>
      </c>
      <c r="K37" s="36" t="str">
        <f t="shared" si="5"/>
        <v/>
      </c>
      <c r="L37" s="2"/>
      <c r="M37" s="12"/>
      <c r="N37" s="2"/>
      <c r="O37" s="2"/>
      <c r="P37" s="2"/>
      <c r="AA37" s="13"/>
      <c r="AB37" s="13"/>
      <c r="AC37" s="13"/>
      <c r="AD37" s="13"/>
    </row>
    <row r="38" ht="15.75" customHeight="1">
      <c r="A38" s="42" t="str">
        <f>ALNS!A38</f>
        <v>Pedro Víctor de Farias Almeida</v>
      </c>
      <c r="B38" s="24"/>
      <c r="C38" s="24"/>
      <c r="D38" s="24"/>
      <c r="E38" s="24"/>
      <c r="F38" s="25">
        <f t="shared" si="1"/>
        <v>0</v>
      </c>
      <c r="G38" s="26" t="str">
        <f t="shared" si="2"/>
        <v/>
      </c>
      <c r="H38" s="25" t="str">
        <f t="shared" si="3"/>
        <v/>
      </c>
      <c r="I38" s="38"/>
      <c r="J38" s="28" t="str">
        <f t="shared" si="4"/>
        <v/>
      </c>
      <c r="K38" s="29" t="str">
        <f t="shared" si="5"/>
        <v/>
      </c>
      <c r="L38" s="2"/>
      <c r="M38" s="12"/>
      <c r="N38" s="2"/>
      <c r="O38" s="2"/>
      <c r="P38" s="2"/>
      <c r="AA38" s="13"/>
      <c r="AB38" s="13"/>
      <c r="AC38" s="13"/>
      <c r="AD38" s="13"/>
    </row>
    <row r="39" ht="15.75" customHeight="1">
      <c r="A39" s="40" t="str">
        <f>ALNS!A39</f>
        <v>Pedro Welisson de Lima Araújo</v>
      </c>
      <c r="B39" s="31"/>
      <c r="C39" s="31"/>
      <c r="D39" s="31"/>
      <c r="E39" s="31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41"/>
      <c r="J39" s="35" t="str">
        <f t="shared" si="4"/>
        <v/>
      </c>
      <c r="K39" s="36" t="str">
        <f t="shared" si="5"/>
        <v/>
      </c>
      <c r="L39" s="2"/>
      <c r="M39" s="12"/>
      <c r="N39" s="2"/>
      <c r="O39" s="2"/>
      <c r="P39" s="2"/>
      <c r="AA39" s="13"/>
      <c r="AB39" s="13"/>
      <c r="AC39" s="13"/>
      <c r="AD39" s="13"/>
    </row>
    <row r="40" ht="15.75" customHeight="1">
      <c r="A40" s="42" t="str">
        <f>ALNS!A40</f>
        <v>Rebeca Kemylly Vasquez Mendes</v>
      </c>
      <c r="B40" s="24"/>
      <c r="C40" s="24"/>
      <c r="D40" s="24"/>
      <c r="E40" s="24"/>
      <c r="F40" s="25">
        <f t="shared" si="1"/>
        <v>0</v>
      </c>
      <c r="G40" s="26" t="str">
        <f t="shared" si="2"/>
        <v/>
      </c>
      <c r="H40" s="25" t="str">
        <f t="shared" si="3"/>
        <v/>
      </c>
      <c r="I40" s="38"/>
      <c r="J40" s="28" t="str">
        <f t="shared" si="4"/>
        <v/>
      </c>
      <c r="K40" s="29" t="str">
        <f t="shared" si="5"/>
        <v/>
      </c>
      <c r="L40" s="2"/>
      <c r="M40" s="12"/>
      <c r="N40" s="2"/>
      <c r="O40" s="2"/>
      <c r="P40" s="2"/>
      <c r="AA40" s="13"/>
      <c r="AB40" s="13"/>
      <c r="AC40" s="13"/>
    </row>
    <row r="41" ht="15.75" customHeight="1">
      <c r="A41" s="40" t="str">
        <f>ALNS!A41</f>
        <v>Renan Victor Rocha Pessoa</v>
      </c>
      <c r="B41" s="31"/>
      <c r="C41" s="31"/>
      <c r="D41" s="31"/>
      <c r="E41" s="31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41"/>
      <c r="J41" s="35" t="str">
        <f t="shared" si="4"/>
        <v/>
      </c>
      <c r="K41" s="36" t="str">
        <f t="shared" si="5"/>
        <v/>
      </c>
      <c r="L41" s="2"/>
      <c r="M41" s="12"/>
      <c r="N41" s="2"/>
      <c r="O41" s="2"/>
      <c r="P41" s="2"/>
      <c r="AA41" s="13"/>
    </row>
    <row r="42" ht="15.75" customHeight="1">
      <c r="A42" s="42" t="str">
        <f>ALNS!A42</f>
        <v>Reuel Rodrigues Ferreira</v>
      </c>
      <c r="B42" s="24"/>
      <c r="C42" s="24"/>
      <c r="D42" s="24"/>
      <c r="E42" s="24"/>
      <c r="F42" s="25">
        <f t="shared" si="1"/>
        <v>0</v>
      </c>
      <c r="G42" s="26" t="str">
        <f t="shared" si="2"/>
        <v/>
      </c>
      <c r="H42" s="25" t="str">
        <f t="shared" si="3"/>
        <v/>
      </c>
      <c r="I42" s="38"/>
      <c r="J42" s="28" t="str">
        <f t="shared" si="4"/>
        <v/>
      </c>
      <c r="K42" s="29" t="str">
        <f t="shared" si="5"/>
        <v/>
      </c>
      <c r="L42" s="2"/>
      <c r="M42" s="12"/>
      <c r="N42" s="2"/>
      <c r="O42" s="2"/>
      <c r="P42" s="2"/>
      <c r="AA42" s="13"/>
    </row>
    <row r="43" ht="15.75" customHeight="1">
      <c r="A43" s="40" t="str">
        <f>ALNS!A43</f>
        <v>Samara Rafaelly Brandão Rocha</v>
      </c>
      <c r="B43" s="31"/>
      <c r="C43" s="31"/>
      <c r="D43" s="31"/>
      <c r="E43" s="31"/>
      <c r="F43" s="32">
        <f t="shared" si="1"/>
        <v>0</v>
      </c>
      <c r="G43" s="33" t="str">
        <f t="shared" si="2"/>
        <v/>
      </c>
      <c r="H43" s="32" t="str">
        <f t="shared" si="3"/>
        <v/>
      </c>
      <c r="I43" s="41"/>
      <c r="J43" s="35" t="str">
        <f t="shared" si="4"/>
        <v/>
      </c>
      <c r="K43" s="36" t="str">
        <f t="shared" si="5"/>
        <v/>
      </c>
      <c r="L43" s="2"/>
      <c r="M43" s="12"/>
      <c r="N43" s="2"/>
      <c r="O43" s="2"/>
      <c r="P43" s="2"/>
      <c r="AA43" s="13"/>
    </row>
    <row r="44" ht="15.75" customHeight="1">
      <c r="A44" s="42" t="str">
        <f>ALNS!A44</f>
        <v>Samuel Fontes Lima</v>
      </c>
      <c r="B44" s="24"/>
      <c r="C44" s="24"/>
      <c r="D44" s="24"/>
      <c r="E44" s="24"/>
      <c r="F44" s="25">
        <f t="shared" si="1"/>
        <v>0</v>
      </c>
      <c r="G44" s="26" t="str">
        <f t="shared" si="2"/>
        <v/>
      </c>
      <c r="H44" s="25" t="str">
        <f t="shared" si="3"/>
        <v/>
      </c>
      <c r="I44" s="38"/>
      <c r="J44" s="28" t="str">
        <f t="shared" si="4"/>
        <v/>
      </c>
      <c r="K44" s="29" t="str">
        <f t="shared" si="5"/>
        <v/>
      </c>
      <c r="L44" s="12"/>
      <c r="M44" s="12"/>
      <c r="N44" s="2"/>
      <c r="O44" s="2"/>
      <c r="P44" s="2"/>
      <c r="AA44" s="13"/>
    </row>
    <row r="45" ht="15.75" customHeight="1">
      <c r="A45" s="40" t="str">
        <f>ALNS!A45</f>
        <v>Thifany Tayane Pereira Galdino</v>
      </c>
      <c r="B45" s="31"/>
      <c r="C45" s="31"/>
      <c r="D45" s="31"/>
      <c r="E45" s="31"/>
      <c r="F45" s="32">
        <f t="shared" si="1"/>
        <v>0</v>
      </c>
      <c r="G45" s="33" t="str">
        <f t="shared" si="2"/>
        <v/>
      </c>
      <c r="H45" s="32" t="str">
        <f t="shared" si="3"/>
        <v/>
      </c>
      <c r="I45" s="41"/>
      <c r="J45" s="35" t="str">
        <f t="shared" si="4"/>
        <v/>
      </c>
      <c r="K45" s="36" t="str">
        <f t="shared" si="5"/>
        <v/>
      </c>
      <c r="L45" s="12"/>
      <c r="M45" s="12"/>
      <c r="N45" s="12"/>
      <c r="O45" s="2"/>
      <c r="P45" s="2"/>
    </row>
    <row r="46" ht="15.75" customHeight="1">
      <c r="A46" s="42" t="str">
        <f>ALNS!A46</f>
        <v>Victor Gabriel Clementino Lima</v>
      </c>
      <c r="B46" s="24"/>
      <c r="C46" s="24"/>
      <c r="D46" s="24"/>
      <c r="E46" s="24"/>
      <c r="F46" s="25">
        <f t="shared" si="1"/>
        <v>0</v>
      </c>
      <c r="G46" s="26" t="str">
        <f t="shared" si="2"/>
        <v/>
      </c>
      <c r="H46" s="25" t="str">
        <f t="shared" si="3"/>
        <v/>
      </c>
      <c r="I46" s="38"/>
      <c r="J46" s="28" t="str">
        <f t="shared" si="4"/>
        <v/>
      </c>
      <c r="K46" s="29" t="str">
        <f t="shared" si="5"/>
        <v/>
      </c>
      <c r="L46" s="12"/>
      <c r="M46" s="12"/>
      <c r="N46" s="12"/>
      <c r="O46" s="2"/>
      <c r="P46" s="2"/>
    </row>
    <row r="47" ht="15.75" customHeight="1">
      <c r="A47" s="40" t="str">
        <f>ALNS!A47</f>
        <v>Vitória Cristina Rodrigues Amancio Vieira</v>
      </c>
      <c r="B47" s="31"/>
      <c r="C47" s="31"/>
      <c r="D47" s="31"/>
      <c r="E47" s="31"/>
      <c r="F47" s="32">
        <f t="shared" si="1"/>
        <v>0</v>
      </c>
      <c r="G47" s="33" t="str">
        <f t="shared" si="2"/>
        <v/>
      </c>
      <c r="H47" s="32" t="str">
        <f t="shared" si="3"/>
        <v/>
      </c>
      <c r="I47" s="41"/>
      <c r="J47" s="35" t="str">
        <f t="shared" si="4"/>
        <v/>
      </c>
      <c r="K47" s="36" t="str">
        <f t="shared" si="5"/>
        <v/>
      </c>
      <c r="L47" s="12"/>
      <c r="M47" s="12"/>
      <c r="N47" s="12"/>
      <c r="O47" s="2"/>
      <c r="P47" s="2"/>
    </row>
    <row r="48" ht="15.75" hidden="1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2"/>
      <c r="M48" s="12"/>
      <c r="N48" s="12"/>
      <c r="O48" s="2"/>
      <c r="P48" s="2"/>
    </row>
    <row r="49" ht="15.75" hidden="1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2"/>
      <c r="M49" s="12"/>
      <c r="N49" s="12"/>
      <c r="O49" s="2"/>
      <c r="P49" s="2"/>
    </row>
    <row r="50" ht="15.75" hidden="1" customHeight="1">
      <c r="B50" s="43"/>
      <c r="C50" s="43"/>
      <c r="D50" s="43"/>
      <c r="E50" s="43"/>
      <c r="F50" s="43"/>
      <c r="G50" s="43"/>
      <c r="L50" s="2"/>
      <c r="M50" s="12"/>
      <c r="N50" s="12"/>
      <c r="O50" s="2"/>
      <c r="P50" s="2"/>
    </row>
    <row r="51" ht="15.75" hidden="1" customHeight="1">
      <c r="B51" s="43"/>
      <c r="C51" s="43"/>
      <c r="D51" s="43"/>
      <c r="E51" s="43"/>
      <c r="F51" s="43"/>
      <c r="G51" s="43"/>
      <c r="L51" s="2"/>
      <c r="M51" s="12"/>
      <c r="N51" s="12"/>
      <c r="O51" s="2"/>
      <c r="P51" s="2"/>
    </row>
    <row r="52" ht="15.75" hidden="1" customHeight="1">
      <c r="A52" s="43"/>
      <c r="B52" s="43"/>
      <c r="C52" s="43"/>
      <c r="D52" s="43"/>
      <c r="E52" s="43"/>
      <c r="F52" s="43"/>
      <c r="G52" s="43"/>
      <c r="L52" s="2"/>
      <c r="M52" s="2"/>
      <c r="N52" s="2"/>
      <c r="O52" s="2"/>
      <c r="P52" s="2"/>
    </row>
    <row r="53" ht="15.75" hidden="1" customHeight="1">
      <c r="A53" s="43"/>
      <c r="B53" s="43"/>
      <c r="C53" s="43"/>
      <c r="D53" s="43"/>
      <c r="E53" s="43"/>
      <c r="F53" s="43"/>
      <c r="G53" s="43"/>
      <c r="L53" s="2"/>
      <c r="M53" s="12"/>
      <c r="N53" s="12"/>
      <c r="O53" s="12"/>
      <c r="P53" s="12"/>
      <c r="Q53" s="13"/>
      <c r="R53" s="13"/>
      <c r="S53" s="13"/>
      <c r="T53" s="13"/>
      <c r="U53" s="13"/>
      <c r="V53" s="13"/>
      <c r="W53" s="13"/>
      <c r="X53" s="13"/>
      <c r="Y53" s="13"/>
      <c r="AA53" s="13"/>
      <c r="AB53" s="13"/>
      <c r="AC53" s="13"/>
      <c r="AD53" s="13"/>
      <c r="AE53" s="13"/>
      <c r="AF53" s="13"/>
      <c r="AG53" s="13"/>
    </row>
    <row r="54" ht="15.75" hidden="1" customHeight="1">
      <c r="A54" s="43"/>
      <c r="B54" s="43"/>
      <c r="C54" s="43"/>
      <c r="D54" s="43"/>
      <c r="E54" s="43"/>
      <c r="F54" s="43"/>
      <c r="G54" s="43"/>
      <c r="L54" s="2"/>
      <c r="M54" s="12"/>
      <c r="N54" s="12"/>
      <c r="O54" s="12"/>
      <c r="P54" s="12"/>
      <c r="Q54" s="13"/>
      <c r="R54" s="13"/>
      <c r="S54" s="13"/>
      <c r="T54" s="13"/>
      <c r="U54" s="13"/>
      <c r="V54" s="13"/>
      <c r="W54" s="13"/>
      <c r="X54" s="13"/>
      <c r="Y54" s="13"/>
      <c r="AA54" s="13"/>
      <c r="AB54" s="13"/>
      <c r="AC54" s="13"/>
      <c r="AD54" s="13"/>
      <c r="AE54" s="13"/>
      <c r="AF54" s="13"/>
      <c r="AG54" s="13"/>
    </row>
    <row r="55" ht="15.75" hidden="1" customHeight="1">
      <c r="A55" s="43"/>
      <c r="B55" s="43"/>
      <c r="C55" s="43"/>
      <c r="D55" s="43"/>
      <c r="E55" s="43"/>
      <c r="F55" s="43"/>
      <c r="G55" s="43"/>
      <c r="L55" s="2"/>
      <c r="M55" s="12"/>
      <c r="N55" s="12"/>
      <c r="O55" s="12"/>
      <c r="P55" s="12"/>
      <c r="Q55" s="13"/>
      <c r="R55" s="13"/>
      <c r="S55" s="13"/>
      <c r="T55" s="13"/>
      <c r="U55" s="13"/>
      <c r="V55" s="13"/>
      <c r="W55" s="13"/>
      <c r="Y55" s="13"/>
      <c r="AA55" s="13"/>
      <c r="AB55" s="13"/>
      <c r="AC55" s="13"/>
      <c r="AD55" s="13"/>
      <c r="AE55" s="13"/>
      <c r="AF55" s="13"/>
      <c r="AG55" s="13"/>
    </row>
    <row r="56" ht="15.75" hidden="1" customHeight="1">
      <c r="A56" s="43"/>
      <c r="B56" s="43"/>
      <c r="C56" s="43"/>
      <c r="D56" s="43"/>
      <c r="E56" s="43"/>
      <c r="F56" s="43"/>
      <c r="G56" s="43"/>
      <c r="L56" s="2"/>
      <c r="M56" s="12"/>
      <c r="N56" s="12"/>
      <c r="O56" s="12"/>
      <c r="P56" s="12"/>
      <c r="Q56" s="13"/>
      <c r="R56" s="13"/>
      <c r="S56" s="13"/>
      <c r="T56" s="13"/>
      <c r="U56" s="13"/>
      <c r="V56" s="13"/>
      <c r="W56" s="13"/>
      <c r="X56" s="13"/>
      <c r="Y56" s="13"/>
      <c r="AA56" s="13"/>
      <c r="AB56" s="13"/>
      <c r="AC56" s="13"/>
      <c r="AD56" s="13"/>
      <c r="AE56" s="13"/>
      <c r="AF56" s="13"/>
      <c r="AG56" s="13"/>
    </row>
    <row r="57" ht="15.75" hidden="1" customHeight="1">
      <c r="A57" s="43"/>
      <c r="B57" s="43"/>
      <c r="C57" s="43"/>
      <c r="D57" s="43"/>
      <c r="E57" s="43"/>
      <c r="F57" s="43"/>
      <c r="G57" s="43"/>
      <c r="L57" s="2"/>
      <c r="M57" s="12"/>
      <c r="N57" s="12"/>
      <c r="O57" s="12"/>
      <c r="P57" s="12"/>
      <c r="Q57" s="13"/>
      <c r="R57" s="13"/>
      <c r="S57" s="13"/>
      <c r="T57" s="13"/>
      <c r="U57" s="13"/>
      <c r="V57" s="13"/>
      <c r="W57" s="13"/>
      <c r="Y57" s="13"/>
      <c r="AA57" s="13"/>
      <c r="AB57" s="13"/>
      <c r="AC57" s="13"/>
      <c r="AD57" s="13"/>
      <c r="AE57" s="13"/>
      <c r="AF57" s="13"/>
      <c r="AG57" s="13"/>
    </row>
    <row r="58" ht="15.75" hidden="1" customHeight="1">
      <c r="A58" s="43"/>
      <c r="B58" s="43"/>
      <c r="C58" s="43"/>
      <c r="D58" s="43"/>
      <c r="E58" s="43"/>
      <c r="F58" s="43"/>
      <c r="G58" s="43"/>
      <c r="L58" s="2"/>
      <c r="M58" s="12"/>
      <c r="N58" s="12"/>
      <c r="O58" s="12"/>
      <c r="P58" s="12"/>
      <c r="Q58" s="13"/>
      <c r="R58" s="13"/>
      <c r="S58" s="13"/>
      <c r="T58" s="13"/>
      <c r="U58" s="13"/>
      <c r="V58" s="13"/>
      <c r="W58" s="13"/>
      <c r="Y58" s="13"/>
      <c r="AA58" s="13"/>
      <c r="AB58" s="13"/>
      <c r="AC58" s="13"/>
      <c r="AD58" s="13"/>
      <c r="AE58" s="13"/>
      <c r="AF58" s="13"/>
      <c r="AG58" s="13"/>
    </row>
    <row r="59" ht="15.75" hidden="1" customHeight="1">
      <c r="A59" s="43"/>
      <c r="B59" s="43"/>
      <c r="C59" s="43"/>
      <c r="D59" s="43"/>
      <c r="E59" s="43"/>
      <c r="F59" s="43"/>
      <c r="G59" s="43"/>
      <c r="L59" s="2"/>
      <c r="M59" s="12"/>
      <c r="N59" s="12"/>
      <c r="O59" s="12"/>
      <c r="P59" s="12"/>
      <c r="Q59" s="13"/>
      <c r="R59" s="13"/>
      <c r="S59" s="13"/>
      <c r="T59" s="13"/>
      <c r="U59" s="13"/>
      <c r="V59" s="13"/>
      <c r="W59" s="13"/>
      <c r="Y59" s="13"/>
      <c r="AA59" s="13"/>
      <c r="AB59" s="13"/>
      <c r="AC59" s="13"/>
      <c r="AD59" s="13"/>
      <c r="AE59" s="13"/>
      <c r="AF59" s="13"/>
      <c r="AG59" s="13"/>
    </row>
    <row r="60" ht="15.75" hidden="1" customHeight="1">
      <c r="A60" s="43"/>
      <c r="B60" s="43"/>
      <c r="C60" s="43"/>
      <c r="D60" s="43"/>
      <c r="E60" s="43"/>
      <c r="F60" s="43"/>
      <c r="G60" s="43"/>
      <c r="L60" s="2"/>
      <c r="M60" s="12"/>
      <c r="N60" s="12"/>
      <c r="O60" s="12"/>
      <c r="P60" s="12"/>
      <c r="Q60" s="13"/>
      <c r="R60" s="13"/>
      <c r="S60" s="13"/>
      <c r="T60" s="13"/>
      <c r="U60" s="13"/>
      <c r="V60" s="13"/>
      <c r="W60" s="13"/>
      <c r="Y60" s="13"/>
      <c r="AA60" s="13"/>
      <c r="AB60" s="13"/>
      <c r="AC60" s="13"/>
      <c r="AD60" s="13"/>
      <c r="AE60" s="13"/>
      <c r="AF60" s="13"/>
      <c r="AG60" s="13"/>
    </row>
    <row r="61" ht="15.75" hidden="1" customHeight="1">
      <c r="A61" s="43"/>
      <c r="B61" s="43"/>
      <c r="C61" s="43"/>
      <c r="D61" s="43"/>
      <c r="E61" s="43"/>
      <c r="F61" s="43"/>
      <c r="G61" s="43"/>
      <c r="L61" s="2"/>
      <c r="M61" s="12"/>
      <c r="N61" s="12"/>
      <c r="O61" s="12"/>
      <c r="P61" s="12"/>
      <c r="Q61" s="13"/>
      <c r="R61" s="13"/>
      <c r="S61" s="13"/>
      <c r="T61" s="13"/>
      <c r="U61" s="13"/>
      <c r="V61" s="13"/>
      <c r="W61" s="13"/>
      <c r="Y61" s="13"/>
      <c r="AA61" s="13"/>
      <c r="AB61" s="13"/>
      <c r="AC61" s="13"/>
      <c r="AD61" s="13"/>
      <c r="AE61" s="13"/>
      <c r="AF61" s="13"/>
      <c r="AG61" s="13"/>
    </row>
    <row r="62" ht="15.75" hidden="1" customHeight="1">
      <c r="A62" s="43"/>
      <c r="B62" s="43"/>
      <c r="C62" s="43"/>
      <c r="D62" s="43"/>
      <c r="E62" s="43"/>
      <c r="F62" s="43"/>
      <c r="G62" s="43"/>
      <c r="L62" s="2"/>
      <c r="M62" s="12"/>
      <c r="N62" s="12"/>
      <c r="O62" s="12"/>
      <c r="P62" s="12"/>
      <c r="Q62" s="13"/>
      <c r="R62" s="13"/>
      <c r="S62" s="13"/>
      <c r="T62" s="13"/>
      <c r="U62" s="13"/>
      <c r="V62" s="13"/>
      <c r="W62" s="13"/>
      <c r="Y62" s="13"/>
      <c r="AA62" s="13"/>
      <c r="AB62" s="13"/>
      <c r="AC62" s="13"/>
      <c r="AD62" s="13"/>
      <c r="AE62" s="13"/>
      <c r="AF62" s="13"/>
      <c r="AG62" s="13"/>
    </row>
    <row r="63" ht="15.75" hidden="1" customHeight="1">
      <c r="A63" s="43"/>
      <c r="B63" s="43"/>
      <c r="C63" s="43"/>
      <c r="D63" s="43"/>
      <c r="E63" s="43"/>
      <c r="F63" s="43"/>
      <c r="G63" s="43"/>
      <c r="L63" s="2"/>
      <c r="M63" s="12"/>
      <c r="N63" s="12"/>
      <c r="O63" s="12"/>
      <c r="P63" s="12"/>
      <c r="Q63" s="13"/>
      <c r="R63" s="13"/>
      <c r="S63" s="13"/>
      <c r="T63" s="13"/>
      <c r="U63" s="13"/>
      <c r="V63" s="13"/>
      <c r="W63" s="13"/>
      <c r="Y63" s="13"/>
      <c r="AA63" s="13"/>
      <c r="AB63" s="13"/>
      <c r="AC63" s="13"/>
      <c r="AD63" s="13"/>
      <c r="AE63" s="13"/>
      <c r="AF63" s="13"/>
      <c r="AG63" s="13"/>
    </row>
    <row r="64" ht="15.75" hidden="1" customHeight="1">
      <c r="A64" s="43"/>
      <c r="B64" s="43"/>
      <c r="C64" s="43"/>
      <c r="D64" s="43"/>
      <c r="E64" s="43"/>
      <c r="F64" s="43"/>
      <c r="G64" s="43"/>
      <c r="L64" s="2"/>
      <c r="M64" s="12"/>
      <c r="N64" s="12"/>
      <c r="O64" s="12"/>
      <c r="P64" s="12"/>
      <c r="Q64" s="13"/>
      <c r="R64" s="13"/>
      <c r="S64" s="13"/>
      <c r="T64" s="13"/>
      <c r="U64" s="13"/>
      <c r="V64" s="13"/>
      <c r="W64" s="13"/>
      <c r="Y64" s="13"/>
      <c r="AA64" s="13"/>
      <c r="AB64" s="13"/>
      <c r="AC64" s="13"/>
      <c r="AD64" s="13"/>
      <c r="AE64" s="13"/>
      <c r="AF64" s="13"/>
      <c r="AG64" s="13"/>
    </row>
    <row r="65" ht="15.75" hidden="1" customHeight="1">
      <c r="A65" s="43"/>
      <c r="B65" s="43"/>
      <c r="C65" s="43"/>
      <c r="D65" s="43"/>
      <c r="E65" s="43"/>
      <c r="F65" s="43"/>
      <c r="G65" s="43"/>
      <c r="L65" s="2"/>
      <c r="M65" s="12"/>
      <c r="N65" s="12"/>
      <c r="O65" s="12"/>
      <c r="P65" s="12"/>
      <c r="Q65" s="13"/>
      <c r="R65" s="13"/>
      <c r="S65" s="13"/>
      <c r="T65" s="13"/>
      <c r="U65" s="13"/>
      <c r="V65" s="13"/>
      <c r="W65" s="13"/>
      <c r="Y65" s="13"/>
      <c r="AA65" s="13"/>
      <c r="AB65" s="13"/>
      <c r="AC65" s="13"/>
      <c r="AD65" s="13"/>
      <c r="AE65" s="13"/>
      <c r="AF65" s="13"/>
      <c r="AG65" s="13"/>
    </row>
    <row r="66" ht="15.75" hidden="1" customHeight="1">
      <c r="A66" s="43"/>
      <c r="B66" s="43"/>
      <c r="C66" s="43"/>
      <c r="D66" s="43"/>
      <c r="E66" s="43"/>
      <c r="F66" s="43"/>
      <c r="G66" s="43"/>
      <c r="L66" s="2"/>
      <c r="M66" s="12"/>
      <c r="N66" s="12"/>
      <c r="O66" s="12"/>
      <c r="P66" s="12"/>
      <c r="Q66" s="13"/>
      <c r="R66" s="13"/>
      <c r="S66" s="13"/>
      <c r="T66" s="13"/>
      <c r="U66" s="13"/>
      <c r="V66" s="13"/>
      <c r="W66" s="13"/>
      <c r="Y66" s="13"/>
      <c r="AA66" s="13"/>
      <c r="AB66" s="13"/>
      <c r="AC66" s="13"/>
      <c r="AD66" s="13"/>
      <c r="AE66" s="13"/>
      <c r="AF66" s="13"/>
      <c r="AG66" s="13"/>
    </row>
    <row r="67" ht="15.75" hidden="1" customHeight="1">
      <c r="A67" s="43"/>
      <c r="B67" s="43"/>
      <c r="C67" s="43"/>
      <c r="D67" s="43"/>
      <c r="E67" s="43"/>
      <c r="F67" s="43"/>
      <c r="G67" s="43"/>
      <c r="L67" s="2"/>
      <c r="M67" s="12"/>
      <c r="N67" s="12"/>
      <c r="O67" s="12"/>
      <c r="P67" s="12"/>
      <c r="Q67" s="13"/>
      <c r="R67" s="13"/>
      <c r="S67" s="13"/>
      <c r="T67" s="13"/>
      <c r="U67" s="13"/>
      <c r="V67" s="13"/>
      <c r="W67" s="13"/>
      <c r="Y67" s="13"/>
      <c r="AA67" s="13"/>
      <c r="AB67" s="13"/>
      <c r="AC67" s="13"/>
      <c r="AD67" s="13"/>
      <c r="AE67" s="13"/>
      <c r="AF67" s="13"/>
      <c r="AG67" s="13"/>
    </row>
    <row r="68" ht="15.75" hidden="1" customHeight="1">
      <c r="A68" s="43"/>
      <c r="B68" s="43"/>
      <c r="C68" s="43"/>
      <c r="D68" s="43"/>
      <c r="E68" s="43"/>
      <c r="F68" s="43"/>
      <c r="G68" s="43"/>
      <c r="L68" s="2"/>
      <c r="M68" s="12"/>
      <c r="N68" s="12"/>
      <c r="O68" s="12"/>
      <c r="P68" s="12"/>
      <c r="Q68" s="13"/>
      <c r="R68" s="13"/>
      <c r="S68" s="13"/>
      <c r="T68" s="13"/>
      <c r="U68" s="13"/>
      <c r="V68" s="13"/>
      <c r="W68" s="13"/>
      <c r="Y68" s="13"/>
      <c r="AA68" s="13"/>
      <c r="AB68" s="13"/>
      <c r="AC68" s="13"/>
      <c r="AD68" s="13"/>
      <c r="AE68" s="13"/>
      <c r="AF68" s="13"/>
      <c r="AG68" s="13"/>
    </row>
    <row r="69" ht="15.75" hidden="1" customHeight="1">
      <c r="A69" s="43"/>
      <c r="B69" s="43"/>
      <c r="C69" s="43"/>
      <c r="D69" s="43"/>
      <c r="E69" s="43"/>
      <c r="F69" s="43"/>
      <c r="G69" s="43"/>
      <c r="L69" s="2"/>
      <c r="M69" s="12"/>
      <c r="N69" s="12"/>
      <c r="O69" s="12"/>
      <c r="P69" s="12"/>
      <c r="Q69" s="13"/>
      <c r="R69" s="13"/>
      <c r="S69" s="13"/>
      <c r="T69" s="13"/>
      <c r="U69" s="13"/>
      <c r="V69" s="13"/>
      <c r="W69" s="13"/>
      <c r="Y69" s="13"/>
      <c r="AA69" s="13"/>
      <c r="AB69" s="13"/>
      <c r="AC69" s="13"/>
      <c r="AD69" s="13"/>
      <c r="AE69" s="13"/>
      <c r="AF69" s="13"/>
      <c r="AG69" s="13"/>
    </row>
    <row r="70" ht="15.75" hidden="1" customHeight="1">
      <c r="A70" s="43"/>
      <c r="B70" s="43"/>
      <c r="C70" s="43"/>
      <c r="D70" s="43"/>
      <c r="E70" s="43"/>
      <c r="F70" s="43"/>
      <c r="G70" s="43"/>
      <c r="L70" s="2"/>
      <c r="M70" s="12"/>
      <c r="N70" s="12"/>
      <c r="O70" s="12"/>
      <c r="P70" s="12"/>
      <c r="Q70" s="13"/>
      <c r="R70" s="13"/>
      <c r="S70" s="13"/>
      <c r="T70" s="13"/>
      <c r="U70" s="13"/>
      <c r="V70" s="13"/>
      <c r="W70" s="13"/>
      <c r="Y70" s="13"/>
      <c r="AA70" s="13"/>
      <c r="AB70" s="13"/>
      <c r="AC70" s="13"/>
      <c r="AD70" s="13"/>
      <c r="AE70" s="13"/>
      <c r="AF70" s="13"/>
      <c r="AG70" s="13"/>
    </row>
    <row r="71" ht="15.75" hidden="1" customHeight="1">
      <c r="A71" s="43"/>
      <c r="B71" s="43"/>
      <c r="C71" s="43"/>
      <c r="D71" s="43"/>
      <c r="E71" s="43"/>
      <c r="F71" s="43"/>
      <c r="G71" s="43"/>
      <c r="L71" s="2"/>
      <c r="M71" s="12"/>
      <c r="N71" s="12"/>
      <c r="O71" s="12"/>
      <c r="P71" s="12"/>
      <c r="Q71" s="13"/>
      <c r="R71" s="13"/>
      <c r="S71" s="13"/>
      <c r="T71" s="13"/>
      <c r="U71" s="13"/>
      <c r="V71" s="13"/>
      <c r="W71" s="13"/>
      <c r="Y71" s="13"/>
      <c r="AA71" s="13"/>
      <c r="AB71" s="13"/>
      <c r="AC71" s="13"/>
      <c r="AD71" s="13"/>
      <c r="AE71" s="13"/>
      <c r="AF71" s="13"/>
      <c r="AG71" s="13"/>
    </row>
    <row r="72" ht="15.75" hidden="1" customHeight="1">
      <c r="A72" s="43"/>
      <c r="B72" s="43"/>
      <c r="C72" s="43"/>
      <c r="D72" s="43"/>
      <c r="E72" s="43"/>
      <c r="F72" s="43"/>
      <c r="G72" s="43"/>
      <c r="L72" s="2"/>
      <c r="M72" s="12"/>
      <c r="N72" s="12"/>
      <c r="O72" s="12"/>
      <c r="P72" s="12"/>
      <c r="Q72" s="13"/>
      <c r="R72" s="13"/>
      <c r="S72" s="13"/>
      <c r="T72" s="13"/>
      <c r="U72" s="13"/>
      <c r="V72" s="13"/>
      <c r="W72" s="13"/>
      <c r="Y72" s="13"/>
      <c r="AA72" s="13"/>
      <c r="AB72" s="13"/>
      <c r="AC72" s="13"/>
      <c r="AD72" s="13"/>
      <c r="AE72" s="13"/>
      <c r="AF72" s="13"/>
      <c r="AG72" s="13"/>
    </row>
    <row r="73" ht="15.75" hidden="1" customHeight="1">
      <c r="A73" s="43"/>
      <c r="B73" s="43"/>
      <c r="C73" s="43"/>
      <c r="D73" s="43"/>
      <c r="E73" s="43"/>
      <c r="F73" s="43"/>
      <c r="G73" s="43"/>
      <c r="L73" s="2"/>
      <c r="M73" s="12"/>
      <c r="N73" s="12"/>
      <c r="O73" s="12"/>
      <c r="P73" s="12"/>
      <c r="Q73" s="13"/>
      <c r="R73" s="13"/>
      <c r="S73" s="13"/>
      <c r="T73" s="13"/>
      <c r="U73" s="13"/>
      <c r="V73" s="13"/>
      <c r="W73" s="13"/>
      <c r="Y73" s="13"/>
      <c r="AA73" s="13"/>
      <c r="AB73" s="13"/>
      <c r="AC73" s="13"/>
      <c r="AD73" s="13"/>
      <c r="AE73" s="13"/>
      <c r="AF73" s="13"/>
      <c r="AG73" s="13"/>
    </row>
    <row r="74" ht="15.75" hidden="1" customHeight="1">
      <c r="A74" s="43"/>
      <c r="B74" s="43"/>
      <c r="C74" s="43"/>
      <c r="D74" s="43"/>
      <c r="E74" s="43"/>
      <c r="F74" s="43"/>
      <c r="G74" s="43"/>
      <c r="L74" s="2"/>
      <c r="M74" s="12"/>
      <c r="N74" s="12"/>
      <c r="O74" s="12"/>
      <c r="P74" s="12"/>
      <c r="Q74" s="13"/>
      <c r="R74" s="13"/>
      <c r="S74" s="13"/>
      <c r="T74" s="13"/>
      <c r="U74" s="13"/>
      <c r="V74" s="13"/>
      <c r="W74" s="13"/>
      <c r="Y74" s="13"/>
      <c r="AA74" s="13"/>
      <c r="AB74" s="13"/>
      <c r="AC74" s="13"/>
      <c r="AD74" s="13"/>
      <c r="AE74" s="13"/>
      <c r="AF74" s="13"/>
      <c r="AG74" s="13"/>
    </row>
    <row r="75" ht="15.75" hidden="1" customHeight="1">
      <c r="A75" s="43"/>
      <c r="B75" s="43"/>
      <c r="C75" s="43"/>
      <c r="D75" s="43"/>
      <c r="E75" s="43"/>
      <c r="F75" s="43"/>
      <c r="G75" s="43"/>
      <c r="L75" s="2"/>
      <c r="M75" s="12"/>
      <c r="N75" s="12"/>
      <c r="O75" s="12"/>
      <c r="P75" s="12"/>
      <c r="Q75" s="13"/>
      <c r="R75" s="13"/>
      <c r="S75" s="13"/>
      <c r="T75" s="13"/>
      <c r="U75" s="13"/>
      <c r="V75" s="13"/>
      <c r="W75" s="13"/>
      <c r="Y75" s="13"/>
      <c r="AA75" s="13"/>
      <c r="AB75" s="13"/>
      <c r="AC75" s="13"/>
      <c r="AD75" s="13"/>
      <c r="AE75" s="13"/>
      <c r="AF75" s="13"/>
      <c r="AG75" s="13"/>
    </row>
    <row r="76" ht="15.75" hidden="1" customHeight="1">
      <c r="A76" s="43"/>
      <c r="B76" s="43"/>
      <c r="C76" s="43"/>
      <c r="D76" s="43"/>
      <c r="E76" s="43"/>
      <c r="F76" s="43"/>
      <c r="G76" s="43"/>
      <c r="L76" s="2"/>
      <c r="M76" s="12"/>
      <c r="N76" s="12"/>
      <c r="O76" s="12"/>
      <c r="P76" s="12"/>
      <c r="Q76" s="13"/>
      <c r="R76" s="13"/>
      <c r="S76" s="13"/>
      <c r="T76" s="13"/>
      <c r="U76" s="13"/>
      <c r="V76" s="13"/>
      <c r="W76" s="13"/>
      <c r="Y76" s="13"/>
      <c r="AA76" s="13"/>
      <c r="AB76" s="13"/>
      <c r="AC76" s="13"/>
      <c r="AD76" s="13"/>
      <c r="AE76" s="13"/>
      <c r="AF76" s="13"/>
      <c r="AG76" s="13"/>
    </row>
    <row r="77" ht="15.75" hidden="1" customHeight="1">
      <c r="A77" s="43"/>
      <c r="B77" s="43"/>
      <c r="C77" s="43"/>
      <c r="D77" s="43"/>
      <c r="E77" s="43"/>
      <c r="F77" s="43"/>
      <c r="G77" s="43"/>
      <c r="L77" s="2"/>
      <c r="M77" s="12"/>
      <c r="N77" s="12"/>
      <c r="O77" s="12"/>
      <c r="P77" s="12"/>
      <c r="Q77" s="13"/>
      <c r="R77" s="13"/>
      <c r="S77" s="13"/>
      <c r="T77" s="13"/>
      <c r="U77" s="13"/>
      <c r="V77" s="13"/>
      <c r="W77" s="13"/>
      <c r="Y77" s="13"/>
      <c r="AA77" s="13"/>
      <c r="AB77" s="13"/>
      <c r="AC77" s="13"/>
      <c r="AD77" s="13"/>
      <c r="AE77" s="13"/>
      <c r="AF77" s="13"/>
      <c r="AG77" s="13"/>
    </row>
    <row r="78" ht="15.75" hidden="1" customHeight="1">
      <c r="A78" s="43"/>
      <c r="B78" s="43"/>
      <c r="C78" s="43"/>
      <c r="D78" s="43"/>
      <c r="E78" s="43"/>
      <c r="F78" s="43"/>
      <c r="G78" s="43"/>
      <c r="L78" s="2"/>
      <c r="M78" s="12"/>
      <c r="N78" s="12"/>
      <c r="O78" s="12"/>
      <c r="P78" s="12"/>
      <c r="Q78" s="13"/>
      <c r="R78" s="13"/>
      <c r="S78" s="13"/>
      <c r="T78" s="13"/>
      <c r="U78" s="13"/>
      <c r="V78" s="13"/>
      <c r="W78" s="13"/>
      <c r="Y78" s="13"/>
      <c r="AA78" s="13"/>
      <c r="AB78" s="13"/>
      <c r="AC78" s="13"/>
      <c r="AD78" s="13"/>
      <c r="AE78" s="13"/>
      <c r="AF78" s="13"/>
      <c r="AG78" s="13"/>
    </row>
    <row r="79" ht="15.75" hidden="1" customHeight="1">
      <c r="A79" s="43"/>
      <c r="B79" s="43"/>
      <c r="C79" s="43"/>
      <c r="D79" s="43"/>
      <c r="E79" s="43"/>
      <c r="F79" s="43"/>
      <c r="G79" s="43"/>
      <c r="L79" s="2"/>
      <c r="M79" s="12"/>
      <c r="N79" s="12"/>
      <c r="O79" s="12"/>
      <c r="P79" s="12"/>
      <c r="Q79" s="13"/>
      <c r="R79" s="13"/>
      <c r="S79" s="13"/>
      <c r="T79" s="13"/>
      <c r="U79" s="13"/>
      <c r="Y79" s="13"/>
      <c r="AA79" s="13"/>
      <c r="AB79" s="13"/>
      <c r="AC79" s="13"/>
      <c r="AD79" s="13"/>
      <c r="AE79" s="13"/>
      <c r="AF79" s="13"/>
      <c r="AG79" s="13"/>
    </row>
    <row r="80" ht="15.75" hidden="1" customHeight="1">
      <c r="A80" s="43"/>
      <c r="B80" s="43"/>
      <c r="C80" s="43"/>
      <c r="D80" s="43"/>
      <c r="E80" s="43"/>
      <c r="F80" s="43"/>
      <c r="G80" s="43"/>
      <c r="L80" s="2"/>
      <c r="M80" s="12"/>
      <c r="N80" s="12"/>
      <c r="O80" s="12"/>
      <c r="P80" s="12"/>
      <c r="Q80" s="13"/>
      <c r="R80" s="13"/>
      <c r="S80" s="13"/>
      <c r="T80" s="13"/>
      <c r="U80" s="13"/>
      <c r="Y80" s="13"/>
      <c r="AA80" s="13"/>
      <c r="AB80" s="13"/>
      <c r="AC80" s="13"/>
      <c r="AD80" s="13"/>
      <c r="AE80" s="13"/>
      <c r="AF80" s="13"/>
      <c r="AG80" s="13"/>
    </row>
    <row r="81" ht="15.75" hidden="1" customHeight="1">
      <c r="A81" s="43"/>
      <c r="B81" s="43"/>
      <c r="C81" s="43"/>
      <c r="D81" s="43"/>
      <c r="E81" s="43"/>
      <c r="F81" s="43"/>
      <c r="G81" s="43"/>
      <c r="L81" s="2"/>
      <c r="M81" s="12"/>
      <c r="N81" s="12"/>
      <c r="O81" s="12"/>
      <c r="P81" s="12"/>
      <c r="Q81" s="13"/>
      <c r="R81" s="13"/>
      <c r="S81" s="13"/>
      <c r="T81" s="13"/>
      <c r="U81" s="13"/>
      <c r="AA81" s="13"/>
      <c r="AB81" s="13"/>
      <c r="AC81" s="13"/>
      <c r="AD81" s="13"/>
      <c r="AE81" s="13"/>
      <c r="AF81" s="13"/>
      <c r="AG81" s="13"/>
    </row>
    <row r="82" ht="15.75" hidden="1" customHeight="1">
      <c r="A82" s="43"/>
      <c r="B82" s="43"/>
      <c r="C82" s="43"/>
      <c r="D82" s="43"/>
      <c r="E82" s="43"/>
      <c r="F82" s="43"/>
      <c r="G82" s="43"/>
      <c r="L82" s="2"/>
      <c r="M82" s="12"/>
      <c r="N82" s="12"/>
      <c r="O82" s="12"/>
      <c r="P82" s="12"/>
      <c r="Q82" s="13"/>
      <c r="R82" s="13"/>
      <c r="S82" s="13"/>
      <c r="T82" s="13"/>
      <c r="U82" s="13"/>
      <c r="AA82" s="13"/>
      <c r="AB82" s="13"/>
      <c r="AC82" s="13"/>
      <c r="AD82" s="13"/>
      <c r="AE82" s="13"/>
      <c r="AF82" s="13"/>
      <c r="AG82" s="13"/>
    </row>
    <row r="83" ht="15.75" hidden="1" customHeight="1">
      <c r="A83" s="43"/>
      <c r="B83" s="43"/>
      <c r="C83" s="43"/>
      <c r="D83" s="43"/>
      <c r="E83" s="43"/>
      <c r="F83" s="43"/>
      <c r="G83" s="43"/>
      <c r="L83" s="2"/>
      <c r="M83" s="12"/>
      <c r="N83" s="12"/>
      <c r="O83" s="12"/>
      <c r="P83" s="12"/>
      <c r="Q83" s="13"/>
      <c r="R83" s="13"/>
      <c r="S83" s="13"/>
      <c r="T83" s="13"/>
      <c r="U83" s="13"/>
      <c r="AA83" s="13"/>
      <c r="AB83" s="13"/>
      <c r="AC83" s="13"/>
      <c r="AD83" s="13"/>
      <c r="AE83" s="13"/>
      <c r="AF83" s="13"/>
      <c r="AG83" s="13"/>
    </row>
    <row r="84" ht="15.75" hidden="1" customHeight="1">
      <c r="A84" s="43"/>
      <c r="B84" s="43"/>
      <c r="C84" s="43"/>
      <c r="D84" s="43"/>
      <c r="E84" s="43"/>
      <c r="F84" s="43"/>
      <c r="G84" s="43"/>
      <c r="L84" s="2"/>
      <c r="M84" s="12"/>
      <c r="N84" s="12"/>
      <c r="O84" s="12"/>
      <c r="P84" s="12"/>
      <c r="Q84" s="13"/>
      <c r="R84" s="13"/>
      <c r="S84" s="13"/>
      <c r="T84" s="13"/>
      <c r="U84" s="13"/>
      <c r="AA84" s="13"/>
      <c r="AB84" s="13"/>
      <c r="AC84" s="13"/>
      <c r="AD84" s="13"/>
      <c r="AE84" s="13"/>
      <c r="AF84" s="13"/>
      <c r="AG84" s="13"/>
    </row>
    <row r="85" ht="15.75" hidden="1" customHeight="1">
      <c r="A85" s="43"/>
      <c r="B85" s="43"/>
      <c r="C85" s="43"/>
      <c r="D85" s="43"/>
      <c r="E85" s="43"/>
      <c r="F85" s="43"/>
      <c r="G85" s="43"/>
      <c r="L85" s="2"/>
      <c r="M85" s="12"/>
      <c r="N85" s="12"/>
      <c r="O85" s="12"/>
      <c r="P85" s="12"/>
      <c r="Q85" s="13"/>
      <c r="R85" s="13"/>
      <c r="S85" s="13"/>
      <c r="T85" s="13"/>
      <c r="U85" s="13"/>
      <c r="AA85" s="13"/>
      <c r="AB85" s="13"/>
      <c r="AC85" s="13"/>
      <c r="AD85" s="13"/>
      <c r="AE85" s="13"/>
      <c r="AF85" s="13"/>
      <c r="AG85" s="13"/>
    </row>
    <row r="86" ht="15.75" hidden="1" customHeight="1">
      <c r="A86" s="43"/>
      <c r="B86" s="43"/>
      <c r="C86" s="43"/>
      <c r="D86" s="43"/>
      <c r="E86" s="43"/>
      <c r="F86" s="43"/>
      <c r="G86" s="43"/>
      <c r="L86" s="2"/>
      <c r="M86" s="12"/>
      <c r="N86" s="12"/>
      <c r="O86" s="12"/>
      <c r="P86" s="12"/>
      <c r="S86" s="13"/>
      <c r="T86" s="13"/>
      <c r="AA86" s="13"/>
      <c r="AB86" s="13"/>
      <c r="AC86" s="13"/>
      <c r="AD86" s="13"/>
      <c r="AE86" s="13"/>
      <c r="AF86" s="13"/>
      <c r="AG86" s="13"/>
    </row>
    <row r="87" ht="15.75" hidden="1" customHeight="1">
      <c r="A87" s="43"/>
      <c r="B87" s="43"/>
      <c r="C87" s="43"/>
      <c r="D87" s="43"/>
      <c r="E87" s="43"/>
      <c r="F87" s="43"/>
      <c r="G87" s="43"/>
      <c r="L87" s="2"/>
      <c r="M87" s="12"/>
      <c r="N87" s="12"/>
      <c r="O87" s="12"/>
      <c r="P87" s="12"/>
      <c r="AA87" s="13"/>
      <c r="AB87" s="13"/>
      <c r="AC87" s="13"/>
      <c r="AD87" s="13"/>
      <c r="AE87" s="13"/>
      <c r="AF87" s="13"/>
      <c r="AG87" s="13"/>
    </row>
    <row r="88" ht="15.75" hidden="1" customHeight="1">
      <c r="A88" s="43"/>
      <c r="B88" s="43"/>
      <c r="C88" s="43"/>
      <c r="D88" s="43"/>
      <c r="E88" s="43"/>
      <c r="F88" s="43"/>
      <c r="G88" s="43"/>
      <c r="L88" s="2"/>
      <c r="M88" s="12"/>
      <c r="N88" s="12"/>
      <c r="O88" s="12"/>
      <c r="P88" s="12"/>
      <c r="AA88" s="13"/>
      <c r="AB88" s="13"/>
      <c r="AC88" s="13"/>
      <c r="AD88" s="13"/>
      <c r="AE88" s="13"/>
      <c r="AF88" s="13"/>
      <c r="AG88" s="13"/>
    </row>
    <row r="89" ht="15.75" hidden="1" customHeight="1">
      <c r="A89" s="43"/>
      <c r="B89" s="43"/>
      <c r="C89" s="43"/>
      <c r="D89" s="43"/>
      <c r="E89" s="43"/>
      <c r="F89" s="43"/>
      <c r="G89" s="43"/>
      <c r="L89" s="2"/>
      <c r="M89" s="12"/>
      <c r="N89" s="12"/>
      <c r="O89" s="12"/>
      <c r="P89" s="12"/>
      <c r="AA89" s="13"/>
      <c r="AB89" s="13"/>
      <c r="AC89" s="13"/>
      <c r="AD89" s="13"/>
      <c r="AE89" s="13"/>
      <c r="AF89" s="13"/>
      <c r="AG89" s="13"/>
    </row>
    <row r="90" ht="15.75" hidden="1" customHeight="1">
      <c r="A90" s="43"/>
      <c r="B90" s="43"/>
      <c r="C90" s="43"/>
      <c r="D90" s="43"/>
      <c r="E90" s="43"/>
      <c r="F90" s="43"/>
      <c r="G90" s="43"/>
      <c r="L90" s="2"/>
      <c r="M90" s="12"/>
      <c r="N90" s="12"/>
      <c r="O90" s="12"/>
      <c r="P90" s="12"/>
      <c r="AA90" s="13"/>
      <c r="AB90" s="13"/>
      <c r="AC90" s="13"/>
      <c r="AD90" s="13"/>
    </row>
    <row r="91" ht="15.75" hidden="1" customHeight="1">
      <c r="A91" s="43"/>
      <c r="B91" s="43"/>
      <c r="C91" s="43"/>
      <c r="D91" s="43"/>
      <c r="E91" s="43"/>
      <c r="F91" s="43"/>
      <c r="G91" s="43"/>
      <c r="L91" s="2"/>
      <c r="M91" s="12"/>
      <c r="N91" s="12"/>
      <c r="O91" s="12"/>
      <c r="P91" s="12"/>
      <c r="AA91" s="13"/>
      <c r="AB91" s="13"/>
      <c r="AC91" s="13"/>
      <c r="AD91" s="13"/>
    </row>
    <row r="92" ht="15.75" hidden="1" customHeight="1">
      <c r="A92" s="43"/>
      <c r="B92" s="43"/>
      <c r="C92" s="43"/>
      <c r="D92" s="43"/>
      <c r="E92" s="43"/>
      <c r="F92" s="43"/>
      <c r="G92" s="43"/>
      <c r="L92" s="2"/>
      <c r="M92" s="12"/>
      <c r="N92" s="12"/>
      <c r="O92" s="12"/>
      <c r="P92" s="2"/>
      <c r="AA92" s="13"/>
      <c r="AB92" s="13"/>
      <c r="AC92" s="13"/>
    </row>
    <row r="93" ht="15.75" hidden="1" customHeight="1">
      <c r="A93" s="43"/>
      <c r="B93" s="43"/>
      <c r="C93" s="43"/>
      <c r="D93" s="43"/>
      <c r="E93" s="43"/>
      <c r="F93" s="43"/>
      <c r="G93" s="43"/>
      <c r="L93" s="2"/>
      <c r="M93" s="12"/>
      <c r="N93" s="2"/>
      <c r="O93" s="2"/>
      <c r="P93" s="2"/>
      <c r="AA93" s="13"/>
    </row>
    <row r="94" ht="15.75" hidden="1" customHeight="1">
      <c r="A94" s="43"/>
      <c r="B94" s="43"/>
      <c r="C94" s="43"/>
      <c r="D94" s="43"/>
      <c r="E94" s="43"/>
      <c r="F94" s="43"/>
      <c r="G94" s="43"/>
      <c r="L94" s="2"/>
      <c r="M94" s="12"/>
      <c r="N94" s="2"/>
      <c r="O94" s="2"/>
      <c r="P94" s="2"/>
      <c r="AA94" s="13"/>
    </row>
    <row r="95" ht="15.75" hidden="1" customHeight="1">
      <c r="A95" s="43"/>
      <c r="B95" s="43"/>
      <c r="C95" s="43"/>
      <c r="D95" s="43"/>
      <c r="E95" s="43"/>
      <c r="F95" s="43"/>
      <c r="G95" s="43"/>
      <c r="L95" s="2"/>
      <c r="M95" s="12"/>
      <c r="N95" s="2"/>
      <c r="O95" s="2"/>
      <c r="P95" s="2"/>
      <c r="AA95" s="13"/>
    </row>
    <row r="96" ht="15.75" hidden="1" customHeight="1">
      <c r="A96" s="43"/>
      <c r="B96" s="43"/>
      <c r="C96" s="43"/>
      <c r="D96" s="43"/>
      <c r="E96" s="43"/>
      <c r="F96" s="43"/>
      <c r="G96" s="43"/>
      <c r="L96" s="2"/>
      <c r="M96" s="12"/>
      <c r="N96" s="2"/>
      <c r="O96" s="2"/>
      <c r="P96" s="2"/>
      <c r="AA96" s="13"/>
    </row>
    <row r="97" ht="15.75" hidden="1" customHeight="1">
      <c r="A97" s="43"/>
      <c r="B97" s="43"/>
      <c r="C97" s="43"/>
      <c r="D97" s="43"/>
      <c r="E97" s="43"/>
      <c r="F97" s="43"/>
      <c r="G97" s="43"/>
      <c r="L97" s="2"/>
      <c r="M97" s="2"/>
      <c r="N97" s="2"/>
      <c r="O97" s="2"/>
      <c r="P97" s="2"/>
    </row>
    <row r="98" ht="15.75" hidden="1" customHeight="1">
      <c r="A98" s="43"/>
      <c r="B98" s="43"/>
      <c r="C98" s="43"/>
      <c r="D98" s="43"/>
      <c r="E98" s="43"/>
      <c r="F98" s="43"/>
      <c r="G98" s="43"/>
      <c r="L98" s="2"/>
      <c r="M98" s="2"/>
      <c r="N98" s="2"/>
      <c r="O98" s="2"/>
      <c r="P98" s="2"/>
    </row>
    <row r="99" ht="15.75" hidden="1" customHeight="1">
      <c r="A99" s="43"/>
      <c r="B99" s="43"/>
      <c r="C99" s="43"/>
      <c r="D99" s="43"/>
      <c r="E99" s="43"/>
      <c r="F99" s="43"/>
      <c r="G99" s="43"/>
      <c r="L99" s="2"/>
      <c r="M99" s="2"/>
      <c r="N99" s="2"/>
      <c r="O99" s="2"/>
      <c r="P99" s="2"/>
    </row>
    <row r="100" ht="15.75" hidden="1" customHeight="1">
      <c r="A100" s="43"/>
      <c r="B100" s="43"/>
      <c r="C100" s="43"/>
      <c r="D100" s="43"/>
      <c r="E100" s="43"/>
      <c r="F100" s="43"/>
      <c r="G100" s="43"/>
      <c r="L100" s="2"/>
      <c r="M100" s="2"/>
      <c r="N100" s="2"/>
      <c r="O100" s="2"/>
      <c r="P100" s="2"/>
    </row>
    <row r="101" ht="15.75" hidden="1" customHeight="1">
      <c r="A101" s="43"/>
      <c r="B101" s="43"/>
      <c r="C101" s="43"/>
      <c r="D101" s="43"/>
      <c r="E101" s="43"/>
      <c r="F101" s="43"/>
      <c r="G101" s="43"/>
      <c r="L101" s="2"/>
      <c r="M101" s="2"/>
      <c r="N101" s="2"/>
      <c r="O101" s="2"/>
      <c r="P101" s="2"/>
    </row>
    <row r="102" ht="15.75" hidden="1" customHeight="1">
      <c r="A102" s="43"/>
      <c r="B102" s="43"/>
      <c r="C102" s="43"/>
      <c r="D102" s="43"/>
      <c r="E102" s="43"/>
      <c r="F102" s="43"/>
      <c r="G102" s="43"/>
      <c r="L102" s="2"/>
      <c r="M102" s="2"/>
      <c r="N102" s="2"/>
      <c r="O102" s="2"/>
      <c r="P102" s="2"/>
    </row>
    <row r="103" ht="15.75" hidden="1" customHeight="1">
      <c r="A103" s="43"/>
      <c r="B103" s="43"/>
      <c r="C103" s="43"/>
      <c r="D103" s="43"/>
      <c r="E103" s="43"/>
      <c r="F103" s="43"/>
      <c r="G103" s="43"/>
      <c r="L103" s="2"/>
      <c r="M103" s="2"/>
      <c r="N103" s="2"/>
      <c r="O103" s="2"/>
      <c r="P103" s="2"/>
    </row>
    <row r="104" ht="15.75" hidden="1" customHeight="1">
      <c r="A104" s="43"/>
      <c r="B104" s="43"/>
      <c r="C104" s="43"/>
      <c r="D104" s="43"/>
      <c r="E104" s="43"/>
      <c r="F104" s="43"/>
      <c r="G104" s="43"/>
      <c r="L104" s="2"/>
      <c r="M104" s="2"/>
      <c r="N104" s="2"/>
      <c r="O104" s="2"/>
      <c r="P104" s="2"/>
    </row>
    <row r="105" ht="15.75" hidden="1" customHeight="1">
      <c r="A105" s="43"/>
      <c r="B105" s="43"/>
      <c r="C105" s="43"/>
      <c r="D105" s="43"/>
      <c r="E105" s="43"/>
      <c r="F105" s="43"/>
      <c r="G105" s="43"/>
      <c r="L105" s="2"/>
      <c r="M105" s="2"/>
      <c r="N105" s="2"/>
      <c r="O105" s="2"/>
      <c r="P105" s="2"/>
    </row>
    <row r="106" ht="15.75" hidden="1" customHeight="1">
      <c r="A106" s="43"/>
      <c r="B106" s="43"/>
      <c r="C106" s="43"/>
      <c r="D106" s="43"/>
      <c r="E106" s="43"/>
      <c r="F106" s="43"/>
      <c r="G106" s="43"/>
      <c r="L106" s="2"/>
      <c r="M106" s="2"/>
      <c r="N106" s="2"/>
      <c r="O106" s="2"/>
      <c r="P106" s="2"/>
    </row>
    <row r="107" ht="15.75" hidden="1" customHeight="1">
      <c r="A107" s="43"/>
      <c r="B107" s="43"/>
      <c r="C107" s="43"/>
      <c r="D107" s="43"/>
      <c r="E107" s="43"/>
      <c r="F107" s="43"/>
      <c r="G107" s="43"/>
      <c r="L107" s="2"/>
      <c r="M107" s="2"/>
      <c r="N107" s="2"/>
      <c r="O107" s="2"/>
      <c r="P107" s="2"/>
    </row>
    <row r="108" ht="15.75" hidden="1" customHeight="1">
      <c r="A108" s="43"/>
      <c r="B108" s="43"/>
      <c r="C108" s="43"/>
      <c r="D108" s="43"/>
      <c r="E108" s="43"/>
      <c r="F108" s="43"/>
      <c r="G108" s="43"/>
      <c r="L108" s="2"/>
      <c r="M108" s="2"/>
      <c r="N108" s="2"/>
      <c r="O108" s="2"/>
      <c r="P108" s="2"/>
    </row>
    <row r="109" ht="15.75" hidden="1" customHeight="1">
      <c r="A109" s="43"/>
      <c r="B109" s="43"/>
      <c r="C109" s="43"/>
      <c r="D109" s="43"/>
      <c r="E109" s="43"/>
      <c r="F109" s="43"/>
      <c r="G109" s="43"/>
      <c r="L109" s="2"/>
      <c r="M109" s="2"/>
      <c r="N109" s="2"/>
      <c r="O109" s="2"/>
      <c r="P109" s="2"/>
    </row>
    <row r="110" ht="15.75" hidden="1" customHeight="1">
      <c r="A110" s="43"/>
      <c r="B110" s="43"/>
      <c r="C110" s="43"/>
      <c r="D110" s="43"/>
      <c r="E110" s="43"/>
      <c r="F110" s="43"/>
      <c r="G110" s="43"/>
      <c r="L110" s="2"/>
      <c r="M110" s="2"/>
      <c r="N110" s="2"/>
      <c r="O110" s="2"/>
      <c r="P110" s="2"/>
    </row>
    <row r="111" ht="15.75" hidden="1" customHeight="1">
      <c r="A111" s="43"/>
      <c r="B111" s="43"/>
      <c r="C111" s="43"/>
      <c r="D111" s="43"/>
      <c r="E111" s="43"/>
      <c r="F111" s="43"/>
      <c r="G111" s="43"/>
      <c r="L111" s="2"/>
      <c r="M111" s="2"/>
      <c r="N111" s="2"/>
      <c r="O111" s="2"/>
      <c r="P111" s="2"/>
    </row>
    <row r="112" ht="15.75" hidden="1" customHeight="1">
      <c r="A112" s="43"/>
      <c r="B112" s="43"/>
      <c r="C112" s="43"/>
      <c r="D112" s="43"/>
      <c r="E112" s="43"/>
      <c r="F112" s="43"/>
      <c r="G112" s="43"/>
      <c r="L112" s="2"/>
      <c r="M112" s="2"/>
      <c r="N112" s="2"/>
      <c r="O112" s="2"/>
      <c r="P112" s="2"/>
    </row>
    <row r="113" ht="15.75" hidden="1" customHeight="1">
      <c r="A113" s="43"/>
      <c r="B113" s="43"/>
      <c r="C113" s="43"/>
      <c r="D113" s="43"/>
      <c r="E113" s="43"/>
      <c r="F113" s="43"/>
      <c r="G113" s="43"/>
      <c r="L113" s="2"/>
      <c r="M113" s="2"/>
      <c r="N113" s="2"/>
      <c r="O113" s="2"/>
      <c r="P113" s="2"/>
    </row>
    <row r="114" ht="15.75" hidden="1" customHeight="1">
      <c r="A114" s="43"/>
      <c r="B114" s="43"/>
      <c r="C114" s="43"/>
      <c r="D114" s="43"/>
      <c r="E114" s="43"/>
      <c r="F114" s="43"/>
      <c r="G114" s="43"/>
      <c r="L114" s="2"/>
      <c r="M114" s="2"/>
      <c r="N114" s="2"/>
      <c r="O114" s="2"/>
      <c r="P114" s="2"/>
    </row>
    <row r="115" ht="15.75" hidden="1" customHeight="1">
      <c r="A115" s="43"/>
      <c r="B115" s="43"/>
      <c r="C115" s="43"/>
      <c r="D115" s="43"/>
      <c r="E115" s="43"/>
      <c r="F115" s="43"/>
      <c r="G115" s="43"/>
      <c r="L115" s="2"/>
      <c r="M115" s="2"/>
      <c r="N115" s="2"/>
      <c r="O115" s="2"/>
      <c r="P115" s="2"/>
    </row>
    <row r="116" ht="15.75" hidden="1" customHeight="1">
      <c r="A116" s="43"/>
      <c r="B116" s="43"/>
      <c r="C116" s="43"/>
      <c r="D116" s="43"/>
      <c r="E116" s="43"/>
      <c r="F116" s="43"/>
      <c r="G116" s="43"/>
      <c r="L116" s="2"/>
      <c r="M116" s="2"/>
      <c r="N116" s="2"/>
      <c r="O116" s="2"/>
      <c r="P116" s="2"/>
    </row>
    <row r="117" ht="15.75" hidden="1" customHeight="1">
      <c r="A117" s="43"/>
      <c r="B117" s="43"/>
      <c r="C117" s="43"/>
      <c r="D117" s="43"/>
      <c r="E117" s="43"/>
      <c r="F117" s="43"/>
      <c r="G117" s="43"/>
      <c r="L117" s="2"/>
      <c r="M117" s="2"/>
      <c r="N117" s="2"/>
      <c r="O117" s="2"/>
      <c r="P117" s="2"/>
    </row>
    <row r="118" ht="15.75" hidden="1" customHeight="1">
      <c r="A118" s="43"/>
      <c r="B118" s="43"/>
      <c r="C118" s="43"/>
      <c r="D118" s="43"/>
      <c r="E118" s="43"/>
      <c r="F118" s="43"/>
      <c r="G118" s="43"/>
      <c r="L118" s="2"/>
      <c r="M118" s="2"/>
      <c r="N118" s="2"/>
      <c r="O118" s="2"/>
      <c r="P118" s="2"/>
    </row>
    <row r="119" ht="15.75" hidden="1" customHeight="1">
      <c r="A119" s="43"/>
      <c r="B119" s="43"/>
      <c r="C119" s="43"/>
      <c r="D119" s="43"/>
      <c r="E119" s="43"/>
      <c r="F119" s="43"/>
      <c r="G119" s="43"/>
      <c r="L119" s="2"/>
      <c r="M119" s="2"/>
      <c r="N119" s="2"/>
      <c r="O119" s="2"/>
      <c r="P119" s="2"/>
    </row>
    <row r="120" ht="15.75" hidden="1" customHeight="1">
      <c r="A120" s="43"/>
      <c r="B120" s="43"/>
      <c r="C120" s="43"/>
      <c r="D120" s="43"/>
      <c r="E120" s="43"/>
      <c r="F120" s="43"/>
      <c r="G120" s="43"/>
      <c r="L120" s="2"/>
      <c r="M120" s="2"/>
      <c r="N120" s="2"/>
      <c r="O120" s="2"/>
      <c r="P120" s="2"/>
    </row>
    <row r="121" ht="15.75" hidden="1" customHeight="1">
      <c r="A121" s="43"/>
      <c r="B121" s="43"/>
      <c r="C121" s="43"/>
      <c r="D121" s="43"/>
      <c r="E121" s="43"/>
      <c r="F121" s="43"/>
      <c r="G121" s="43"/>
      <c r="L121" s="2"/>
      <c r="M121" s="2"/>
      <c r="N121" s="2"/>
      <c r="O121" s="2"/>
      <c r="P121" s="2"/>
    </row>
    <row r="122" ht="15.75" hidden="1" customHeight="1">
      <c r="A122" s="43"/>
      <c r="B122" s="43"/>
      <c r="C122" s="43"/>
      <c r="D122" s="43"/>
      <c r="E122" s="43"/>
      <c r="F122" s="43"/>
      <c r="G122" s="43"/>
      <c r="L122" s="2"/>
      <c r="M122" s="2"/>
      <c r="N122" s="2"/>
      <c r="O122" s="2"/>
      <c r="P122" s="2"/>
    </row>
    <row r="123" ht="15.75" hidden="1" customHeight="1">
      <c r="A123" s="43"/>
      <c r="B123" s="43"/>
      <c r="C123" s="43"/>
      <c r="D123" s="43"/>
      <c r="E123" s="43"/>
      <c r="F123" s="43"/>
      <c r="G123" s="43"/>
      <c r="L123" s="2"/>
      <c r="M123" s="2"/>
      <c r="N123" s="2"/>
      <c r="O123" s="2"/>
      <c r="P123" s="2"/>
    </row>
    <row r="124" ht="15.75" hidden="1" customHeight="1">
      <c r="A124" s="43"/>
      <c r="B124" s="43"/>
      <c r="C124" s="43"/>
      <c r="D124" s="43"/>
      <c r="E124" s="43"/>
      <c r="F124" s="43"/>
      <c r="G124" s="43"/>
      <c r="L124" s="2"/>
      <c r="M124" s="2"/>
      <c r="N124" s="2"/>
      <c r="O124" s="2"/>
      <c r="P124" s="2"/>
    </row>
    <row r="125" ht="15.75" hidden="1" customHeight="1">
      <c r="A125" s="43"/>
      <c r="B125" s="43"/>
      <c r="C125" s="43"/>
      <c r="D125" s="43"/>
      <c r="E125" s="43"/>
      <c r="F125" s="43"/>
      <c r="G125" s="43"/>
      <c r="L125" s="2"/>
      <c r="M125" s="2"/>
      <c r="N125" s="2"/>
      <c r="O125" s="2"/>
      <c r="P125" s="2"/>
    </row>
    <row r="126" ht="15.75" hidden="1" customHeight="1">
      <c r="A126" s="43"/>
      <c r="B126" s="43"/>
      <c r="C126" s="43"/>
      <c r="D126" s="43"/>
      <c r="E126" s="43"/>
      <c r="F126" s="43"/>
      <c r="G126" s="43"/>
      <c r="L126" s="2"/>
      <c r="M126" s="2"/>
      <c r="N126" s="2"/>
      <c r="O126" s="2"/>
      <c r="P126" s="2"/>
    </row>
    <row r="127" ht="15.75" hidden="1" customHeight="1">
      <c r="A127" s="43"/>
      <c r="B127" s="43"/>
      <c r="C127" s="43"/>
      <c r="D127" s="43"/>
      <c r="E127" s="43"/>
      <c r="F127" s="43"/>
      <c r="G127" s="43"/>
      <c r="L127" s="2"/>
      <c r="M127" s="2"/>
      <c r="N127" s="2"/>
      <c r="O127" s="2"/>
      <c r="P127" s="2"/>
    </row>
    <row r="128" ht="15.75" hidden="1" customHeight="1">
      <c r="A128" s="43"/>
      <c r="B128" s="43"/>
      <c r="C128" s="43"/>
      <c r="D128" s="43"/>
      <c r="E128" s="43"/>
      <c r="F128" s="43"/>
      <c r="G128" s="43"/>
      <c r="L128" s="2"/>
      <c r="M128" s="2"/>
      <c r="N128" s="2"/>
      <c r="O128" s="2"/>
      <c r="P128" s="2"/>
    </row>
    <row r="129" ht="15.75" hidden="1" customHeight="1">
      <c r="A129" s="43"/>
      <c r="B129" s="43"/>
      <c r="C129" s="43"/>
      <c r="D129" s="43"/>
      <c r="E129" s="43"/>
      <c r="F129" s="43"/>
      <c r="G129" s="43"/>
      <c r="L129" s="2"/>
      <c r="M129" s="2"/>
      <c r="N129" s="2"/>
      <c r="O129" s="2"/>
      <c r="P129" s="2"/>
    </row>
    <row r="130" ht="15.75" hidden="1" customHeight="1">
      <c r="A130" s="43"/>
      <c r="B130" s="43"/>
      <c r="C130" s="43"/>
      <c r="D130" s="43"/>
      <c r="E130" s="43"/>
      <c r="F130" s="43"/>
      <c r="G130" s="43"/>
      <c r="L130" s="2"/>
      <c r="M130" s="2"/>
      <c r="N130" s="2"/>
      <c r="O130" s="2"/>
      <c r="P130" s="2"/>
    </row>
    <row r="131" ht="15.75" hidden="1" customHeight="1">
      <c r="A131" s="43"/>
      <c r="B131" s="43"/>
      <c r="C131" s="43"/>
      <c r="D131" s="43"/>
      <c r="E131" s="43"/>
      <c r="F131" s="43"/>
      <c r="G131" s="43"/>
      <c r="L131" s="2"/>
      <c r="M131" s="2"/>
      <c r="N131" s="2"/>
      <c r="O131" s="2"/>
      <c r="P131" s="2"/>
    </row>
    <row r="132" ht="15.75" hidden="1" customHeight="1">
      <c r="A132" s="43"/>
      <c r="B132" s="43"/>
      <c r="C132" s="43"/>
      <c r="D132" s="43"/>
      <c r="E132" s="43"/>
      <c r="F132" s="43"/>
      <c r="G132" s="43"/>
      <c r="L132" s="2"/>
      <c r="M132" s="2"/>
      <c r="N132" s="2"/>
      <c r="O132" s="2"/>
      <c r="P132" s="2"/>
    </row>
    <row r="133" ht="15.75" hidden="1" customHeight="1">
      <c r="A133" s="43"/>
      <c r="B133" s="43"/>
      <c r="C133" s="43"/>
      <c r="D133" s="43"/>
      <c r="E133" s="43"/>
      <c r="F133" s="43"/>
      <c r="G133" s="43"/>
      <c r="L133" s="2"/>
      <c r="M133" s="2"/>
      <c r="N133" s="2"/>
      <c r="O133" s="2"/>
      <c r="P133" s="2"/>
    </row>
    <row r="134" ht="15.75" hidden="1" customHeight="1">
      <c r="A134" s="43"/>
      <c r="B134" s="43"/>
      <c r="C134" s="43"/>
      <c r="D134" s="43"/>
      <c r="E134" s="43"/>
      <c r="F134" s="43"/>
      <c r="G134" s="43"/>
      <c r="L134" s="2"/>
      <c r="M134" s="2"/>
      <c r="N134" s="2"/>
      <c r="O134" s="2"/>
      <c r="P134" s="2"/>
    </row>
    <row r="135" ht="15.75" hidden="1" customHeight="1">
      <c r="A135" s="43"/>
      <c r="B135" s="43"/>
      <c r="C135" s="43"/>
      <c r="D135" s="43"/>
      <c r="E135" s="43"/>
      <c r="F135" s="43"/>
      <c r="G135" s="43"/>
      <c r="L135" s="2"/>
      <c r="M135" s="2"/>
      <c r="N135" s="2"/>
      <c r="O135" s="2"/>
      <c r="P135" s="2"/>
    </row>
    <row r="136" ht="15.75" hidden="1" customHeight="1">
      <c r="A136" s="43"/>
      <c r="B136" s="43"/>
      <c r="C136" s="43"/>
      <c r="D136" s="43"/>
      <c r="E136" s="43"/>
      <c r="F136" s="43"/>
      <c r="G136" s="43"/>
      <c r="L136" s="2"/>
      <c r="M136" s="2"/>
      <c r="N136" s="2"/>
      <c r="O136" s="2"/>
      <c r="P136" s="2"/>
    </row>
    <row r="137" ht="15.75" hidden="1" customHeight="1">
      <c r="A137" s="43"/>
      <c r="B137" s="43"/>
      <c r="C137" s="43"/>
      <c r="D137" s="43"/>
      <c r="E137" s="43"/>
      <c r="F137" s="43"/>
      <c r="G137" s="43"/>
      <c r="L137" s="2"/>
      <c r="M137" s="2"/>
      <c r="N137" s="2"/>
      <c r="O137" s="2"/>
      <c r="P137" s="2"/>
    </row>
    <row r="138" ht="15.75" hidden="1" customHeight="1">
      <c r="A138" s="43"/>
      <c r="B138" s="43"/>
      <c r="C138" s="43"/>
      <c r="D138" s="43"/>
      <c r="E138" s="43"/>
      <c r="F138" s="43"/>
      <c r="G138" s="43"/>
      <c r="L138" s="2"/>
      <c r="M138" s="2"/>
      <c r="N138" s="2"/>
      <c r="O138" s="2"/>
      <c r="P138" s="2"/>
    </row>
    <row r="139" ht="15.75" hidden="1" customHeight="1">
      <c r="A139" s="43"/>
      <c r="B139" s="43"/>
      <c r="C139" s="43"/>
      <c r="D139" s="43"/>
      <c r="E139" s="43"/>
      <c r="F139" s="43"/>
      <c r="G139" s="43"/>
      <c r="L139" s="2"/>
      <c r="M139" s="2"/>
      <c r="N139" s="2"/>
      <c r="O139" s="2"/>
      <c r="P139" s="2"/>
    </row>
    <row r="140" ht="15.75" hidden="1" customHeight="1">
      <c r="A140" s="43"/>
      <c r="B140" s="43"/>
      <c r="C140" s="43"/>
      <c r="D140" s="43"/>
      <c r="E140" s="43"/>
      <c r="F140" s="43"/>
      <c r="G140" s="43"/>
      <c r="L140" s="2"/>
      <c r="M140" s="2"/>
      <c r="N140" s="2"/>
      <c r="O140" s="2"/>
      <c r="P140" s="2"/>
    </row>
    <row r="141" ht="15.75" hidden="1" customHeight="1">
      <c r="A141" s="43"/>
      <c r="B141" s="43"/>
      <c r="C141" s="43"/>
      <c r="D141" s="43"/>
      <c r="E141" s="43"/>
      <c r="F141" s="43"/>
      <c r="G141" s="43"/>
      <c r="L141" s="2"/>
      <c r="M141" s="2"/>
      <c r="N141" s="2"/>
      <c r="O141" s="2"/>
      <c r="P141" s="2"/>
    </row>
    <row r="142" ht="15.75" hidden="1" customHeight="1">
      <c r="A142" s="43"/>
      <c r="B142" s="43"/>
      <c r="C142" s="43"/>
      <c r="D142" s="43"/>
      <c r="E142" s="43"/>
      <c r="F142" s="43"/>
      <c r="G142" s="43"/>
      <c r="L142" s="2"/>
      <c r="M142" s="2"/>
      <c r="N142" s="2"/>
      <c r="O142" s="2"/>
      <c r="P142" s="2"/>
    </row>
    <row r="143" ht="15.75" hidden="1" customHeight="1">
      <c r="A143" s="43"/>
      <c r="B143" s="43"/>
      <c r="C143" s="43"/>
      <c r="D143" s="43"/>
      <c r="E143" s="43"/>
      <c r="F143" s="43"/>
      <c r="G143" s="43"/>
      <c r="L143" s="2"/>
      <c r="M143" s="2"/>
      <c r="N143" s="2"/>
      <c r="O143" s="2"/>
      <c r="P143" s="2"/>
    </row>
    <row r="144" ht="15.75" hidden="1" customHeight="1">
      <c r="A144" s="43"/>
      <c r="B144" s="43"/>
      <c r="C144" s="43"/>
      <c r="D144" s="43"/>
      <c r="E144" s="43"/>
      <c r="F144" s="43"/>
      <c r="G144" s="43"/>
      <c r="L144" s="2"/>
      <c r="M144" s="2"/>
      <c r="N144" s="2"/>
      <c r="O144" s="2"/>
      <c r="P144" s="2"/>
    </row>
    <row r="145" ht="15.75" hidden="1" customHeight="1">
      <c r="A145" s="43"/>
      <c r="B145" s="43"/>
      <c r="C145" s="43"/>
      <c r="D145" s="43"/>
      <c r="E145" s="43"/>
      <c r="F145" s="43"/>
      <c r="G145" s="43"/>
      <c r="L145" s="2"/>
      <c r="M145" s="2"/>
      <c r="N145" s="2"/>
      <c r="O145" s="2"/>
      <c r="P145" s="2"/>
    </row>
    <row r="146" ht="15.75" hidden="1" customHeight="1">
      <c r="A146" s="43"/>
      <c r="B146" s="43"/>
      <c r="C146" s="43"/>
      <c r="D146" s="43"/>
      <c r="E146" s="43"/>
      <c r="F146" s="43"/>
      <c r="G146" s="43"/>
      <c r="L146" s="2"/>
      <c r="M146" s="2"/>
      <c r="N146" s="2"/>
      <c r="O146" s="2"/>
      <c r="P146" s="2"/>
    </row>
    <row r="147" ht="15.75" hidden="1" customHeight="1">
      <c r="A147" s="43"/>
      <c r="B147" s="43"/>
      <c r="C147" s="43"/>
      <c r="D147" s="43"/>
      <c r="E147" s="43"/>
      <c r="F147" s="43"/>
      <c r="G147" s="43"/>
      <c r="L147" s="2"/>
      <c r="M147" s="2"/>
      <c r="N147" s="2"/>
      <c r="O147" s="2"/>
      <c r="P147" s="2"/>
    </row>
    <row r="148" ht="15.75" hidden="1" customHeight="1">
      <c r="A148" s="43"/>
      <c r="B148" s="43"/>
      <c r="C148" s="43"/>
      <c r="D148" s="43"/>
      <c r="E148" s="43"/>
      <c r="F148" s="43"/>
      <c r="G148" s="43"/>
      <c r="L148" s="2"/>
      <c r="M148" s="2"/>
      <c r="N148" s="2"/>
      <c r="O148" s="2"/>
      <c r="P148" s="2"/>
    </row>
    <row r="149" ht="15.75" hidden="1" customHeight="1">
      <c r="A149" s="43"/>
      <c r="B149" s="43"/>
      <c r="C149" s="43"/>
      <c r="D149" s="43"/>
      <c r="E149" s="43"/>
      <c r="F149" s="43"/>
      <c r="G149" s="43"/>
      <c r="L149" s="2"/>
      <c r="M149" s="2"/>
      <c r="N149" s="2"/>
      <c r="O149" s="2"/>
      <c r="P149" s="2"/>
    </row>
    <row r="150" ht="15.75" hidden="1" customHeight="1">
      <c r="A150" s="43"/>
      <c r="B150" s="43"/>
      <c r="C150" s="43"/>
      <c r="D150" s="43"/>
      <c r="E150" s="43"/>
      <c r="F150" s="43"/>
      <c r="G150" s="43"/>
      <c r="L150" s="2"/>
      <c r="M150" s="2"/>
      <c r="N150" s="2"/>
      <c r="O150" s="2"/>
      <c r="P150" s="2"/>
    </row>
    <row r="151" ht="15.75" hidden="1" customHeight="1">
      <c r="A151" s="43"/>
      <c r="B151" s="43"/>
      <c r="C151" s="43"/>
      <c r="D151" s="43"/>
      <c r="E151" s="43"/>
      <c r="F151" s="43"/>
      <c r="G151" s="43"/>
      <c r="L151" s="2"/>
      <c r="M151" s="2"/>
      <c r="N151" s="2"/>
      <c r="O151" s="2"/>
      <c r="P151" s="2"/>
    </row>
    <row r="152" ht="15.75" hidden="1" customHeight="1">
      <c r="A152" s="43"/>
      <c r="B152" s="43"/>
      <c r="C152" s="43"/>
      <c r="D152" s="43"/>
      <c r="E152" s="43"/>
      <c r="F152" s="43"/>
      <c r="G152" s="43"/>
      <c r="L152" s="2"/>
      <c r="M152" s="2"/>
      <c r="N152" s="2"/>
      <c r="O152" s="2"/>
      <c r="P152" s="2"/>
    </row>
    <row r="153" ht="15.75" hidden="1" customHeight="1">
      <c r="A153" s="43"/>
      <c r="B153" s="43"/>
      <c r="C153" s="43"/>
      <c r="D153" s="43"/>
      <c r="E153" s="43"/>
      <c r="F153" s="43"/>
      <c r="G153" s="43"/>
      <c r="L153" s="2"/>
      <c r="M153" s="2"/>
      <c r="N153" s="2"/>
      <c r="O153" s="2"/>
      <c r="P153" s="2"/>
    </row>
    <row r="154" ht="15.75" hidden="1" customHeight="1">
      <c r="A154" s="43"/>
      <c r="B154" s="43"/>
      <c r="C154" s="43"/>
      <c r="D154" s="43"/>
      <c r="E154" s="43"/>
      <c r="F154" s="43"/>
      <c r="G154" s="43"/>
      <c r="L154" s="2"/>
      <c r="M154" s="2"/>
      <c r="N154" s="2"/>
      <c r="O154" s="2"/>
      <c r="P154" s="2"/>
    </row>
    <row r="155" ht="15.75" hidden="1" customHeight="1">
      <c r="A155" s="43"/>
      <c r="B155" s="43"/>
      <c r="C155" s="43"/>
      <c r="D155" s="43"/>
      <c r="E155" s="43"/>
      <c r="F155" s="43"/>
      <c r="G155" s="43"/>
      <c r="L155" s="2"/>
      <c r="M155" s="2"/>
      <c r="N155" s="2"/>
      <c r="O155" s="2"/>
      <c r="P155" s="2"/>
    </row>
    <row r="156" ht="15.75" hidden="1" customHeight="1">
      <c r="A156" s="43"/>
      <c r="B156" s="43"/>
      <c r="C156" s="43"/>
      <c r="D156" s="43"/>
      <c r="E156" s="43"/>
      <c r="F156" s="43"/>
      <c r="G156" s="43"/>
      <c r="L156" s="2"/>
      <c r="M156" s="2"/>
      <c r="N156" s="2"/>
      <c r="O156" s="2"/>
      <c r="P156" s="2"/>
    </row>
    <row r="157" ht="15.75" hidden="1" customHeight="1">
      <c r="A157" s="43"/>
      <c r="B157" s="43"/>
      <c r="C157" s="43"/>
      <c r="D157" s="43"/>
      <c r="E157" s="43"/>
      <c r="F157" s="43"/>
      <c r="G157" s="43"/>
      <c r="L157" s="2"/>
      <c r="M157" s="2"/>
      <c r="N157" s="2"/>
      <c r="O157" s="2"/>
      <c r="P157" s="2"/>
    </row>
    <row r="158" ht="15.75" hidden="1" customHeight="1">
      <c r="A158" s="43"/>
      <c r="B158" s="43"/>
      <c r="C158" s="43"/>
      <c r="D158" s="43"/>
      <c r="E158" s="43"/>
      <c r="F158" s="43"/>
      <c r="G158" s="43"/>
      <c r="L158" s="2"/>
      <c r="M158" s="2"/>
      <c r="N158" s="2"/>
      <c r="O158" s="2"/>
      <c r="P158" s="2"/>
    </row>
    <row r="159" ht="15.75" hidden="1" customHeight="1">
      <c r="A159" s="43"/>
      <c r="B159" s="43"/>
      <c r="C159" s="43"/>
      <c r="D159" s="43"/>
      <c r="E159" s="43"/>
      <c r="F159" s="43"/>
      <c r="G159" s="43"/>
      <c r="L159" s="2"/>
      <c r="M159" s="2"/>
      <c r="N159" s="2"/>
      <c r="O159" s="2"/>
      <c r="P159" s="2"/>
    </row>
    <row r="160" ht="15.75" hidden="1" customHeight="1">
      <c r="A160" s="43"/>
      <c r="B160" s="43"/>
      <c r="C160" s="43"/>
      <c r="D160" s="43"/>
      <c r="E160" s="43"/>
      <c r="F160" s="43"/>
      <c r="G160" s="43"/>
      <c r="L160" s="2"/>
      <c r="M160" s="2"/>
      <c r="N160" s="2"/>
      <c r="O160" s="2"/>
      <c r="P160" s="2"/>
    </row>
    <row r="161" ht="15.75" hidden="1" customHeight="1">
      <c r="A161" s="43"/>
      <c r="B161" s="43"/>
      <c r="C161" s="43"/>
      <c r="D161" s="43"/>
      <c r="E161" s="43"/>
      <c r="F161" s="43"/>
      <c r="G161" s="43"/>
      <c r="L161" s="2"/>
      <c r="M161" s="2"/>
      <c r="N161" s="2"/>
      <c r="O161" s="2"/>
      <c r="P161" s="2"/>
    </row>
    <row r="162" ht="15.75" hidden="1" customHeight="1">
      <c r="A162" s="43"/>
      <c r="B162" s="43"/>
      <c r="C162" s="43"/>
      <c r="D162" s="43"/>
      <c r="E162" s="43"/>
      <c r="F162" s="43"/>
      <c r="G162" s="43"/>
      <c r="L162" s="2"/>
      <c r="M162" s="2"/>
      <c r="N162" s="2"/>
      <c r="O162" s="2"/>
      <c r="P162" s="2"/>
    </row>
    <row r="163" ht="15.75" hidden="1" customHeight="1">
      <c r="A163" s="43"/>
      <c r="B163" s="43"/>
      <c r="C163" s="43"/>
      <c r="D163" s="43"/>
      <c r="E163" s="43"/>
      <c r="F163" s="43"/>
      <c r="G163" s="43"/>
      <c r="L163" s="2"/>
      <c r="M163" s="2"/>
      <c r="N163" s="2"/>
      <c r="O163" s="2"/>
      <c r="P163" s="2"/>
    </row>
    <row r="164" ht="15.75" hidden="1" customHeight="1">
      <c r="A164" s="43"/>
      <c r="B164" s="43"/>
      <c r="C164" s="43"/>
      <c r="D164" s="43"/>
      <c r="E164" s="43"/>
      <c r="F164" s="43"/>
      <c r="G164" s="43"/>
      <c r="L164" s="2"/>
      <c r="M164" s="2"/>
      <c r="N164" s="2"/>
      <c r="O164" s="2"/>
      <c r="P164" s="2"/>
    </row>
    <row r="165" ht="15.75" hidden="1" customHeight="1">
      <c r="A165" s="43"/>
      <c r="B165" s="43"/>
      <c r="C165" s="43"/>
      <c r="D165" s="43"/>
      <c r="E165" s="43"/>
      <c r="F165" s="43"/>
      <c r="G165" s="43"/>
      <c r="L165" s="2"/>
      <c r="M165" s="2"/>
      <c r="N165" s="2"/>
      <c r="O165" s="2"/>
      <c r="P165" s="2"/>
    </row>
    <row r="166" ht="15.75" hidden="1" customHeight="1">
      <c r="A166" s="43"/>
      <c r="B166" s="43"/>
      <c r="C166" s="43"/>
      <c r="D166" s="43"/>
      <c r="E166" s="43"/>
      <c r="F166" s="43"/>
      <c r="G166" s="43"/>
      <c r="L166" s="2"/>
      <c r="M166" s="2"/>
      <c r="N166" s="2"/>
      <c r="O166" s="2"/>
      <c r="P166" s="2"/>
    </row>
    <row r="167" ht="15.75" hidden="1" customHeight="1">
      <c r="A167" s="43"/>
      <c r="B167" s="43"/>
      <c r="C167" s="43"/>
      <c r="D167" s="43"/>
      <c r="E167" s="43"/>
      <c r="F167" s="43"/>
      <c r="G167" s="43"/>
      <c r="L167" s="2"/>
      <c r="M167" s="2"/>
      <c r="N167" s="2"/>
      <c r="O167" s="2"/>
      <c r="P167" s="2"/>
    </row>
    <row r="168" ht="15.75" hidden="1" customHeight="1">
      <c r="A168" s="43"/>
      <c r="B168" s="43"/>
      <c r="C168" s="43"/>
      <c r="D168" s="43"/>
      <c r="E168" s="43"/>
      <c r="F168" s="43"/>
      <c r="G168" s="43"/>
      <c r="L168" s="2"/>
      <c r="M168" s="2"/>
      <c r="N168" s="2"/>
      <c r="O168" s="2"/>
      <c r="P168" s="2"/>
    </row>
    <row r="169" ht="15.75" hidden="1" customHeight="1">
      <c r="A169" s="43"/>
      <c r="B169" s="43"/>
      <c r="C169" s="43"/>
      <c r="D169" s="43"/>
      <c r="E169" s="43"/>
      <c r="F169" s="43"/>
      <c r="G169" s="43"/>
      <c r="L169" s="2"/>
      <c r="M169" s="2"/>
      <c r="N169" s="2"/>
      <c r="O169" s="2"/>
      <c r="P169" s="2"/>
    </row>
    <row r="170" ht="15.75" hidden="1" customHeight="1">
      <c r="A170" s="43"/>
      <c r="B170" s="43"/>
      <c r="C170" s="43"/>
      <c r="D170" s="43"/>
      <c r="E170" s="43"/>
      <c r="F170" s="43"/>
      <c r="G170" s="43"/>
      <c r="L170" s="2"/>
      <c r="M170" s="2"/>
      <c r="N170" s="2"/>
      <c r="O170" s="2"/>
      <c r="P170" s="2"/>
    </row>
    <row r="171" ht="15.75" hidden="1" customHeight="1">
      <c r="A171" s="43"/>
      <c r="B171" s="43"/>
      <c r="C171" s="43"/>
      <c r="D171" s="43"/>
      <c r="E171" s="43"/>
      <c r="F171" s="43"/>
      <c r="G171" s="43"/>
      <c r="L171" s="2"/>
      <c r="M171" s="2"/>
      <c r="N171" s="2"/>
      <c r="O171" s="2"/>
      <c r="P171" s="2"/>
    </row>
    <row r="172" ht="15.75" hidden="1" customHeight="1">
      <c r="A172" s="43"/>
      <c r="B172" s="43"/>
      <c r="C172" s="43"/>
      <c r="D172" s="43"/>
      <c r="E172" s="43"/>
      <c r="F172" s="43"/>
      <c r="G172" s="43"/>
      <c r="L172" s="2"/>
      <c r="M172" s="2"/>
      <c r="N172" s="2"/>
      <c r="O172" s="2"/>
      <c r="P172" s="2"/>
    </row>
    <row r="173" ht="15.75" hidden="1" customHeight="1">
      <c r="A173" s="43"/>
      <c r="B173" s="43"/>
      <c r="C173" s="43"/>
      <c r="D173" s="43"/>
      <c r="E173" s="43"/>
      <c r="F173" s="43"/>
      <c r="G173" s="43"/>
      <c r="L173" s="2"/>
      <c r="M173" s="2"/>
      <c r="N173" s="2"/>
      <c r="O173" s="2"/>
      <c r="P173" s="2"/>
    </row>
    <row r="174" ht="15.75" hidden="1" customHeight="1">
      <c r="A174" s="43"/>
      <c r="B174" s="43"/>
      <c r="C174" s="43"/>
      <c r="D174" s="43"/>
      <c r="E174" s="43"/>
      <c r="F174" s="43"/>
      <c r="G174" s="43"/>
      <c r="L174" s="2"/>
      <c r="M174" s="2"/>
      <c r="N174" s="2"/>
      <c r="O174" s="2"/>
      <c r="P174" s="2"/>
    </row>
    <row r="175" ht="15.75" hidden="1" customHeight="1">
      <c r="A175" s="43"/>
      <c r="B175" s="43"/>
      <c r="C175" s="43"/>
      <c r="D175" s="43"/>
      <c r="E175" s="43"/>
      <c r="F175" s="43"/>
      <c r="G175" s="43"/>
      <c r="L175" s="2"/>
      <c r="M175" s="2"/>
      <c r="N175" s="2"/>
      <c r="O175" s="2"/>
      <c r="P175" s="2"/>
    </row>
    <row r="176" ht="15.75" hidden="1" customHeight="1">
      <c r="A176" s="43"/>
      <c r="B176" s="43"/>
      <c r="C176" s="43"/>
      <c r="D176" s="43"/>
      <c r="E176" s="43"/>
      <c r="F176" s="43"/>
      <c r="G176" s="43"/>
      <c r="L176" s="2"/>
      <c r="M176" s="2"/>
      <c r="N176" s="2"/>
      <c r="O176" s="2"/>
      <c r="P176" s="2"/>
    </row>
    <row r="177" ht="15.75" hidden="1" customHeight="1">
      <c r="A177" s="43"/>
      <c r="B177" s="43"/>
      <c r="C177" s="43"/>
      <c r="D177" s="43"/>
      <c r="E177" s="43"/>
      <c r="F177" s="43"/>
      <c r="G177" s="43"/>
      <c r="L177" s="2"/>
      <c r="M177" s="2"/>
      <c r="N177" s="2"/>
      <c r="O177" s="2"/>
      <c r="P177" s="2"/>
    </row>
    <row r="178" ht="15.75" hidden="1" customHeight="1">
      <c r="A178" s="43"/>
      <c r="B178" s="43"/>
      <c r="C178" s="43"/>
      <c r="D178" s="43"/>
      <c r="E178" s="43"/>
      <c r="F178" s="43"/>
      <c r="G178" s="43"/>
      <c r="L178" s="2"/>
      <c r="M178" s="2"/>
      <c r="N178" s="2"/>
      <c r="O178" s="2"/>
      <c r="P178" s="2"/>
    </row>
    <row r="179" ht="15.75" hidden="1" customHeight="1">
      <c r="A179" s="43"/>
      <c r="B179" s="43"/>
      <c r="C179" s="43"/>
      <c r="D179" s="43"/>
      <c r="E179" s="43"/>
      <c r="F179" s="43"/>
      <c r="G179" s="43"/>
      <c r="L179" s="2"/>
      <c r="M179" s="2"/>
      <c r="N179" s="2"/>
      <c r="O179" s="2"/>
      <c r="P179" s="2"/>
    </row>
    <row r="180" ht="15.75" hidden="1" customHeight="1">
      <c r="A180" s="43"/>
      <c r="B180" s="43"/>
      <c r="C180" s="43"/>
      <c r="D180" s="43"/>
      <c r="E180" s="43"/>
      <c r="F180" s="43"/>
      <c r="G180" s="43"/>
      <c r="L180" s="2"/>
      <c r="M180" s="2"/>
      <c r="N180" s="2"/>
      <c r="O180" s="2"/>
      <c r="P180" s="2"/>
    </row>
    <row r="181" ht="15.75" hidden="1" customHeight="1">
      <c r="A181" s="43"/>
      <c r="B181" s="43"/>
      <c r="C181" s="43"/>
      <c r="D181" s="43"/>
      <c r="E181" s="43"/>
      <c r="F181" s="43"/>
      <c r="G181" s="43"/>
      <c r="L181" s="2"/>
      <c r="M181" s="2"/>
      <c r="N181" s="2"/>
      <c r="O181" s="2"/>
      <c r="P181" s="2"/>
    </row>
    <row r="182" ht="15.75" hidden="1" customHeight="1">
      <c r="A182" s="43"/>
      <c r="B182" s="43"/>
      <c r="C182" s="43"/>
      <c r="D182" s="43"/>
      <c r="E182" s="43"/>
      <c r="F182" s="43"/>
      <c r="G182" s="43"/>
      <c r="L182" s="2"/>
      <c r="M182" s="2"/>
      <c r="N182" s="2"/>
      <c r="O182" s="2"/>
      <c r="P182" s="2"/>
    </row>
    <row r="183" ht="15.75" hidden="1" customHeight="1">
      <c r="A183" s="43"/>
      <c r="B183" s="43"/>
      <c r="C183" s="43"/>
      <c r="D183" s="43"/>
      <c r="E183" s="43"/>
      <c r="F183" s="43"/>
      <c r="G183" s="43"/>
      <c r="L183" s="2"/>
      <c r="M183" s="2"/>
      <c r="N183" s="2"/>
      <c r="O183" s="2"/>
      <c r="P183" s="2"/>
    </row>
    <row r="184" ht="15.75" hidden="1" customHeight="1">
      <c r="A184" s="43"/>
      <c r="B184" s="43"/>
      <c r="C184" s="43"/>
      <c r="D184" s="43"/>
      <c r="E184" s="43"/>
      <c r="F184" s="43"/>
      <c r="G184" s="43"/>
      <c r="L184" s="2"/>
      <c r="M184" s="2"/>
      <c r="N184" s="2"/>
      <c r="O184" s="2"/>
      <c r="P184" s="2"/>
    </row>
    <row r="185" ht="15.75" hidden="1" customHeight="1">
      <c r="A185" s="43"/>
      <c r="B185" s="43"/>
      <c r="C185" s="43"/>
      <c r="D185" s="43"/>
      <c r="E185" s="43"/>
      <c r="F185" s="43"/>
      <c r="G185" s="43"/>
      <c r="L185" s="2"/>
      <c r="M185" s="2"/>
      <c r="N185" s="2"/>
      <c r="O185" s="2"/>
      <c r="P185" s="2"/>
    </row>
    <row r="186" ht="15.75" hidden="1" customHeight="1">
      <c r="A186" s="43"/>
      <c r="B186" s="43"/>
      <c r="C186" s="43"/>
      <c r="D186" s="43"/>
      <c r="E186" s="43"/>
      <c r="F186" s="43"/>
      <c r="G186" s="43"/>
      <c r="L186" s="2"/>
      <c r="M186" s="2"/>
      <c r="N186" s="2"/>
      <c r="O186" s="2"/>
      <c r="P186" s="2"/>
    </row>
    <row r="187" ht="15.75" hidden="1" customHeight="1">
      <c r="A187" s="43"/>
      <c r="B187" s="43"/>
      <c r="C187" s="43"/>
      <c r="D187" s="43"/>
      <c r="E187" s="43"/>
      <c r="F187" s="43"/>
      <c r="G187" s="43"/>
      <c r="L187" s="2"/>
      <c r="M187" s="2"/>
      <c r="N187" s="2"/>
      <c r="O187" s="2"/>
      <c r="P187" s="2"/>
    </row>
    <row r="188" ht="15.75" hidden="1" customHeight="1">
      <c r="A188" s="43"/>
      <c r="B188" s="43"/>
      <c r="C188" s="43"/>
      <c r="D188" s="43"/>
      <c r="E188" s="43"/>
      <c r="F188" s="43"/>
      <c r="G188" s="43"/>
      <c r="L188" s="2"/>
      <c r="M188" s="2"/>
      <c r="N188" s="2"/>
      <c r="O188" s="2"/>
      <c r="P188" s="2"/>
    </row>
    <row r="189" ht="15.75" hidden="1" customHeight="1">
      <c r="A189" s="43"/>
      <c r="B189" s="43"/>
      <c r="C189" s="43"/>
      <c r="D189" s="43"/>
      <c r="E189" s="43"/>
      <c r="F189" s="43"/>
      <c r="G189" s="43"/>
      <c r="L189" s="2"/>
      <c r="M189" s="2"/>
      <c r="N189" s="2"/>
      <c r="O189" s="2"/>
      <c r="P189" s="2"/>
    </row>
    <row r="190" ht="15.75" hidden="1" customHeight="1">
      <c r="A190" s="43"/>
      <c r="B190" s="43"/>
      <c r="C190" s="43"/>
      <c r="D190" s="43"/>
      <c r="E190" s="43"/>
      <c r="F190" s="43"/>
      <c r="G190" s="43"/>
      <c r="L190" s="2"/>
      <c r="M190" s="2"/>
      <c r="N190" s="2"/>
      <c r="O190" s="2"/>
      <c r="P190" s="2"/>
    </row>
    <row r="191" ht="15.75" hidden="1" customHeight="1">
      <c r="A191" s="43"/>
      <c r="B191" s="43"/>
      <c r="C191" s="43"/>
      <c r="D191" s="43"/>
      <c r="E191" s="43"/>
      <c r="F191" s="43"/>
      <c r="G191" s="43"/>
      <c r="L191" s="2"/>
      <c r="M191" s="2"/>
      <c r="N191" s="2"/>
      <c r="O191" s="2"/>
      <c r="P191" s="2"/>
    </row>
    <row r="192" ht="15.75" hidden="1" customHeight="1">
      <c r="A192" s="43"/>
      <c r="B192" s="43"/>
      <c r="C192" s="43"/>
      <c r="D192" s="43"/>
      <c r="E192" s="43"/>
      <c r="F192" s="43"/>
      <c r="G192" s="43"/>
      <c r="L192" s="2"/>
      <c r="M192" s="2"/>
      <c r="N192" s="2"/>
      <c r="O192" s="2"/>
      <c r="P192" s="2"/>
    </row>
    <row r="193" ht="15.75" hidden="1" customHeight="1">
      <c r="A193" s="43"/>
      <c r="B193" s="43"/>
      <c r="C193" s="43"/>
      <c r="D193" s="43"/>
      <c r="E193" s="43"/>
      <c r="F193" s="43"/>
      <c r="G193" s="43"/>
      <c r="L193" s="2"/>
      <c r="M193" s="2"/>
      <c r="N193" s="2"/>
      <c r="O193" s="2"/>
      <c r="P193" s="2"/>
    </row>
    <row r="194" ht="15.75" hidden="1" customHeight="1">
      <c r="A194" s="43"/>
      <c r="B194" s="43"/>
      <c r="C194" s="43"/>
      <c r="D194" s="43"/>
      <c r="E194" s="43"/>
      <c r="F194" s="43"/>
      <c r="G194" s="43"/>
      <c r="L194" s="2"/>
      <c r="M194" s="2"/>
      <c r="N194" s="2"/>
      <c r="O194" s="2"/>
      <c r="P194" s="2"/>
    </row>
    <row r="195" ht="15.75" hidden="1" customHeight="1">
      <c r="A195" s="43"/>
      <c r="B195" s="43"/>
      <c r="C195" s="43"/>
      <c r="D195" s="43"/>
      <c r="E195" s="43"/>
      <c r="F195" s="43"/>
      <c r="G195" s="43"/>
      <c r="L195" s="2"/>
      <c r="M195" s="2"/>
      <c r="N195" s="2"/>
      <c r="O195" s="2"/>
      <c r="P195" s="2"/>
    </row>
    <row r="196" ht="15.75" hidden="1" customHeight="1">
      <c r="A196" s="43"/>
      <c r="B196" s="43"/>
      <c r="C196" s="43"/>
      <c r="D196" s="43"/>
      <c r="E196" s="43"/>
      <c r="F196" s="43"/>
      <c r="G196" s="43"/>
      <c r="L196" s="2"/>
      <c r="M196" s="2"/>
      <c r="N196" s="2"/>
      <c r="O196" s="2"/>
      <c r="P196" s="2"/>
    </row>
    <row r="197" ht="15.75" hidden="1" customHeight="1">
      <c r="A197" s="43"/>
      <c r="B197" s="43"/>
      <c r="C197" s="43"/>
      <c r="D197" s="43"/>
      <c r="E197" s="43"/>
      <c r="F197" s="43"/>
      <c r="G197" s="43"/>
      <c r="L197" s="2"/>
      <c r="M197" s="2"/>
      <c r="N197" s="2"/>
      <c r="O197" s="2"/>
      <c r="P197" s="2"/>
    </row>
    <row r="198" ht="15.75" hidden="1" customHeight="1">
      <c r="A198" s="43"/>
      <c r="B198" s="43"/>
      <c r="C198" s="43"/>
      <c r="D198" s="43"/>
      <c r="E198" s="43"/>
      <c r="F198" s="43"/>
      <c r="G198" s="43"/>
      <c r="L198" s="2"/>
      <c r="M198" s="2"/>
      <c r="N198" s="2"/>
      <c r="O198" s="2"/>
      <c r="P198" s="2"/>
    </row>
    <row r="199" ht="15.75" hidden="1" customHeight="1">
      <c r="A199" s="43"/>
      <c r="B199" s="43"/>
      <c r="C199" s="43"/>
      <c r="D199" s="43"/>
      <c r="E199" s="43"/>
      <c r="F199" s="43"/>
      <c r="G199" s="43"/>
      <c r="L199" s="2"/>
      <c r="M199" s="2"/>
      <c r="N199" s="2"/>
      <c r="O199" s="2"/>
      <c r="P199" s="2"/>
    </row>
    <row r="200" ht="15.75" hidden="1" customHeight="1">
      <c r="A200" s="43"/>
      <c r="B200" s="43"/>
      <c r="C200" s="43"/>
      <c r="D200" s="43"/>
      <c r="E200" s="43"/>
      <c r="F200" s="43"/>
      <c r="G200" s="43"/>
      <c r="L200" s="2"/>
      <c r="M200" s="2"/>
      <c r="N200" s="2"/>
      <c r="O200" s="2"/>
      <c r="P200" s="2"/>
    </row>
    <row r="201" ht="15.75" hidden="1" customHeight="1">
      <c r="A201" s="43"/>
      <c r="B201" s="43"/>
      <c r="C201" s="43"/>
      <c r="D201" s="43"/>
      <c r="E201" s="43"/>
      <c r="F201" s="43"/>
      <c r="G201" s="43"/>
      <c r="L201" s="2"/>
      <c r="M201" s="2"/>
      <c r="N201" s="2"/>
      <c r="O201" s="2"/>
      <c r="P201" s="2"/>
    </row>
    <row r="202" ht="15.75" hidden="1" customHeight="1">
      <c r="A202" s="43"/>
      <c r="B202" s="43"/>
      <c r="C202" s="43"/>
      <c r="D202" s="43"/>
      <c r="E202" s="43"/>
      <c r="F202" s="43"/>
      <c r="G202" s="43"/>
      <c r="L202" s="2"/>
      <c r="M202" s="2"/>
      <c r="N202" s="2"/>
      <c r="O202" s="2"/>
      <c r="P202" s="2"/>
    </row>
    <row r="203" ht="15.75" hidden="1" customHeight="1">
      <c r="A203" s="43"/>
      <c r="B203" s="43"/>
      <c r="C203" s="43"/>
      <c r="D203" s="43"/>
      <c r="E203" s="43"/>
      <c r="F203" s="43"/>
      <c r="G203" s="43"/>
      <c r="L203" s="2"/>
      <c r="M203" s="2"/>
      <c r="N203" s="2"/>
      <c r="O203" s="2"/>
      <c r="P203" s="2"/>
    </row>
    <row r="204" ht="15.75" hidden="1" customHeight="1">
      <c r="A204" s="43"/>
      <c r="B204" s="43"/>
      <c r="C204" s="43"/>
      <c r="D204" s="43"/>
      <c r="E204" s="43"/>
      <c r="F204" s="43"/>
      <c r="G204" s="43"/>
      <c r="L204" s="2"/>
      <c r="M204" s="2"/>
      <c r="N204" s="2"/>
      <c r="O204" s="2"/>
      <c r="P204" s="2"/>
    </row>
    <row r="205" ht="15.75" hidden="1" customHeight="1">
      <c r="A205" s="43"/>
      <c r="B205" s="43"/>
      <c r="C205" s="43"/>
      <c r="D205" s="43"/>
      <c r="E205" s="43"/>
      <c r="F205" s="43"/>
      <c r="G205" s="43"/>
      <c r="L205" s="2"/>
      <c r="M205" s="2"/>
      <c r="N205" s="2"/>
      <c r="O205" s="2"/>
      <c r="P205" s="2"/>
    </row>
    <row r="206" ht="15.75" hidden="1" customHeight="1">
      <c r="A206" s="43"/>
      <c r="B206" s="43"/>
      <c r="C206" s="43"/>
      <c r="D206" s="43"/>
      <c r="E206" s="43"/>
      <c r="F206" s="43"/>
      <c r="G206" s="43"/>
      <c r="L206" s="2"/>
      <c r="M206" s="2"/>
      <c r="N206" s="2"/>
      <c r="O206" s="2"/>
      <c r="P206" s="2"/>
    </row>
    <row r="207" ht="15.75" hidden="1" customHeight="1">
      <c r="A207" s="43"/>
      <c r="B207" s="43"/>
      <c r="C207" s="43"/>
      <c r="D207" s="43"/>
      <c r="E207" s="43"/>
      <c r="F207" s="43"/>
      <c r="G207" s="43"/>
      <c r="L207" s="2"/>
      <c r="M207" s="2"/>
      <c r="N207" s="2"/>
      <c r="O207" s="2"/>
      <c r="P207" s="2"/>
    </row>
    <row r="208" ht="15.75" hidden="1" customHeight="1">
      <c r="A208" s="43"/>
      <c r="B208" s="43"/>
      <c r="C208" s="43"/>
      <c r="D208" s="43"/>
      <c r="E208" s="43"/>
      <c r="F208" s="43"/>
      <c r="G208" s="43"/>
      <c r="L208" s="2"/>
      <c r="M208" s="2"/>
      <c r="N208" s="2"/>
      <c r="O208" s="2"/>
      <c r="P208" s="2"/>
    </row>
    <row r="209" ht="15.75" hidden="1" customHeight="1">
      <c r="A209" s="43"/>
      <c r="B209" s="43"/>
      <c r="C209" s="43"/>
      <c r="D209" s="43"/>
      <c r="E209" s="43"/>
      <c r="F209" s="43"/>
      <c r="G209" s="43"/>
      <c r="L209" s="2"/>
      <c r="M209" s="2"/>
      <c r="N209" s="2"/>
      <c r="O209" s="2"/>
      <c r="P209" s="2"/>
    </row>
    <row r="210" ht="15.75" hidden="1" customHeight="1">
      <c r="A210" s="43"/>
      <c r="B210" s="43"/>
      <c r="C210" s="43"/>
      <c r="D210" s="43"/>
      <c r="E210" s="43"/>
      <c r="F210" s="43"/>
      <c r="G210" s="43"/>
      <c r="L210" s="2"/>
      <c r="M210" s="2"/>
      <c r="N210" s="2"/>
      <c r="O210" s="2"/>
      <c r="P210" s="2"/>
    </row>
    <row r="211" ht="15.75" hidden="1" customHeight="1">
      <c r="A211" s="43"/>
      <c r="B211" s="43"/>
      <c r="C211" s="43"/>
      <c r="D211" s="43"/>
      <c r="E211" s="43"/>
      <c r="F211" s="43"/>
      <c r="G211" s="43"/>
      <c r="L211" s="2"/>
      <c r="M211" s="2"/>
      <c r="N211" s="2"/>
      <c r="O211" s="2"/>
      <c r="P211" s="2"/>
    </row>
    <row r="212" ht="15.75" hidden="1" customHeight="1">
      <c r="A212" s="43"/>
      <c r="B212" s="43"/>
      <c r="C212" s="43"/>
      <c r="D212" s="43"/>
      <c r="E212" s="43"/>
      <c r="F212" s="43"/>
      <c r="G212" s="43"/>
      <c r="L212" s="2"/>
      <c r="M212" s="2"/>
      <c r="N212" s="2"/>
      <c r="O212" s="2"/>
      <c r="P212" s="2"/>
    </row>
    <row r="213" ht="15.75" hidden="1" customHeight="1">
      <c r="A213" s="43"/>
      <c r="B213" s="43"/>
      <c r="C213" s="43"/>
      <c r="D213" s="43"/>
      <c r="E213" s="43"/>
      <c r="F213" s="43"/>
      <c r="G213" s="43"/>
      <c r="L213" s="2"/>
      <c r="M213" s="2"/>
      <c r="N213" s="2"/>
      <c r="O213" s="2"/>
      <c r="P213" s="2"/>
    </row>
    <row r="214" ht="15.75" hidden="1" customHeight="1">
      <c r="A214" s="43"/>
      <c r="B214" s="43"/>
      <c r="C214" s="43"/>
      <c r="D214" s="43"/>
      <c r="E214" s="43"/>
      <c r="F214" s="43"/>
      <c r="G214" s="43"/>
      <c r="L214" s="2"/>
      <c r="M214" s="2"/>
      <c r="N214" s="2"/>
      <c r="O214" s="2"/>
      <c r="P214" s="2"/>
    </row>
    <row r="215" ht="15.75" hidden="1" customHeight="1">
      <c r="A215" s="43"/>
      <c r="B215" s="43"/>
      <c r="C215" s="43"/>
      <c r="D215" s="43"/>
      <c r="E215" s="43"/>
      <c r="F215" s="43"/>
      <c r="G215" s="43"/>
      <c r="L215" s="2"/>
      <c r="M215" s="2"/>
      <c r="N215" s="2"/>
      <c r="O215" s="2"/>
      <c r="P215" s="2"/>
    </row>
    <row r="216" ht="15.75" hidden="1" customHeight="1">
      <c r="A216" s="43"/>
      <c r="B216" s="43"/>
      <c r="C216" s="43"/>
      <c r="D216" s="43"/>
      <c r="E216" s="43"/>
      <c r="F216" s="43"/>
      <c r="G216" s="43"/>
      <c r="L216" s="2"/>
      <c r="M216" s="2"/>
      <c r="N216" s="2"/>
      <c r="O216" s="2"/>
      <c r="P216" s="2"/>
    </row>
    <row r="217" ht="15.75" hidden="1" customHeight="1">
      <c r="A217" s="43"/>
      <c r="B217" s="43"/>
      <c r="C217" s="43"/>
      <c r="D217" s="43"/>
      <c r="E217" s="43"/>
      <c r="F217" s="43"/>
      <c r="G217" s="43"/>
      <c r="L217" s="2"/>
      <c r="M217" s="2"/>
      <c r="N217" s="2"/>
      <c r="O217" s="2"/>
      <c r="P217" s="2"/>
    </row>
    <row r="218" ht="15.75" hidden="1" customHeight="1">
      <c r="A218" s="43"/>
      <c r="B218" s="43"/>
      <c r="C218" s="43"/>
      <c r="D218" s="43"/>
      <c r="E218" s="43"/>
      <c r="F218" s="43"/>
      <c r="G218" s="43"/>
      <c r="L218" s="2"/>
      <c r="M218" s="2"/>
      <c r="N218" s="2"/>
      <c r="O218" s="2"/>
      <c r="P218" s="2"/>
    </row>
    <row r="219" ht="15.75" hidden="1" customHeight="1">
      <c r="A219" s="43"/>
      <c r="B219" s="43"/>
      <c r="C219" s="43"/>
      <c r="D219" s="43"/>
      <c r="E219" s="43"/>
      <c r="F219" s="43"/>
      <c r="G219" s="43"/>
      <c r="L219" s="2"/>
      <c r="M219" s="2"/>
      <c r="N219" s="2"/>
      <c r="O219" s="2"/>
      <c r="P219" s="2"/>
    </row>
    <row r="220" ht="15.75" hidden="1" customHeight="1">
      <c r="A220" s="43"/>
      <c r="B220" s="43"/>
      <c r="C220" s="43"/>
      <c r="D220" s="43"/>
      <c r="E220" s="43"/>
      <c r="F220" s="43"/>
      <c r="G220" s="43"/>
      <c r="L220" s="2"/>
      <c r="M220" s="2"/>
      <c r="N220" s="2"/>
      <c r="O220" s="2"/>
      <c r="P220" s="2"/>
    </row>
    <row r="221" ht="15.75" hidden="1" customHeight="1">
      <c r="A221" s="43"/>
      <c r="B221" s="43"/>
      <c r="C221" s="43"/>
      <c r="D221" s="43"/>
      <c r="E221" s="43"/>
      <c r="F221" s="43"/>
      <c r="G221" s="43"/>
      <c r="L221" s="2"/>
      <c r="M221" s="2"/>
      <c r="N221" s="2"/>
      <c r="O221" s="2"/>
      <c r="P221" s="2"/>
    </row>
    <row r="222" ht="15.75" hidden="1" customHeight="1">
      <c r="A222" s="43"/>
      <c r="B222" s="43"/>
      <c r="C222" s="43"/>
      <c r="D222" s="43"/>
      <c r="E222" s="43"/>
      <c r="F222" s="43"/>
      <c r="G222" s="43"/>
      <c r="L222" s="2"/>
      <c r="M222" s="2"/>
      <c r="N222" s="2"/>
      <c r="O222" s="2"/>
      <c r="P222" s="2"/>
    </row>
    <row r="223" ht="15.75" hidden="1" customHeight="1">
      <c r="A223" s="43"/>
      <c r="B223" s="43"/>
      <c r="C223" s="43"/>
      <c r="D223" s="43"/>
      <c r="E223" s="43"/>
      <c r="F223" s="43"/>
      <c r="G223" s="43"/>
      <c r="L223" s="2"/>
      <c r="M223" s="2"/>
      <c r="N223" s="2"/>
      <c r="O223" s="2"/>
      <c r="P223" s="2"/>
    </row>
    <row r="224" ht="15.75" hidden="1" customHeight="1">
      <c r="A224" s="43"/>
      <c r="B224" s="43"/>
      <c r="C224" s="43"/>
      <c r="D224" s="43"/>
      <c r="E224" s="43"/>
      <c r="F224" s="43"/>
      <c r="G224" s="43"/>
      <c r="L224" s="2"/>
      <c r="M224" s="2"/>
      <c r="N224" s="2"/>
      <c r="O224" s="2"/>
      <c r="P224" s="2"/>
    </row>
    <row r="225" ht="15.75" hidden="1" customHeight="1">
      <c r="A225" s="43"/>
      <c r="B225" s="43"/>
      <c r="C225" s="43"/>
      <c r="D225" s="43"/>
      <c r="E225" s="43"/>
      <c r="F225" s="43"/>
      <c r="G225" s="43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hidden="1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8" t="s">
        <v>46</v>
      </c>
      <c r="B1" s="9" t="s">
        <v>98</v>
      </c>
      <c r="C1" s="10"/>
      <c r="D1" s="10"/>
      <c r="E1" s="10"/>
      <c r="F1" s="10"/>
      <c r="G1" s="10"/>
      <c r="H1" s="10"/>
      <c r="I1" s="10"/>
      <c r="J1" s="10"/>
      <c r="K1" s="11"/>
      <c r="L1" s="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2"/>
      <c r="AA1" s="12"/>
      <c r="AB1" s="12"/>
      <c r="AC1" s="12"/>
      <c r="AD1" s="12"/>
      <c r="AE1" s="12"/>
      <c r="AF1" s="12"/>
      <c r="AG1" s="12"/>
    </row>
    <row r="2">
      <c r="A2" s="14"/>
      <c r="B2" s="15"/>
      <c r="C2" s="16"/>
      <c r="D2" s="16"/>
      <c r="E2" s="16"/>
      <c r="F2" s="16"/>
      <c r="G2" s="16"/>
      <c r="H2" s="16"/>
      <c r="I2" s="16"/>
      <c r="J2" s="16"/>
      <c r="K2" s="17"/>
      <c r="L2" s="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2"/>
      <c r="AA2" s="12"/>
      <c r="AB2" s="12"/>
      <c r="AC2" s="12"/>
      <c r="AD2" s="12"/>
      <c r="AE2" s="12"/>
      <c r="AF2" s="12"/>
      <c r="AG2" s="12"/>
    </row>
    <row r="3">
      <c r="A3" s="19"/>
      <c r="B3" s="20" t="s">
        <v>49</v>
      </c>
      <c r="C3" s="20" t="s">
        <v>50</v>
      </c>
      <c r="D3" s="20" t="s">
        <v>51</v>
      </c>
      <c r="E3" s="20" t="s">
        <v>52</v>
      </c>
      <c r="F3" s="21" t="s">
        <v>53</v>
      </c>
      <c r="G3" s="21" t="s">
        <v>54</v>
      </c>
      <c r="H3" s="21" t="s">
        <v>55</v>
      </c>
      <c r="I3" s="21" t="s">
        <v>56</v>
      </c>
      <c r="J3" s="20" t="s">
        <v>57</v>
      </c>
      <c r="K3" s="20" t="s">
        <v>58</v>
      </c>
      <c r="L3" s="2"/>
      <c r="M3" s="18" t="s">
        <v>48</v>
      </c>
      <c r="N3" s="12"/>
      <c r="O3" s="12"/>
      <c r="P3" s="12"/>
      <c r="Q3" s="12"/>
      <c r="R3" s="12"/>
      <c r="S3" s="12"/>
      <c r="T3" s="12"/>
      <c r="U3" s="12"/>
      <c r="V3" s="12"/>
      <c r="W3" s="12"/>
      <c r="X3" s="2"/>
      <c r="Y3" s="12"/>
      <c r="Z3" s="12"/>
      <c r="AA3" s="12"/>
      <c r="AB3" s="12"/>
      <c r="AC3" s="12"/>
      <c r="AD3" s="12"/>
      <c r="AE3" s="12"/>
      <c r="AF3" s="12"/>
      <c r="AG3" s="12"/>
    </row>
    <row r="4">
      <c r="A4" s="23" t="str">
        <f>ALNS!A4</f>
        <v>Alex Ranyê Guilherme Cristino</v>
      </c>
      <c r="B4" s="24"/>
      <c r="C4" s="24"/>
      <c r="D4" s="24"/>
      <c r="E4" s="24"/>
      <c r="F4" s="25">
        <f t="shared" ref="F4:F47" si="1">IF(A4&lt;&gt;"",SUM(B4:E4),)</f>
        <v>0</v>
      </c>
      <c r="G4" s="26" t="str">
        <f t="shared" ref="G4:G47" si="2">IFERROR(IF(F4&gt;=0,AVERAGE(B4:E4),""),"")</f>
        <v/>
      </c>
      <c r="H4" s="25" t="str">
        <f t="shared" ref="H4:H47" si="3">IF(AND(F4&gt;=10,F4&lt;28,G4&lt;7),ROUND((50-G4*6)/4,1),"")</f>
        <v/>
      </c>
      <c r="I4" s="27"/>
      <c r="J4" s="28" t="str">
        <f t="shared" ref="J4:J47" si="4">IF(AND(B4&lt;&gt;"",C4&lt;&gt;"",D4&lt;&gt;"",E4&lt;&gt;""),IF(OR(F4&gt;=28,F4&lt;10),G4,IF(I4=H4,5,((G4*6)+(I4*4))/10)),)</f>
        <v/>
      </c>
      <c r="K4" s="29" t="str">
        <f t="shared" ref="K4:K47" si="5">IF(AND(B4&lt;&gt;"",C4&lt;&gt;"",D4&lt;&gt;"",E4&lt;&gt;""),IF(J4&gt;=5,"A","R"),)</f>
        <v/>
      </c>
      <c r="L4" s="2"/>
      <c r="M4" s="22" t="s">
        <v>59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</row>
    <row r="5">
      <c r="A5" s="30" t="str">
        <f>ALNS!A5</f>
        <v>Ana beatriz Araújo Salvino</v>
      </c>
      <c r="B5" s="31"/>
      <c r="C5" s="31"/>
      <c r="D5" s="31"/>
      <c r="E5" s="31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5" t="str">
        <f t="shared" si="4"/>
        <v/>
      </c>
      <c r="K5" s="36" t="str">
        <f t="shared" si="5"/>
        <v/>
      </c>
      <c r="L5" s="2"/>
      <c r="M5" s="18" t="s">
        <v>60</v>
      </c>
      <c r="N5" s="12"/>
      <c r="O5" s="12"/>
      <c r="P5" s="12"/>
      <c r="Q5" s="12"/>
      <c r="R5" s="12"/>
      <c r="S5" s="12"/>
      <c r="T5" s="12"/>
      <c r="U5" s="12"/>
      <c r="V5" s="12"/>
      <c r="W5" s="12"/>
      <c r="X5" s="2"/>
      <c r="Y5" s="12"/>
      <c r="Z5" s="2"/>
      <c r="AA5" s="12"/>
      <c r="AB5" s="12"/>
      <c r="AC5" s="12"/>
      <c r="AD5" s="12"/>
      <c r="AE5" s="12"/>
      <c r="AF5" s="12"/>
      <c r="AG5" s="12"/>
    </row>
    <row r="6">
      <c r="A6" s="23" t="str">
        <f>ALNS!A6</f>
        <v>Ana Beatriz Farias Brito</v>
      </c>
      <c r="B6" s="24"/>
      <c r="C6" s="24"/>
      <c r="D6" s="24"/>
      <c r="E6" s="24"/>
      <c r="F6" s="25">
        <f t="shared" si="1"/>
        <v>0</v>
      </c>
      <c r="G6" s="26" t="str">
        <f t="shared" si="2"/>
        <v/>
      </c>
      <c r="H6" s="25" t="str">
        <f t="shared" si="3"/>
        <v/>
      </c>
      <c r="I6" s="27"/>
      <c r="J6" s="28" t="str">
        <f t="shared" si="4"/>
        <v/>
      </c>
      <c r="K6" s="29" t="str">
        <f t="shared" si="5"/>
        <v/>
      </c>
      <c r="L6" s="2"/>
      <c r="M6" s="37" t="s">
        <v>61</v>
      </c>
      <c r="N6" s="12"/>
      <c r="O6" s="12"/>
      <c r="P6" s="12"/>
      <c r="Q6" s="12"/>
      <c r="R6" s="12"/>
      <c r="S6" s="12"/>
      <c r="T6" s="12"/>
      <c r="U6" s="12"/>
      <c r="V6" s="12"/>
      <c r="W6" s="12"/>
      <c r="X6" s="2"/>
      <c r="Y6" s="12"/>
      <c r="Z6" s="2"/>
      <c r="AA6" s="12"/>
      <c r="AB6" s="12"/>
      <c r="AC6" s="12"/>
      <c r="AD6" s="12"/>
      <c r="AE6" s="12"/>
      <c r="AF6" s="12"/>
      <c r="AG6" s="12"/>
    </row>
    <row r="7">
      <c r="A7" s="30" t="str">
        <f>ALNS!A7</f>
        <v>Ana Clara Oliveira das Chagas</v>
      </c>
      <c r="B7" s="31"/>
      <c r="C7" s="31"/>
      <c r="D7" s="31"/>
      <c r="E7" s="31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5" t="str">
        <f t="shared" si="4"/>
        <v/>
      </c>
      <c r="K7" s="36" t="str">
        <f t="shared" si="5"/>
        <v/>
      </c>
      <c r="L7" s="2"/>
      <c r="M7" s="22" t="s">
        <v>62</v>
      </c>
      <c r="N7" s="12"/>
      <c r="O7" s="12"/>
      <c r="P7" s="12"/>
      <c r="Q7" s="12"/>
      <c r="R7" s="12"/>
      <c r="S7" s="12"/>
      <c r="T7" s="12"/>
      <c r="U7" s="12"/>
      <c r="V7" s="12"/>
      <c r="W7" s="12"/>
      <c r="X7" s="2"/>
      <c r="Y7" s="12"/>
      <c r="Z7" s="2"/>
      <c r="AA7" s="12"/>
      <c r="AB7" s="12"/>
      <c r="AC7" s="12"/>
      <c r="AD7" s="12"/>
      <c r="AE7" s="12"/>
      <c r="AF7" s="12"/>
      <c r="AG7" s="12"/>
    </row>
    <row r="8">
      <c r="A8" s="23" t="str">
        <f>ALNS!A8</f>
        <v>Ana Flávia Ribeiro Gomes Nascimento</v>
      </c>
      <c r="B8" s="24"/>
      <c r="C8" s="24"/>
      <c r="D8" s="24"/>
      <c r="E8" s="24"/>
      <c r="F8" s="25">
        <f t="shared" si="1"/>
        <v>0</v>
      </c>
      <c r="G8" s="26" t="str">
        <f t="shared" si="2"/>
        <v/>
      </c>
      <c r="H8" s="25" t="str">
        <f t="shared" si="3"/>
        <v/>
      </c>
      <c r="I8" s="27"/>
      <c r="J8" s="28" t="str">
        <f t="shared" si="4"/>
        <v/>
      </c>
      <c r="K8" s="29" t="str">
        <f t="shared" si="5"/>
        <v/>
      </c>
      <c r="L8" s="2"/>
      <c r="M8" s="22" t="s">
        <v>63</v>
      </c>
      <c r="N8" s="12"/>
      <c r="O8" s="12"/>
      <c r="P8" s="12"/>
      <c r="Q8" s="12"/>
      <c r="R8" s="12"/>
      <c r="S8" s="12"/>
      <c r="T8" s="12"/>
      <c r="U8" s="12"/>
      <c r="V8" s="12"/>
      <c r="W8" s="12"/>
      <c r="X8" s="2"/>
      <c r="Y8" s="12"/>
      <c r="Z8" s="2"/>
      <c r="AA8" s="12"/>
      <c r="AB8" s="12"/>
      <c r="AC8" s="12"/>
      <c r="AD8" s="12"/>
      <c r="AE8" s="12"/>
      <c r="AF8" s="12"/>
      <c r="AG8" s="12"/>
    </row>
    <row r="9">
      <c r="A9" s="30" t="str">
        <f>ALNS!A9</f>
        <v>Ana Luiza Almeida Maia</v>
      </c>
      <c r="B9" s="31"/>
      <c r="C9" s="31"/>
      <c r="D9" s="31"/>
      <c r="E9" s="31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5" t="str">
        <f t="shared" si="4"/>
        <v/>
      </c>
      <c r="K9" s="36" t="str">
        <f t="shared" si="5"/>
        <v/>
      </c>
      <c r="L9" s="2"/>
      <c r="M9" s="22" t="s">
        <v>64</v>
      </c>
      <c r="N9" s="12"/>
      <c r="O9" s="12"/>
      <c r="P9" s="12"/>
      <c r="Q9" s="12"/>
      <c r="R9" s="12"/>
      <c r="S9" s="12"/>
      <c r="T9" s="12"/>
      <c r="U9" s="12"/>
      <c r="V9" s="12"/>
      <c r="W9" s="12"/>
      <c r="X9" s="2"/>
      <c r="Y9" s="12"/>
      <c r="Z9" s="2"/>
      <c r="AA9" s="12"/>
      <c r="AB9" s="12"/>
      <c r="AC9" s="12"/>
      <c r="AD9" s="12"/>
      <c r="AE9" s="12"/>
      <c r="AF9" s="12"/>
      <c r="AG9" s="12"/>
    </row>
    <row r="10">
      <c r="A10" s="23" t="str">
        <f>ALNS!A10</f>
        <v>Andrei Bernado Nascimento da Silva</v>
      </c>
      <c r="B10" s="24"/>
      <c r="C10" s="24"/>
      <c r="D10" s="24"/>
      <c r="E10" s="24"/>
      <c r="F10" s="25">
        <f t="shared" si="1"/>
        <v>0</v>
      </c>
      <c r="G10" s="26" t="str">
        <f t="shared" si="2"/>
        <v/>
      </c>
      <c r="H10" s="25" t="str">
        <f t="shared" si="3"/>
        <v/>
      </c>
      <c r="I10" s="27"/>
      <c r="J10" s="28" t="str">
        <f t="shared" si="4"/>
        <v/>
      </c>
      <c r="K10" s="29" t="str">
        <f t="shared" si="5"/>
        <v/>
      </c>
      <c r="L10" s="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2"/>
      <c r="Y10" s="12"/>
      <c r="Z10" s="2"/>
      <c r="AA10" s="12"/>
      <c r="AB10" s="12"/>
      <c r="AC10" s="12"/>
      <c r="AD10" s="12"/>
      <c r="AE10" s="12"/>
      <c r="AF10" s="12"/>
      <c r="AG10" s="12"/>
    </row>
    <row r="11">
      <c r="A11" s="30" t="str">
        <f>ALNS!A11</f>
        <v>Arthur Juan Costa Araújo</v>
      </c>
      <c r="B11" s="31"/>
      <c r="C11" s="31"/>
      <c r="D11" s="31"/>
      <c r="E11" s="31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5" t="str">
        <f t="shared" si="4"/>
        <v/>
      </c>
      <c r="K11" s="36" t="str">
        <f t="shared" si="5"/>
        <v/>
      </c>
      <c r="L11" s="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2"/>
      <c r="Y11" s="12"/>
      <c r="Z11" s="2"/>
      <c r="AA11" s="12"/>
      <c r="AB11" s="12"/>
      <c r="AC11" s="12"/>
      <c r="AD11" s="12"/>
      <c r="AE11" s="12"/>
      <c r="AF11" s="12"/>
      <c r="AG11" s="12"/>
    </row>
    <row r="12">
      <c r="A12" s="23" t="str">
        <f>ALNS!A12</f>
        <v>Brenda Angel Sousa de Medeiros</v>
      </c>
      <c r="B12" s="24"/>
      <c r="C12" s="24"/>
      <c r="D12" s="24"/>
      <c r="E12" s="24"/>
      <c r="F12" s="25">
        <f t="shared" si="1"/>
        <v>0</v>
      </c>
      <c r="G12" s="26" t="str">
        <f t="shared" si="2"/>
        <v/>
      </c>
      <c r="H12" s="25" t="str">
        <f t="shared" si="3"/>
        <v/>
      </c>
      <c r="I12" s="27"/>
      <c r="J12" s="28" t="str">
        <f t="shared" si="4"/>
        <v/>
      </c>
      <c r="K12" s="29" t="str">
        <f t="shared" si="5"/>
        <v/>
      </c>
      <c r="L12" s="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2"/>
      <c r="Y12" s="12"/>
      <c r="Z12" s="2"/>
      <c r="AA12" s="12"/>
      <c r="AB12" s="12"/>
      <c r="AC12" s="12"/>
      <c r="AD12" s="12"/>
      <c r="AE12" s="12"/>
      <c r="AF12" s="12"/>
      <c r="AG12" s="12"/>
    </row>
    <row r="13">
      <c r="A13" s="30" t="str">
        <f>ALNS!A13</f>
        <v>Bruna Ellen Andrade Abrantes</v>
      </c>
      <c r="B13" s="31"/>
      <c r="C13" s="31"/>
      <c r="D13" s="31"/>
      <c r="E13" s="31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5" t="str">
        <f t="shared" si="4"/>
        <v/>
      </c>
      <c r="K13" s="36" t="str">
        <f t="shared" si="5"/>
        <v/>
      </c>
      <c r="L13" s="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2"/>
      <c r="Y13" s="12"/>
      <c r="Z13" s="2"/>
      <c r="AA13" s="12"/>
      <c r="AB13" s="12"/>
      <c r="AC13" s="12"/>
      <c r="AD13" s="12"/>
      <c r="AE13" s="12"/>
      <c r="AF13" s="12"/>
      <c r="AG13" s="12"/>
    </row>
    <row r="14">
      <c r="A14" s="23" t="str">
        <f>ALNS!A14</f>
        <v>Daniel Dantas da Silva</v>
      </c>
      <c r="B14" s="24"/>
      <c r="C14" s="24"/>
      <c r="D14" s="24"/>
      <c r="E14" s="24"/>
      <c r="F14" s="25">
        <f t="shared" si="1"/>
        <v>0</v>
      </c>
      <c r="G14" s="26" t="str">
        <f t="shared" si="2"/>
        <v/>
      </c>
      <c r="H14" s="25" t="str">
        <f t="shared" si="3"/>
        <v/>
      </c>
      <c r="I14" s="27"/>
      <c r="J14" s="28" t="str">
        <f t="shared" si="4"/>
        <v/>
      </c>
      <c r="K14" s="29" t="str">
        <f t="shared" si="5"/>
        <v/>
      </c>
      <c r="L14" s="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2"/>
      <c r="Y14" s="12"/>
      <c r="Z14" s="2"/>
      <c r="AA14" s="12"/>
      <c r="AB14" s="12"/>
      <c r="AC14" s="12"/>
      <c r="AD14" s="12"/>
      <c r="AE14" s="12"/>
      <c r="AF14" s="12"/>
      <c r="AG14" s="12"/>
    </row>
    <row r="15">
      <c r="A15" s="30" t="str">
        <f>ALNS!A15</f>
        <v>Erick Gabriel Araújo Leandro</v>
      </c>
      <c r="B15" s="31"/>
      <c r="C15" s="31"/>
      <c r="D15" s="31"/>
      <c r="E15" s="31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5" t="str">
        <f t="shared" si="4"/>
        <v/>
      </c>
      <c r="K15" s="36" t="str">
        <f t="shared" si="5"/>
        <v/>
      </c>
      <c r="L15" s="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2"/>
      <c r="Y15" s="12"/>
      <c r="Z15" s="2"/>
      <c r="AA15" s="12"/>
      <c r="AB15" s="12"/>
      <c r="AC15" s="12"/>
      <c r="AD15" s="12"/>
      <c r="AE15" s="12"/>
      <c r="AF15" s="12"/>
      <c r="AG15" s="12"/>
    </row>
    <row r="16">
      <c r="A16" s="23" t="str">
        <f>ALNS!A16</f>
        <v>Eugênio Genuíno Mota</v>
      </c>
      <c r="B16" s="24"/>
      <c r="C16" s="24"/>
      <c r="D16" s="24"/>
      <c r="E16" s="24"/>
      <c r="F16" s="25">
        <f t="shared" si="1"/>
        <v>0</v>
      </c>
      <c r="G16" s="33" t="str">
        <f t="shared" si="2"/>
        <v/>
      </c>
      <c r="H16" s="25" t="str">
        <f t="shared" si="3"/>
        <v/>
      </c>
      <c r="I16" s="27"/>
      <c r="J16" s="28" t="str">
        <f t="shared" si="4"/>
        <v/>
      </c>
      <c r="K16" s="29" t="str">
        <f t="shared" si="5"/>
        <v/>
      </c>
      <c r="L16" s="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2"/>
      <c r="Y16" s="12"/>
      <c r="Z16" s="2"/>
      <c r="AA16" s="12"/>
      <c r="AB16" s="12"/>
      <c r="AC16" s="12"/>
      <c r="AD16" s="12"/>
      <c r="AE16" s="12"/>
      <c r="AF16" s="12"/>
      <c r="AG16" s="12"/>
    </row>
    <row r="17">
      <c r="A17" s="30" t="str">
        <f>ALNS!A17</f>
        <v>Evellyn Fernandes de Almeida</v>
      </c>
      <c r="B17" s="31"/>
      <c r="C17" s="31"/>
      <c r="D17" s="31"/>
      <c r="E17" s="31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5" t="str">
        <f t="shared" si="4"/>
        <v/>
      </c>
      <c r="K17" s="36" t="str">
        <f t="shared" si="5"/>
        <v/>
      </c>
      <c r="L17" s="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2"/>
      <c r="Y17" s="12"/>
      <c r="Z17" s="2"/>
      <c r="AA17" s="12"/>
      <c r="AB17" s="12"/>
      <c r="AC17" s="12"/>
      <c r="AD17" s="12"/>
      <c r="AE17" s="12"/>
      <c r="AF17" s="12"/>
      <c r="AG17" s="12"/>
    </row>
    <row r="18">
      <c r="A18" s="23" t="str">
        <f>ALNS!A18</f>
        <v>Gabriel de Sousa Gonzaga</v>
      </c>
      <c r="B18" s="24"/>
      <c r="C18" s="24"/>
      <c r="D18" s="24"/>
      <c r="E18" s="24"/>
      <c r="F18" s="25">
        <f t="shared" si="1"/>
        <v>0</v>
      </c>
      <c r="G18" s="26" t="str">
        <f t="shared" si="2"/>
        <v/>
      </c>
      <c r="H18" s="25" t="str">
        <f t="shared" si="3"/>
        <v/>
      </c>
      <c r="I18" s="27"/>
      <c r="J18" s="28" t="str">
        <f t="shared" si="4"/>
        <v/>
      </c>
      <c r="K18" s="29" t="str">
        <f t="shared" si="5"/>
        <v/>
      </c>
      <c r="L18" s="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2"/>
      <c r="Y18" s="12"/>
      <c r="Z18" s="2"/>
      <c r="AA18" s="12"/>
      <c r="AB18" s="12"/>
      <c r="AC18" s="12"/>
      <c r="AD18" s="12"/>
      <c r="AE18" s="12"/>
      <c r="AF18" s="12"/>
      <c r="AG18" s="12"/>
    </row>
    <row r="19">
      <c r="A19" s="30" t="str">
        <f>ALNS!A19</f>
        <v>Giullia Barros Pietoso Camara</v>
      </c>
      <c r="B19" s="31"/>
      <c r="C19" s="31"/>
      <c r="D19" s="31"/>
      <c r="E19" s="31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5" t="str">
        <f t="shared" si="4"/>
        <v/>
      </c>
      <c r="K19" s="36" t="str">
        <f t="shared" si="5"/>
        <v/>
      </c>
      <c r="L19" s="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2"/>
      <c r="Y19" s="12"/>
      <c r="Z19" s="2"/>
      <c r="AA19" s="12"/>
      <c r="AB19" s="12"/>
      <c r="AC19" s="12"/>
      <c r="AD19" s="12"/>
      <c r="AE19" s="12"/>
      <c r="AF19" s="12"/>
      <c r="AG19" s="12"/>
    </row>
    <row r="20" ht="15.75" customHeight="1">
      <c r="A20" s="38" t="str">
        <f>ALNS!A20</f>
        <v>Gleiciane Almeida de Lima</v>
      </c>
      <c r="B20" s="24"/>
      <c r="C20" s="24"/>
      <c r="D20" s="24"/>
      <c r="E20" s="24"/>
      <c r="F20" s="25">
        <f t="shared" si="1"/>
        <v>0</v>
      </c>
      <c r="G20" s="26" t="str">
        <f t="shared" si="2"/>
        <v/>
      </c>
      <c r="H20" s="25" t="str">
        <f t="shared" si="3"/>
        <v/>
      </c>
      <c r="I20" s="27"/>
      <c r="J20" s="28" t="str">
        <f t="shared" si="4"/>
        <v/>
      </c>
      <c r="K20" s="29" t="str">
        <f t="shared" si="5"/>
        <v/>
      </c>
      <c r="L20" s="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2"/>
      <c r="Y20" s="12"/>
      <c r="Z20" s="2"/>
      <c r="AA20" s="12"/>
      <c r="AB20" s="12"/>
      <c r="AC20" s="12"/>
      <c r="AD20" s="12"/>
      <c r="AE20" s="12"/>
      <c r="AF20" s="12"/>
      <c r="AG20" s="12"/>
    </row>
    <row r="21" ht="15.75" customHeight="1">
      <c r="A21" s="30" t="str">
        <f>ALNS!A21</f>
        <v>Gustavo Oliviera de Menezes</v>
      </c>
      <c r="B21" s="31"/>
      <c r="C21" s="31"/>
      <c r="D21" s="31"/>
      <c r="E21" s="31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5" t="str">
        <f t="shared" si="4"/>
        <v/>
      </c>
      <c r="K21" s="36" t="str">
        <f t="shared" si="5"/>
        <v/>
      </c>
      <c r="L21" s="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2"/>
      <c r="Y21" s="12"/>
      <c r="Z21" s="2"/>
      <c r="AA21" s="12"/>
      <c r="AB21" s="12"/>
      <c r="AC21" s="12"/>
      <c r="AD21" s="12"/>
      <c r="AE21" s="12"/>
      <c r="AF21" s="12"/>
      <c r="AG21" s="12"/>
    </row>
    <row r="22" ht="15.75" customHeight="1">
      <c r="A22" s="23" t="str">
        <f>ALNS!A22</f>
        <v>Heitor Gênuíno Mota</v>
      </c>
      <c r="B22" s="24"/>
      <c r="C22" s="24"/>
      <c r="D22" s="24"/>
      <c r="E22" s="24"/>
      <c r="F22" s="25">
        <f t="shared" si="1"/>
        <v>0</v>
      </c>
      <c r="G22" s="26" t="str">
        <f t="shared" si="2"/>
        <v/>
      </c>
      <c r="H22" s="25" t="str">
        <f t="shared" si="3"/>
        <v/>
      </c>
      <c r="I22" s="27"/>
      <c r="J22" s="28" t="str">
        <f t="shared" si="4"/>
        <v/>
      </c>
      <c r="K22" s="29" t="str">
        <f t="shared" si="5"/>
        <v/>
      </c>
      <c r="L22" s="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2"/>
      <c r="Y22" s="12"/>
      <c r="Z22" s="2"/>
      <c r="AA22" s="12"/>
      <c r="AB22" s="12"/>
      <c r="AC22" s="12"/>
      <c r="AD22" s="12"/>
      <c r="AE22" s="12"/>
      <c r="AF22" s="12"/>
      <c r="AG22" s="12"/>
    </row>
    <row r="23" ht="15.75" customHeight="1">
      <c r="A23" s="30" t="str">
        <f>ALNS!A23</f>
        <v>Heloisa dos Reis Nascimento</v>
      </c>
      <c r="B23" s="31"/>
      <c r="C23" s="31"/>
      <c r="D23" s="31"/>
      <c r="E23" s="31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5" t="str">
        <f t="shared" si="4"/>
        <v/>
      </c>
      <c r="K23" s="36" t="str">
        <f t="shared" si="5"/>
        <v/>
      </c>
      <c r="L23" s="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2"/>
      <c r="Y23" s="12"/>
      <c r="Z23" s="2"/>
      <c r="AA23" s="12"/>
      <c r="AB23" s="12"/>
      <c r="AC23" s="12"/>
      <c r="AD23" s="12"/>
      <c r="AE23" s="12"/>
      <c r="AF23" s="12"/>
      <c r="AG23" s="12"/>
    </row>
    <row r="24" ht="15.75" customHeight="1">
      <c r="A24" s="23" t="str">
        <f>ALNS!A24</f>
        <v>José Júlio César de Lima Silva Soares</v>
      </c>
      <c r="B24" s="24"/>
      <c r="C24" s="24"/>
      <c r="D24" s="24"/>
      <c r="E24" s="24"/>
      <c r="F24" s="25">
        <f t="shared" si="1"/>
        <v>0</v>
      </c>
      <c r="G24" s="26" t="str">
        <f t="shared" si="2"/>
        <v/>
      </c>
      <c r="H24" s="25" t="str">
        <f t="shared" si="3"/>
        <v/>
      </c>
      <c r="I24" s="27"/>
      <c r="J24" s="28" t="str">
        <f t="shared" si="4"/>
        <v/>
      </c>
      <c r="K24" s="29" t="str">
        <f t="shared" si="5"/>
        <v/>
      </c>
      <c r="L24" s="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2"/>
      <c r="Y24" s="12"/>
      <c r="Z24" s="2"/>
      <c r="AA24" s="12"/>
      <c r="AB24" s="12"/>
      <c r="AC24" s="12"/>
      <c r="AD24" s="12"/>
      <c r="AE24" s="12"/>
      <c r="AF24" s="12"/>
      <c r="AG24" s="12"/>
    </row>
    <row r="25" ht="15.75" customHeight="1">
      <c r="A25" s="30" t="str">
        <f>ALNS!A25</f>
        <v>Júlia da Costa Silva Cruz</v>
      </c>
      <c r="B25" s="31"/>
      <c r="C25" s="31"/>
      <c r="D25" s="31"/>
      <c r="E25" s="31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5" t="str">
        <f t="shared" si="4"/>
        <v/>
      </c>
      <c r="K25" s="36" t="str">
        <f t="shared" si="5"/>
        <v/>
      </c>
      <c r="L25" s="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2"/>
      <c r="Y25" s="12"/>
      <c r="Z25" s="2"/>
      <c r="AA25" s="12"/>
      <c r="AB25" s="12"/>
      <c r="AC25" s="12"/>
      <c r="AD25" s="12"/>
      <c r="AE25" s="12"/>
      <c r="AF25" s="12"/>
      <c r="AG25" s="12"/>
    </row>
    <row r="26" ht="15.75" customHeight="1">
      <c r="A26" s="39" t="str">
        <f>ALNS!A26</f>
        <v>Kelven Fernando Basilio de Farias</v>
      </c>
      <c r="B26" s="24"/>
      <c r="C26" s="24"/>
      <c r="D26" s="24"/>
      <c r="E26" s="24"/>
      <c r="F26" s="25">
        <f t="shared" si="1"/>
        <v>0</v>
      </c>
      <c r="G26" s="26" t="str">
        <f t="shared" si="2"/>
        <v/>
      </c>
      <c r="H26" s="25" t="str">
        <f t="shared" si="3"/>
        <v/>
      </c>
      <c r="I26" s="38"/>
      <c r="J26" s="28" t="str">
        <f t="shared" si="4"/>
        <v/>
      </c>
      <c r="K26" s="29" t="str">
        <f t="shared" si="5"/>
        <v/>
      </c>
      <c r="L26" s="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2"/>
      <c r="Y26" s="12"/>
      <c r="Z26" s="2"/>
      <c r="AA26" s="12"/>
      <c r="AB26" s="12"/>
      <c r="AC26" s="12"/>
      <c r="AD26" s="12"/>
      <c r="AE26" s="12"/>
      <c r="AF26" s="12"/>
      <c r="AG26" s="12"/>
    </row>
    <row r="27" ht="15.75" customHeight="1">
      <c r="A27" s="40" t="str">
        <f>ALNS!A27</f>
        <v>Laura Lima Pires</v>
      </c>
      <c r="B27" s="31"/>
      <c r="C27" s="31"/>
      <c r="D27" s="31"/>
      <c r="E27" s="31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41"/>
      <c r="J27" s="35" t="str">
        <f t="shared" si="4"/>
        <v/>
      </c>
      <c r="K27" s="36" t="str">
        <f t="shared" si="5"/>
        <v/>
      </c>
      <c r="L27" s="2"/>
      <c r="M27" s="12"/>
      <c r="N27" s="2"/>
      <c r="O27" s="2"/>
      <c r="P27" s="12"/>
      <c r="Q27" s="2"/>
      <c r="R27" s="2"/>
      <c r="S27" s="2"/>
      <c r="T27" s="2"/>
      <c r="U27" s="2"/>
      <c r="V27" s="2"/>
      <c r="W27" s="2"/>
      <c r="X27" s="2"/>
      <c r="Y27" s="12"/>
      <c r="Z27" s="2"/>
      <c r="AA27" s="12"/>
      <c r="AB27" s="12"/>
      <c r="AC27" s="12"/>
      <c r="AD27" s="12"/>
      <c r="AE27" s="12"/>
      <c r="AF27" s="12"/>
      <c r="AG27" s="12"/>
    </row>
    <row r="28" ht="15.75" customHeight="1">
      <c r="A28" s="42" t="str">
        <f>ALNS!A28</f>
        <v>Lucas Abrante Rêgo</v>
      </c>
      <c r="B28" s="24"/>
      <c r="C28" s="24"/>
      <c r="D28" s="24"/>
      <c r="E28" s="24"/>
      <c r="F28" s="25">
        <f t="shared" si="1"/>
        <v>0</v>
      </c>
      <c r="G28" s="26" t="str">
        <f t="shared" si="2"/>
        <v/>
      </c>
      <c r="H28" s="25" t="str">
        <f t="shared" si="3"/>
        <v/>
      </c>
      <c r="I28" s="38"/>
      <c r="J28" s="28" t="str">
        <f t="shared" si="4"/>
        <v/>
      </c>
      <c r="K28" s="29" t="str">
        <f t="shared" si="5"/>
        <v/>
      </c>
      <c r="L28" s="2"/>
      <c r="M28" s="12"/>
      <c r="N28" s="2"/>
      <c r="O28" s="12"/>
      <c r="P28" s="12"/>
      <c r="Q28" s="12"/>
      <c r="R28" s="12"/>
      <c r="S28" s="12"/>
      <c r="T28" s="2"/>
      <c r="U28" s="2"/>
      <c r="V28" s="2"/>
      <c r="W28" s="2"/>
      <c r="X28" s="2"/>
      <c r="Y28" s="12"/>
      <c r="Z28" s="2"/>
      <c r="AA28" s="12"/>
      <c r="AB28" s="12"/>
      <c r="AC28" s="12"/>
      <c r="AD28" s="12"/>
      <c r="AE28" s="12"/>
      <c r="AF28" s="12"/>
      <c r="AG28" s="12"/>
    </row>
    <row r="29" ht="15.75" customHeight="1">
      <c r="A29" s="41" t="str">
        <f>ALNS!A29</f>
        <v>Luiz Alberto Medeiros Soares</v>
      </c>
      <c r="B29" s="31"/>
      <c r="C29" s="31"/>
      <c r="D29" s="31"/>
      <c r="E29" s="31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41"/>
      <c r="J29" s="35" t="str">
        <f t="shared" si="4"/>
        <v/>
      </c>
      <c r="K29" s="36" t="str">
        <f t="shared" si="5"/>
        <v/>
      </c>
      <c r="L29" s="2"/>
      <c r="M29" s="12"/>
      <c r="N29" s="12"/>
      <c r="O29" s="12"/>
      <c r="P29" s="12"/>
      <c r="Q29" s="12"/>
      <c r="R29" s="12"/>
      <c r="S29" s="12"/>
      <c r="T29" s="2"/>
      <c r="U29" s="2"/>
      <c r="V29" s="2"/>
      <c r="W29" s="2"/>
      <c r="X29" s="2"/>
      <c r="Y29" s="2"/>
      <c r="Z29" s="2"/>
      <c r="AA29" s="12"/>
      <c r="AB29" s="12"/>
      <c r="AC29" s="12"/>
      <c r="AD29" s="12"/>
      <c r="AE29" s="12"/>
      <c r="AF29" s="12"/>
      <c r="AG29" s="12"/>
    </row>
    <row r="30" ht="15.75" customHeight="1">
      <c r="A30" s="38" t="str">
        <f>ALNS!A30</f>
        <v>Maria Alice Borba Agra</v>
      </c>
      <c r="B30" s="24"/>
      <c r="C30" s="24"/>
      <c r="D30" s="24"/>
      <c r="E30" s="24"/>
      <c r="F30" s="25">
        <f t="shared" si="1"/>
        <v>0</v>
      </c>
      <c r="G30" s="26" t="str">
        <f t="shared" si="2"/>
        <v/>
      </c>
      <c r="H30" s="25" t="str">
        <f t="shared" si="3"/>
        <v/>
      </c>
      <c r="I30" s="38"/>
      <c r="J30" s="28" t="str">
        <f t="shared" si="4"/>
        <v/>
      </c>
      <c r="K30" s="29" t="str">
        <f t="shared" si="5"/>
        <v/>
      </c>
      <c r="L30" s="2"/>
      <c r="M30" s="12"/>
      <c r="N30" s="2"/>
      <c r="O30" s="12"/>
      <c r="P30" s="12"/>
      <c r="Q30" s="12"/>
      <c r="R30" s="12"/>
      <c r="S30" s="12"/>
      <c r="T30" s="2"/>
      <c r="U30" s="2"/>
      <c r="V30" s="2"/>
      <c r="W30" s="2"/>
      <c r="X30" s="2"/>
      <c r="Y30" s="2"/>
      <c r="Z30" s="2"/>
      <c r="AA30" s="12"/>
      <c r="AB30" s="12"/>
      <c r="AC30" s="12"/>
      <c r="AD30" s="12"/>
      <c r="AE30" s="12"/>
      <c r="AF30" s="12"/>
      <c r="AG30" s="12"/>
    </row>
    <row r="31" ht="15.75" customHeight="1">
      <c r="A31" s="41" t="str">
        <f>ALNS!A31</f>
        <v>Maria Clara Alves de Lima</v>
      </c>
      <c r="B31" s="31"/>
      <c r="C31" s="31"/>
      <c r="D31" s="31"/>
      <c r="E31" s="31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41"/>
      <c r="J31" s="35" t="str">
        <f t="shared" si="4"/>
        <v/>
      </c>
      <c r="K31" s="36" t="str">
        <f t="shared" si="5"/>
        <v/>
      </c>
      <c r="L31" s="2"/>
      <c r="M31" s="12"/>
      <c r="N31" s="2"/>
      <c r="O31" s="12"/>
      <c r="P31" s="12"/>
      <c r="Q31" s="2"/>
      <c r="R31" s="12"/>
      <c r="S31" s="12"/>
      <c r="T31" s="2"/>
      <c r="U31" s="2"/>
      <c r="V31" s="2"/>
      <c r="W31" s="2"/>
      <c r="X31" s="2"/>
      <c r="Y31" s="2"/>
      <c r="Z31" s="2"/>
      <c r="AA31" s="12"/>
      <c r="AB31" s="2"/>
      <c r="AC31" s="12"/>
      <c r="AD31" s="12"/>
      <c r="AE31" s="12"/>
      <c r="AF31" s="12"/>
      <c r="AG31" s="12"/>
    </row>
    <row r="32" ht="15.75" customHeight="1">
      <c r="A32" s="38" t="str">
        <f>ALNS!A32</f>
        <v>Maria Clara dos  Reis Silva</v>
      </c>
      <c r="B32" s="24"/>
      <c r="C32" s="24"/>
      <c r="D32" s="24"/>
      <c r="E32" s="24"/>
      <c r="F32" s="25">
        <f t="shared" si="1"/>
        <v>0</v>
      </c>
      <c r="G32" s="26" t="str">
        <f t="shared" si="2"/>
        <v/>
      </c>
      <c r="H32" s="25" t="str">
        <f t="shared" si="3"/>
        <v/>
      </c>
      <c r="I32" s="38"/>
      <c r="J32" s="28" t="str">
        <f t="shared" si="4"/>
        <v/>
      </c>
      <c r="K32" s="29" t="str">
        <f t="shared" si="5"/>
        <v/>
      </c>
      <c r="L32" s="2"/>
      <c r="M32" s="12"/>
      <c r="N32" s="2"/>
      <c r="O32" s="12"/>
      <c r="P32" s="12"/>
      <c r="Q32" s="12"/>
      <c r="R32" s="12"/>
      <c r="S32" s="12"/>
      <c r="T32" s="2"/>
      <c r="U32" s="2"/>
      <c r="V32" s="2"/>
      <c r="W32" s="2"/>
      <c r="X32" s="2"/>
      <c r="Y32" s="2"/>
      <c r="Z32" s="2"/>
      <c r="AA32" s="12"/>
      <c r="AB32" s="12"/>
      <c r="AC32" s="12"/>
      <c r="AD32" s="12"/>
      <c r="AE32" s="12"/>
      <c r="AF32" s="12"/>
      <c r="AG32" s="12"/>
    </row>
    <row r="33" ht="15.75" customHeight="1">
      <c r="A33" s="41" t="str">
        <f>ALNS!A33</f>
        <v>Maria Evelyn da Silva Almeida</v>
      </c>
      <c r="B33" s="31"/>
      <c r="C33" s="31"/>
      <c r="D33" s="31"/>
      <c r="E33" s="31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41"/>
      <c r="J33" s="35" t="str">
        <f t="shared" si="4"/>
        <v/>
      </c>
      <c r="K33" s="36" t="str">
        <f t="shared" si="5"/>
        <v/>
      </c>
      <c r="L33" s="2"/>
      <c r="M33" s="12"/>
      <c r="N33" s="12"/>
      <c r="O33" s="12"/>
      <c r="P33" s="12"/>
      <c r="Q33" s="12"/>
      <c r="R33" s="12"/>
      <c r="S33" s="12"/>
      <c r="T33" s="2"/>
      <c r="U33" s="2"/>
      <c r="V33" s="2"/>
      <c r="W33" s="2"/>
      <c r="X33" s="2"/>
      <c r="Y33" s="2"/>
      <c r="Z33" s="2"/>
      <c r="AA33" s="12"/>
      <c r="AB33" s="12"/>
      <c r="AC33" s="12"/>
      <c r="AD33" s="12"/>
      <c r="AE33" s="12"/>
      <c r="AF33" s="12"/>
      <c r="AG33" s="12"/>
    </row>
    <row r="34" ht="15.75" customHeight="1">
      <c r="A34" s="38" t="str">
        <f>ALNS!A34</f>
        <v>Marina Venâncio Oliveira</v>
      </c>
      <c r="B34" s="24"/>
      <c r="C34" s="24"/>
      <c r="D34" s="24"/>
      <c r="E34" s="24"/>
      <c r="F34" s="25">
        <f t="shared" si="1"/>
        <v>0</v>
      </c>
      <c r="G34" s="26" t="str">
        <f t="shared" si="2"/>
        <v/>
      </c>
      <c r="H34" s="25" t="str">
        <f t="shared" si="3"/>
        <v/>
      </c>
      <c r="I34" s="38"/>
      <c r="J34" s="28" t="str">
        <f t="shared" si="4"/>
        <v/>
      </c>
      <c r="K34" s="29" t="str">
        <f t="shared" si="5"/>
        <v/>
      </c>
      <c r="L34" s="2"/>
      <c r="M34" s="1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2"/>
      <c r="AB34" s="12"/>
      <c r="AC34" s="12"/>
      <c r="AD34" s="12"/>
      <c r="AE34" s="12"/>
      <c r="AF34" s="12"/>
      <c r="AG34" s="12"/>
    </row>
    <row r="35" ht="15.75" customHeight="1">
      <c r="A35" s="41" t="str">
        <f>ALNS!A35</f>
        <v>Mário Samuel Oliveira Conceição</v>
      </c>
      <c r="B35" s="31"/>
      <c r="C35" s="31"/>
      <c r="D35" s="31"/>
      <c r="E35" s="31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41"/>
      <c r="J35" s="35" t="str">
        <f t="shared" si="4"/>
        <v/>
      </c>
      <c r="K35" s="36" t="str">
        <f t="shared" si="5"/>
        <v/>
      </c>
      <c r="L35" s="2"/>
      <c r="M35" s="1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2"/>
      <c r="AB35" s="12"/>
      <c r="AC35" s="12"/>
      <c r="AD35" s="12"/>
      <c r="AE35" s="12"/>
      <c r="AF35" s="12"/>
      <c r="AG35" s="12"/>
    </row>
    <row r="36" ht="15.75" customHeight="1">
      <c r="A36" s="42" t="str">
        <f>ALNS!A36</f>
        <v>Pedro Elias barbosa de Sousa</v>
      </c>
      <c r="B36" s="24"/>
      <c r="C36" s="24"/>
      <c r="D36" s="24"/>
      <c r="E36" s="24"/>
      <c r="F36" s="25">
        <f t="shared" si="1"/>
        <v>0</v>
      </c>
      <c r="G36" s="26" t="str">
        <f t="shared" si="2"/>
        <v/>
      </c>
      <c r="H36" s="25" t="str">
        <f t="shared" si="3"/>
        <v/>
      </c>
      <c r="I36" s="38"/>
      <c r="J36" s="28" t="str">
        <f t="shared" si="4"/>
        <v/>
      </c>
      <c r="K36" s="29" t="str">
        <f t="shared" si="5"/>
        <v/>
      </c>
      <c r="L36" s="2"/>
      <c r="M36" s="1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2"/>
      <c r="AB36" s="12"/>
      <c r="AC36" s="12"/>
      <c r="AD36" s="12"/>
      <c r="AE36" s="12"/>
      <c r="AF36" s="12"/>
      <c r="AG36" s="12"/>
    </row>
    <row r="37" ht="15.75" customHeight="1">
      <c r="A37" s="40" t="str">
        <f>ALNS!A37</f>
        <v>Pedro Henrique dos Santos Sousa</v>
      </c>
      <c r="B37" s="31"/>
      <c r="C37" s="31"/>
      <c r="D37" s="31"/>
      <c r="E37" s="31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41"/>
      <c r="J37" s="35" t="str">
        <f t="shared" si="4"/>
        <v/>
      </c>
      <c r="K37" s="36" t="str">
        <f t="shared" si="5"/>
        <v/>
      </c>
      <c r="L37" s="2"/>
      <c r="M37" s="1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2"/>
      <c r="AB37" s="12"/>
      <c r="AC37" s="12"/>
      <c r="AD37" s="12"/>
      <c r="AE37" s="2"/>
      <c r="AF37" s="2"/>
      <c r="AG37" s="2"/>
    </row>
    <row r="38" ht="15.75" customHeight="1">
      <c r="A38" s="42" t="str">
        <f>ALNS!A38</f>
        <v>Pedro Víctor de Farias Almeida</v>
      </c>
      <c r="B38" s="24"/>
      <c r="C38" s="24"/>
      <c r="D38" s="24"/>
      <c r="E38" s="24"/>
      <c r="F38" s="25">
        <f t="shared" si="1"/>
        <v>0</v>
      </c>
      <c r="G38" s="26" t="str">
        <f t="shared" si="2"/>
        <v/>
      </c>
      <c r="H38" s="25" t="str">
        <f t="shared" si="3"/>
        <v/>
      </c>
      <c r="I38" s="38"/>
      <c r="J38" s="28" t="str">
        <f t="shared" si="4"/>
        <v/>
      </c>
      <c r="K38" s="29" t="str">
        <f t="shared" si="5"/>
        <v/>
      </c>
      <c r="L38" s="2"/>
      <c r="M38" s="1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2"/>
      <c r="AB38" s="12"/>
      <c r="AC38" s="12"/>
      <c r="AD38" s="12"/>
      <c r="AE38" s="2"/>
      <c r="AF38" s="2"/>
      <c r="AG38" s="2"/>
    </row>
    <row r="39" ht="15.75" customHeight="1">
      <c r="A39" s="40" t="str">
        <f>ALNS!A39</f>
        <v>Pedro Welisson de Lima Araújo</v>
      </c>
      <c r="B39" s="31"/>
      <c r="C39" s="31"/>
      <c r="D39" s="31"/>
      <c r="E39" s="31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41"/>
      <c r="J39" s="35" t="str">
        <f t="shared" si="4"/>
        <v/>
      </c>
      <c r="K39" s="36" t="str">
        <f t="shared" si="5"/>
        <v/>
      </c>
      <c r="L39" s="2"/>
      <c r="M39" s="1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2"/>
      <c r="AB39" s="12"/>
      <c r="AC39" s="12"/>
      <c r="AD39" s="12"/>
      <c r="AE39" s="2"/>
      <c r="AF39" s="2"/>
      <c r="AG39" s="2"/>
    </row>
    <row r="40" ht="15.75" customHeight="1">
      <c r="A40" s="42" t="str">
        <f>ALNS!A40</f>
        <v>Rebeca Kemylly Vasquez Mendes</v>
      </c>
      <c r="B40" s="24"/>
      <c r="C40" s="24"/>
      <c r="D40" s="24"/>
      <c r="E40" s="24"/>
      <c r="F40" s="25">
        <f t="shared" si="1"/>
        <v>0</v>
      </c>
      <c r="G40" s="26" t="str">
        <f t="shared" si="2"/>
        <v/>
      </c>
      <c r="H40" s="25" t="str">
        <f t="shared" si="3"/>
        <v/>
      </c>
      <c r="I40" s="38"/>
      <c r="J40" s="28" t="str">
        <f t="shared" si="4"/>
        <v/>
      </c>
      <c r="K40" s="29" t="str">
        <f t="shared" si="5"/>
        <v/>
      </c>
      <c r="L40" s="2"/>
      <c r="M40" s="1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2"/>
      <c r="AB40" s="12"/>
      <c r="AC40" s="12"/>
      <c r="AD40" s="2"/>
      <c r="AE40" s="2"/>
      <c r="AF40" s="2"/>
      <c r="AG40" s="2"/>
    </row>
    <row r="41" ht="15.75" customHeight="1">
      <c r="A41" s="40" t="str">
        <f>ALNS!A41</f>
        <v>Renan Victor Rocha Pessoa</v>
      </c>
      <c r="B41" s="31"/>
      <c r="C41" s="31"/>
      <c r="D41" s="31"/>
      <c r="E41" s="31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41"/>
      <c r="J41" s="35" t="str">
        <f t="shared" si="4"/>
        <v/>
      </c>
      <c r="K41" s="36" t="str">
        <f t="shared" si="5"/>
        <v/>
      </c>
      <c r="L41" s="2"/>
      <c r="M41" s="1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2"/>
      <c r="AB41" s="2"/>
      <c r="AC41" s="2"/>
      <c r="AD41" s="2"/>
      <c r="AE41" s="2"/>
      <c r="AF41" s="2"/>
      <c r="AG41" s="2"/>
    </row>
    <row r="42" ht="15.75" customHeight="1">
      <c r="A42" s="42" t="str">
        <f>ALNS!A42</f>
        <v>Reuel Rodrigues Ferreira</v>
      </c>
      <c r="B42" s="24"/>
      <c r="C42" s="24"/>
      <c r="D42" s="24"/>
      <c r="E42" s="24"/>
      <c r="F42" s="25">
        <f t="shared" si="1"/>
        <v>0</v>
      </c>
      <c r="G42" s="26" t="str">
        <f t="shared" si="2"/>
        <v/>
      </c>
      <c r="H42" s="25" t="str">
        <f t="shared" si="3"/>
        <v/>
      </c>
      <c r="I42" s="38"/>
      <c r="J42" s="28" t="str">
        <f t="shared" si="4"/>
        <v/>
      </c>
      <c r="K42" s="29" t="str">
        <f t="shared" si="5"/>
        <v/>
      </c>
      <c r="L42" s="2"/>
      <c r="M42" s="1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2"/>
      <c r="AB42" s="2"/>
      <c r="AC42" s="2"/>
      <c r="AD42" s="2"/>
      <c r="AE42" s="2"/>
      <c r="AF42" s="2"/>
      <c r="AG42" s="2"/>
    </row>
    <row r="43" ht="15.75" customHeight="1">
      <c r="A43" s="40" t="str">
        <f>ALNS!A43</f>
        <v>Samara Rafaelly Brandão Rocha</v>
      </c>
      <c r="B43" s="31"/>
      <c r="C43" s="31"/>
      <c r="D43" s="31"/>
      <c r="E43" s="31"/>
      <c r="F43" s="32">
        <f t="shared" si="1"/>
        <v>0</v>
      </c>
      <c r="G43" s="33" t="str">
        <f t="shared" si="2"/>
        <v/>
      </c>
      <c r="H43" s="32" t="str">
        <f t="shared" si="3"/>
        <v/>
      </c>
      <c r="I43" s="41"/>
      <c r="J43" s="35" t="str">
        <f t="shared" si="4"/>
        <v/>
      </c>
      <c r="K43" s="36" t="str">
        <f t="shared" si="5"/>
        <v/>
      </c>
      <c r="L43" s="2"/>
      <c r="M43" s="1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2"/>
      <c r="AB43" s="2"/>
      <c r="AC43" s="2"/>
      <c r="AD43" s="2"/>
      <c r="AE43" s="2"/>
      <c r="AF43" s="2"/>
      <c r="AG43" s="2"/>
    </row>
    <row r="44" ht="15.75" customHeight="1">
      <c r="A44" s="42" t="str">
        <f>ALNS!A44</f>
        <v>Samuel Fontes Lima</v>
      </c>
      <c r="B44" s="24"/>
      <c r="C44" s="24"/>
      <c r="D44" s="24"/>
      <c r="E44" s="24"/>
      <c r="F44" s="25">
        <f t="shared" si="1"/>
        <v>0</v>
      </c>
      <c r="G44" s="26" t="str">
        <f t="shared" si="2"/>
        <v/>
      </c>
      <c r="H44" s="25" t="str">
        <f t="shared" si="3"/>
        <v/>
      </c>
      <c r="I44" s="38"/>
      <c r="J44" s="28" t="str">
        <f t="shared" si="4"/>
        <v/>
      </c>
      <c r="K44" s="29" t="str">
        <f t="shared" si="5"/>
        <v/>
      </c>
      <c r="L44" s="12"/>
      <c r="M44" s="1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2"/>
      <c r="AB44" s="2"/>
      <c r="AC44" s="2"/>
      <c r="AD44" s="2"/>
      <c r="AE44" s="2"/>
      <c r="AF44" s="2"/>
      <c r="AG44" s="2"/>
    </row>
    <row r="45" ht="15.75" customHeight="1">
      <c r="A45" s="40" t="str">
        <f>ALNS!A45</f>
        <v>Thifany Tayane Pereira Galdino</v>
      </c>
      <c r="B45" s="31"/>
      <c r="C45" s="31"/>
      <c r="D45" s="31"/>
      <c r="E45" s="31"/>
      <c r="F45" s="32">
        <f t="shared" si="1"/>
        <v>0</v>
      </c>
      <c r="G45" s="33" t="str">
        <f t="shared" si="2"/>
        <v/>
      </c>
      <c r="H45" s="32" t="str">
        <f t="shared" si="3"/>
        <v/>
      </c>
      <c r="I45" s="41"/>
      <c r="J45" s="35" t="str">
        <f t="shared" si="4"/>
        <v/>
      </c>
      <c r="K45" s="36" t="str">
        <f t="shared" si="5"/>
        <v/>
      </c>
      <c r="L45" s="12"/>
      <c r="M45" s="12"/>
      <c r="N45" s="1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2" t="str">
        <f>ALNS!A46</f>
        <v>Victor Gabriel Clementino Lima</v>
      </c>
      <c r="B46" s="24"/>
      <c r="C46" s="24"/>
      <c r="D46" s="24"/>
      <c r="E46" s="24"/>
      <c r="F46" s="25">
        <f t="shared" si="1"/>
        <v>0</v>
      </c>
      <c r="G46" s="26" t="str">
        <f t="shared" si="2"/>
        <v/>
      </c>
      <c r="H46" s="25" t="str">
        <f t="shared" si="3"/>
        <v/>
      </c>
      <c r="I46" s="38"/>
      <c r="J46" s="28" t="str">
        <f t="shared" si="4"/>
        <v/>
      </c>
      <c r="K46" s="29" t="str">
        <f t="shared" si="5"/>
        <v/>
      </c>
      <c r="L46" s="12"/>
      <c r="M46" s="12"/>
      <c r="N46" s="1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0" t="str">
        <f>ALNS!A47</f>
        <v>Vitória Cristina Rodrigues Amancio Vieira</v>
      </c>
      <c r="B47" s="31"/>
      <c r="C47" s="31"/>
      <c r="D47" s="31"/>
      <c r="E47" s="31"/>
      <c r="F47" s="32">
        <f t="shared" si="1"/>
        <v>0</v>
      </c>
      <c r="G47" s="33" t="str">
        <f t="shared" si="2"/>
        <v/>
      </c>
      <c r="H47" s="32" t="str">
        <f t="shared" si="3"/>
        <v/>
      </c>
      <c r="I47" s="41"/>
      <c r="J47" s="35" t="str">
        <f t="shared" si="4"/>
        <v/>
      </c>
      <c r="K47" s="36" t="str">
        <f t="shared" si="5"/>
        <v/>
      </c>
      <c r="L47" s="12"/>
      <c r="M47" s="12"/>
      <c r="N47" s="1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2"/>
      <c r="M48" s="12"/>
      <c r="N48" s="1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2"/>
      <c r="M49" s="12"/>
      <c r="N49" s="1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B50" s="43"/>
      <c r="C50" s="43"/>
      <c r="D50" s="43"/>
      <c r="E50" s="43"/>
      <c r="F50" s="43"/>
      <c r="G50" s="43"/>
      <c r="L50" s="2"/>
      <c r="M50" s="12"/>
      <c r="N50" s="1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B51" s="43"/>
      <c r="C51" s="43"/>
      <c r="D51" s="43"/>
      <c r="E51" s="43"/>
      <c r="F51" s="43"/>
      <c r="G51" s="43"/>
      <c r="L51" s="2"/>
      <c r="M51" s="12"/>
      <c r="N51" s="1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3"/>
      <c r="B52" s="43"/>
      <c r="C52" s="43"/>
      <c r="D52" s="43"/>
      <c r="E52" s="43"/>
      <c r="F52" s="43"/>
      <c r="G52" s="43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3"/>
      <c r="B53" s="43"/>
      <c r="C53" s="43"/>
      <c r="D53" s="43"/>
      <c r="E53" s="43"/>
      <c r="F53" s="43"/>
      <c r="G53" s="43"/>
      <c r="L53" s="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2"/>
      <c r="AA53" s="12"/>
      <c r="AB53" s="12"/>
      <c r="AC53" s="12"/>
      <c r="AD53" s="12"/>
      <c r="AE53" s="12"/>
      <c r="AF53" s="12"/>
      <c r="AG53" s="12"/>
    </row>
    <row r="54" ht="15.75" hidden="1" customHeight="1">
      <c r="A54" s="43"/>
      <c r="B54" s="43"/>
      <c r="C54" s="43"/>
      <c r="D54" s="43"/>
      <c r="E54" s="43"/>
      <c r="F54" s="43"/>
      <c r="G54" s="43"/>
      <c r="L54" s="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2"/>
      <c r="AA54" s="12"/>
      <c r="AB54" s="12"/>
      <c r="AC54" s="12"/>
      <c r="AD54" s="12"/>
      <c r="AE54" s="12"/>
      <c r="AF54" s="12"/>
      <c r="AG54" s="12"/>
    </row>
    <row r="55" ht="15.75" hidden="1" customHeight="1">
      <c r="A55" s="43"/>
      <c r="B55" s="43"/>
      <c r="C55" s="43"/>
      <c r="D55" s="43"/>
      <c r="E55" s="43"/>
      <c r="F55" s="43"/>
      <c r="G55" s="43"/>
      <c r="L55" s="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2"/>
      <c r="Y55" s="12"/>
      <c r="Z55" s="2"/>
      <c r="AA55" s="12"/>
      <c r="AB55" s="12"/>
      <c r="AC55" s="12"/>
      <c r="AD55" s="12"/>
      <c r="AE55" s="12"/>
      <c r="AF55" s="12"/>
      <c r="AG55" s="12"/>
    </row>
    <row r="56" ht="15.75" hidden="1" customHeight="1">
      <c r="A56" s="43"/>
      <c r="B56" s="43"/>
      <c r="C56" s="43"/>
      <c r="D56" s="43"/>
      <c r="E56" s="43"/>
      <c r="F56" s="43"/>
      <c r="G56" s="43"/>
      <c r="L56" s="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2"/>
      <c r="AA56" s="12"/>
      <c r="AB56" s="12"/>
      <c r="AC56" s="12"/>
      <c r="AD56" s="12"/>
      <c r="AE56" s="12"/>
      <c r="AF56" s="12"/>
      <c r="AG56" s="12"/>
    </row>
    <row r="57" ht="15.75" hidden="1" customHeight="1">
      <c r="A57" s="43"/>
      <c r="B57" s="43"/>
      <c r="C57" s="43"/>
      <c r="D57" s="43"/>
      <c r="E57" s="43"/>
      <c r="F57" s="43"/>
      <c r="G57" s="43"/>
      <c r="L57" s="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2"/>
      <c r="Y57" s="12"/>
      <c r="Z57" s="2"/>
      <c r="AA57" s="12"/>
      <c r="AB57" s="12"/>
      <c r="AC57" s="12"/>
      <c r="AD57" s="12"/>
      <c r="AE57" s="12"/>
      <c r="AF57" s="12"/>
      <c r="AG57" s="12"/>
    </row>
    <row r="58" ht="15.75" hidden="1" customHeight="1">
      <c r="A58" s="43"/>
      <c r="B58" s="43"/>
      <c r="C58" s="43"/>
      <c r="D58" s="43"/>
      <c r="E58" s="43"/>
      <c r="F58" s="43"/>
      <c r="G58" s="43"/>
      <c r="L58" s="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2"/>
      <c r="Y58" s="12"/>
      <c r="Z58" s="2"/>
      <c r="AA58" s="12"/>
      <c r="AB58" s="12"/>
      <c r="AC58" s="12"/>
      <c r="AD58" s="12"/>
      <c r="AE58" s="12"/>
      <c r="AF58" s="12"/>
      <c r="AG58" s="12"/>
    </row>
    <row r="59" ht="15.75" hidden="1" customHeight="1">
      <c r="A59" s="43"/>
      <c r="B59" s="43"/>
      <c r="C59" s="43"/>
      <c r="D59" s="43"/>
      <c r="E59" s="43"/>
      <c r="F59" s="43"/>
      <c r="G59" s="43"/>
      <c r="L59" s="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2"/>
      <c r="Y59" s="12"/>
      <c r="Z59" s="2"/>
      <c r="AA59" s="12"/>
      <c r="AB59" s="12"/>
      <c r="AC59" s="12"/>
      <c r="AD59" s="12"/>
      <c r="AE59" s="12"/>
      <c r="AF59" s="12"/>
      <c r="AG59" s="12"/>
    </row>
    <row r="60" ht="15.75" hidden="1" customHeight="1">
      <c r="A60" s="43"/>
      <c r="B60" s="43"/>
      <c r="C60" s="43"/>
      <c r="D60" s="43"/>
      <c r="E60" s="43"/>
      <c r="F60" s="43"/>
      <c r="G60" s="43"/>
      <c r="L60" s="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2"/>
      <c r="Y60" s="12"/>
      <c r="Z60" s="2"/>
      <c r="AA60" s="12"/>
      <c r="AB60" s="12"/>
      <c r="AC60" s="12"/>
      <c r="AD60" s="12"/>
      <c r="AE60" s="12"/>
      <c r="AF60" s="12"/>
      <c r="AG60" s="12"/>
    </row>
    <row r="61" ht="15.75" hidden="1" customHeight="1">
      <c r="A61" s="43"/>
      <c r="B61" s="43"/>
      <c r="C61" s="43"/>
      <c r="D61" s="43"/>
      <c r="E61" s="43"/>
      <c r="F61" s="43"/>
      <c r="G61" s="43"/>
      <c r="L61" s="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2"/>
      <c r="Y61" s="12"/>
      <c r="Z61" s="2"/>
      <c r="AA61" s="12"/>
      <c r="AB61" s="12"/>
      <c r="AC61" s="12"/>
      <c r="AD61" s="12"/>
      <c r="AE61" s="12"/>
      <c r="AF61" s="12"/>
      <c r="AG61" s="12"/>
    </row>
    <row r="62" ht="15.75" hidden="1" customHeight="1">
      <c r="A62" s="43"/>
      <c r="B62" s="43"/>
      <c r="C62" s="43"/>
      <c r="D62" s="43"/>
      <c r="E62" s="43"/>
      <c r="F62" s="43"/>
      <c r="G62" s="43"/>
      <c r="L62" s="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2"/>
      <c r="Y62" s="12"/>
      <c r="Z62" s="2"/>
      <c r="AA62" s="12"/>
      <c r="AB62" s="12"/>
      <c r="AC62" s="12"/>
      <c r="AD62" s="12"/>
      <c r="AE62" s="12"/>
      <c r="AF62" s="12"/>
      <c r="AG62" s="12"/>
    </row>
    <row r="63" ht="15.75" hidden="1" customHeight="1">
      <c r="A63" s="43"/>
      <c r="B63" s="43"/>
      <c r="C63" s="43"/>
      <c r="D63" s="43"/>
      <c r="E63" s="43"/>
      <c r="F63" s="43"/>
      <c r="G63" s="43"/>
      <c r="L63" s="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2"/>
      <c r="Y63" s="12"/>
      <c r="Z63" s="2"/>
      <c r="AA63" s="12"/>
      <c r="AB63" s="12"/>
      <c r="AC63" s="12"/>
      <c r="AD63" s="12"/>
      <c r="AE63" s="12"/>
      <c r="AF63" s="12"/>
      <c r="AG63" s="12"/>
    </row>
    <row r="64" ht="15.75" hidden="1" customHeight="1">
      <c r="A64" s="43"/>
      <c r="B64" s="43"/>
      <c r="C64" s="43"/>
      <c r="D64" s="43"/>
      <c r="E64" s="43"/>
      <c r="F64" s="43"/>
      <c r="G64" s="43"/>
      <c r="L64" s="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2"/>
      <c r="Y64" s="12"/>
      <c r="Z64" s="2"/>
      <c r="AA64" s="12"/>
      <c r="AB64" s="12"/>
      <c r="AC64" s="12"/>
      <c r="AD64" s="12"/>
      <c r="AE64" s="12"/>
      <c r="AF64" s="12"/>
      <c r="AG64" s="12"/>
    </row>
    <row r="65" ht="15.75" hidden="1" customHeight="1">
      <c r="A65" s="43"/>
      <c r="B65" s="43"/>
      <c r="C65" s="43"/>
      <c r="D65" s="43"/>
      <c r="E65" s="43"/>
      <c r="F65" s="43"/>
      <c r="G65" s="43"/>
      <c r="L65" s="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2"/>
      <c r="Y65" s="12"/>
      <c r="Z65" s="2"/>
      <c r="AA65" s="12"/>
      <c r="AB65" s="12"/>
      <c r="AC65" s="12"/>
      <c r="AD65" s="12"/>
      <c r="AE65" s="12"/>
      <c r="AF65" s="12"/>
      <c r="AG65" s="12"/>
    </row>
    <row r="66" ht="15.75" hidden="1" customHeight="1">
      <c r="A66" s="43"/>
      <c r="B66" s="43"/>
      <c r="C66" s="43"/>
      <c r="D66" s="43"/>
      <c r="E66" s="43"/>
      <c r="F66" s="43"/>
      <c r="G66" s="43"/>
      <c r="L66" s="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2"/>
      <c r="Y66" s="12"/>
      <c r="Z66" s="2"/>
      <c r="AA66" s="12"/>
      <c r="AB66" s="12"/>
      <c r="AC66" s="12"/>
      <c r="AD66" s="12"/>
      <c r="AE66" s="12"/>
      <c r="AF66" s="12"/>
      <c r="AG66" s="12"/>
    </row>
    <row r="67" ht="15.75" hidden="1" customHeight="1">
      <c r="A67" s="43"/>
      <c r="B67" s="43"/>
      <c r="C67" s="43"/>
      <c r="D67" s="43"/>
      <c r="E67" s="43"/>
      <c r="F67" s="43"/>
      <c r="G67" s="43"/>
      <c r="L67" s="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2"/>
      <c r="Y67" s="12"/>
      <c r="Z67" s="2"/>
      <c r="AA67" s="12"/>
      <c r="AB67" s="12"/>
      <c r="AC67" s="12"/>
      <c r="AD67" s="12"/>
      <c r="AE67" s="12"/>
      <c r="AF67" s="12"/>
      <c r="AG67" s="12"/>
    </row>
    <row r="68" ht="15.75" hidden="1" customHeight="1">
      <c r="A68" s="43"/>
      <c r="B68" s="43"/>
      <c r="C68" s="43"/>
      <c r="D68" s="43"/>
      <c r="E68" s="43"/>
      <c r="F68" s="43"/>
      <c r="G68" s="43"/>
      <c r="L68" s="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2"/>
      <c r="Y68" s="12"/>
      <c r="Z68" s="2"/>
      <c r="AA68" s="12"/>
      <c r="AB68" s="12"/>
      <c r="AC68" s="12"/>
      <c r="AD68" s="12"/>
      <c r="AE68" s="12"/>
      <c r="AF68" s="12"/>
      <c r="AG68" s="12"/>
    </row>
    <row r="69" ht="15.75" hidden="1" customHeight="1">
      <c r="A69" s="43"/>
      <c r="B69" s="43"/>
      <c r="C69" s="43"/>
      <c r="D69" s="43"/>
      <c r="E69" s="43"/>
      <c r="F69" s="43"/>
      <c r="G69" s="43"/>
      <c r="L69" s="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2"/>
      <c r="Y69" s="12"/>
      <c r="Z69" s="2"/>
      <c r="AA69" s="12"/>
      <c r="AB69" s="12"/>
      <c r="AC69" s="12"/>
      <c r="AD69" s="12"/>
      <c r="AE69" s="12"/>
      <c r="AF69" s="12"/>
      <c r="AG69" s="12"/>
    </row>
    <row r="70" ht="15.75" hidden="1" customHeight="1">
      <c r="A70" s="43"/>
      <c r="B70" s="43"/>
      <c r="C70" s="43"/>
      <c r="D70" s="43"/>
      <c r="E70" s="43"/>
      <c r="F70" s="43"/>
      <c r="G70" s="43"/>
      <c r="L70" s="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2"/>
      <c r="Y70" s="12"/>
      <c r="Z70" s="2"/>
      <c r="AA70" s="12"/>
      <c r="AB70" s="12"/>
      <c r="AC70" s="12"/>
      <c r="AD70" s="12"/>
      <c r="AE70" s="12"/>
      <c r="AF70" s="12"/>
      <c r="AG70" s="12"/>
    </row>
    <row r="71" ht="15.75" hidden="1" customHeight="1">
      <c r="A71" s="43"/>
      <c r="B71" s="43"/>
      <c r="C71" s="43"/>
      <c r="D71" s="43"/>
      <c r="E71" s="43"/>
      <c r="F71" s="43"/>
      <c r="G71" s="43"/>
      <c r="L71" s="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2"/>
      <c r="Y71" s="12"/>
      <c r="Z71" s="2"/>
      <c r="AA71" s="12"/>
      <c r="AB71" s="12"/>
      <c r="AC71" s="12"/>
      <c r="AD71" s="12"/>
      <c r="AE71" s="12"/>
      <c r="AF71" s="12"/>
      <c r="AG71" s="12"/>
    </row>
    <row r="72" ht="15.75" hidden="1" customHeight="1">
      <c r="A72" s="43"/>
      <c r="B72" s="43"/>
      <c r="C72" s="43"/>
      <c r="D72" s="43"/>
      <c r="E72" s="43"/>
      <c r="F72" s="43"/>
      <c r="G72" s="43"/>
      <c r="L72" s="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2"/>
      <c r="Y72" s="12"/>
      <c r="Z72" s="2"/>
      <c r="AA72" s="12"/>
      <c r="AB72" s="12"/>
      <c r="AC72" s="12"/>
      <c r="AD72" s="12"/>
      <c r="AE72" s="12"/>
      <c r="AF72" s="12"/>
      <c r="AG72" s="12"/>
    </row>
    <row r="73" ht="15.75" hidden="1" customHeight="1">
      <c r="A73" s="43"/>
      <c r="B73" s="43"/>
      <c r="C73" s="43"/>
      <c r="D73" s="43"/>
      <c r="E73" s="43"/>
      <c r="F73" s="43"/>
      <c r="G73" s="43"/>
      <c r="L73" s="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2"/>
      <c r="Y73" s="12"/>
      <c r="Z73" s="2"/>
      <c r="AA73" s="12"/>
      <c r="AB73" s="12"/>
      <c r="AC73" s="12"/>
      <c r="AD73" s="12"/>
      <c r="AE73" s="12"/>
      <c r="AF73" s="12"/>
      <c r="AG73" s="12"/>
    </row>
    <row r="74" ht="15.75" hidden="1" customHeight="1">
      <c r="A74" s="43"/>
      <c r="B74" s="43"/>
      <c r="C74" s="43"/>
      <c r="D74" s="43"/>
      <c r="E74" s="43"/>
      <c r="F74" s="43"/>
      <c r="G74" s="43"/>
      <c r="L74" s="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2"/>
      <c r="Y74" s="12"/>
      <c r="Z74" s="2"/>
      <c r="AA74" s="12"/>
      <c r="AB74" s="12"/>
      <c r="AC74" s="12"/>
      <c r="AD74" s="12"/>
      <c r="AE74" s="12"/>
      <c r="AF74" s="12"/>
      <c r="AG74" s="12"/>
    </row>
    <row r="75" ht="15.75" hidden="1" customHeight="1">
      <c r="A75" s="43"/>
      <c r="B75" s="43"/>
      <c r="C75" s="43"/>
      <c r="D75" s="43"/>
      <c r="E75" s="43"/>
      <c r="F75" s="43"/>
      <c r="G75" s="43"/>
      <c r="L75" s="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2"/>
      <c r="Y75" s="12"/>
      <c r="Z75" s="2"/>
      <c r="AA75" s="12"/>
      <c r="AB75" s="12"/>
      <c r="AC75" s="12"/>
      <c r="AD75" s="12"/>
      <c r="AE75" s="12"/>
      <c r="AF75" s="12"/>
      <c r="AG75" s="12"/>
    </row>
    <row r="76" ht="15.75" hidden="1" customHeight="1">
      <c r="A76" s="43"/>
      <c r="B76" s="43"/>
      <c r="C76" s="43"/>
      <c r="D76" s="43"/>
      <c r="E76" s="43"/>
      <c r="F76" s="43"/>
      <c r="G76" s="43"/>
      <c r="L76" s="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2"/>
      <c r="Y76" s="12"/>
      <c r="Z76" s="2"/>
      <c r="AA76" s="12"/>
      <c r="AB76" s="12"/>
      <c r="AC76" s="12"/>
      <c r="AD76" s="12"/>
      <c r="AE76" s="12"/>
      <c r="AF76" s="12"/>
      <c r="AG76" s="12"/>
    </row>
    <row r="77" ht="15.75" hidden="1" customHeight="1">
      <c r="A77" s="43"/>
      <c r="B77" s="43"/>
      <c r="C77" s="43"/>
      <c r="D77" s="43"/>
      <c r="E77" s="43"/>
      <c r="F77" s="43"/>
      <c r="G77" s="43"/>
      <c r="L77" s="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2"/>
      <c r="Y77" s="12"/>
      <c r="Z77" s="2"/>
      <c r="AA77" s="12"/>
      <c r="AB77" s="12"/>
      <c r="AC77" s="12"/>
      <c r="AD77" s="12"/>
      <c r="AE77" s="12"/>
      <c r="AF77" s="12"/>
      <c r="AG77" s="12"/>
    </row>
    <row r="78" ht="15.75" hidden="1" customHeight="1">
      <c r="A78" s="43"/>
      <c r="B78" s="43"/>
      <c r="C78" s="43"/>
      <c r="D78" s="43"/>
      <c r="E78" s="43"/>
      <c r="F78" s="43"/>
      <c r="G78" s="43"/>
      <c r="L78" s="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2"/>
      <c r="Y78" s="12"/>
      <c r="Z78" s="2"/>
      <c r="AA78" s="12"/>
      <c r="AB78" s="12"/>
      <c r="AC78" s="12"/>
      <c r="AD78" s="12"/>
      <c r="AE78" s="12"/>
      <c r="AF78" s="12"/>
      <c r="AG78" s="12"/>
    </row>
    <row r="79" ht="15.75" hidden="1" customHeight="1">
      <c r="A79" s="43"/>
      <c r="B79" s="43"/>
      <c r="C79" s="43"/>
      <c r="D79" s="43"/>
      <c r="E79" s="43"/>
      <c r="F79" s="43"/>
      <c r="G79" s="43"/>
      <c r="L79" s="2"/>
      <c r="M79" s="12"/>
      <c r="N79" s="12"/>
      <c r="O79" s="12"/>
      <c r="P79" s="12"/>
      <c r="Q79" s="12"/>
      <c r="R79" s="12"/>
      <c r="S79" s="12"/>
      <c r="T79" s="12"/>
      <c r="U79" s="12"/>
      <c r="V79" s="2"/>
      <c r="W79" s="2"/>
      <c r="X79" s="2"/>
      <c r="Y79" s="12"/>
      <c r="Z79" s="2"/>
      <c r="AA79" s="12"/>
      <c r="AB79" s="12"/>
      <c r="AC79" s="12"/>
      <c r="AD79" s="12"/>
      <c r="AE79" s="12"/>
      <c r="AF79" s="12"/>
      <c r="AG79" s="12"/>
    </row>
    <row r="80" ht="15.75" hidden="1" customHeight="1">
      <c r="A80" s="43"/>
      <c r="B80" s="43"/>
      <c r="C80" s="43"/>
      <c r="D80" s="43"/>
      <c r="E80" s="43"/>
      <c r="F80" s="43"/>
      <c r="G80" s="43"/>
      <c r="L80" s="2"/>
      <c r="M80" s="12"/>
      <c r="N80" s="12"/>
      <c r="O80" s="12"/>
      <c r="P80" s="12"/>
      <c r="Q80" s="12"/>
      <c r="R80" s="12"/>
      <c r="S80" s="12"/>
      <c r="T80" s="12"/>
      <c r="U80" s="12"/>
      <c r="V80" s="2"/>
      <c r="W80" s="2"/>
      <c r="X80" s="2"/>
      <c r="Y80" s="12"/>
      <c r="Z80" s="2"/>
      <c r="AA80" s="12"/>
      <c r="AB80" s="12"/>
      <c r="AC80" s="12"/>
      <c r="AD80" s="12"/>
      <c r="AE80" s="12"/>
      <c r="AF80" s="12"/>
      <c r="AG80" s="12"/>
    </row>
    <row r="81" ht="15.75" hidden="1" customHeight="1">
      <c r="A81" s="43"/>
      <c r="B81" s="43"/>
      <c r="C81" s="43"/>
      <c r="D81" s="43"/>
      <c r="E81" s="43"/>
      <c r="F81" s="43"/>
      <c r="G81" s="43"/>
      <c r="L81" s="2"/>
      <c r="M81" s="12"/>
      <c r="N81" s="12"/>
      <c r="O81" s="12"/>
      <c r="P81" s="12"/>
      <c r="Q81" s="12"/>
      <c r="R81" s="12"/>
      <c r="S81" s="12"/>
      <c r="T81" s="12"/>
      <c r="U81" s="12"/>
      <c r="V81" s="2"/>
      <c r="W81" s="2"/>
      <c r="X81" s="2"/>
      <c r="Y81" s="2"/>
      <c r="Z81" s="2"/>
      <c r="AA81" s="12"/>
      <c r="AB81" s="12"/>
      <c r="AC81" s="12"/>
      <c r="AD81" s="12"/>
      <c r="AE81" s="12"/>
      <c r="AF81" s="12"/>
      <c r="AG81" s="12"/>
    </row>
    <row r="82" ht="15.75" hidden="1" customHeight="1">
      <c r="A82" s="43"/>
      <c r="B82" s="43"/>
      <c r="C82" s="43"/>
      <c r="D82" s="43"/>
      <c r="E82" s="43"/>
      <c r="F82" s="43"/>
      <c r="G82" s="43"/>
      <c r="L82" s="2"/>
      <c r="M82" s="12"/>
      <c r="N82" s="12"/>
      <c r="O82" s="12"/>
      <c r="P82" s="12"/>
      <c r="Q82" s="12"/>
      <c r="R82" s="12"/>
      <c r="S82" s="12"/>
      <c r="T82" s="12"/>
      <c r="U82" s="12"/>
      <c r="V82" s="2"/>
      <c r="W82" s="2"/>
      <c r="X82" s="2"/>
      <c r="Y82" s="2"/>
      <c r="Z82" s="2"/>
      <c r="AA82" s="12"/>
      <c r="AB82" s="12"/>
      <c r="AC82" s="12"/>
      <c r="AD82" s="12"/>
      <c r="AE82" s="12"/>
      <c r="AF82" s="12"/>
      <c r="AG82" s="12"/>
    </row>
    <row r="83" ht="15.75" hidden="1" customHeight="1">
      <c r="A83" s="43"/>
      <c r="B83" s="43"/>
      <c r="C83" s="43"/>
      <c r="D83" s="43"/>
      <c r="E83" s="43"/>
      <c r="F83" s="43"/>
      <c r="G83" s="43"/>
      <c r="L83" s="2"/>
      <c r="M83" s="12"/>
      <c r="N83" s="12"/>
      <c r="O83" s="12"/>
      <c r="P83" s="12"/>
      <c r="Q83" s="12"/>
      <c r="R83" s="12"/>
      <c r="S83" s="12"/>
      <c r="T83" s="12"/>
      <c r="U83" s="12"/>
      <c r="V83" s="2"/>
      <c r="W83" s="2"/>
      <c r="X83" s="2"/>
      <c r="Y83" s="2"/>
      <c r="Z83" s="2"/>
      <c r="AA83" s="12"/>
      <c r="AB83" s="12"/>
      <c r="AC83" s="12"/>
      <c r="AD83" s="12"/>
      <c r="AE83" s="12"/>
      <c r="AF83" s="12"/>
      <c r="AG83" s="12"/>
    </row>
    <row r="84" ht="15.75" hidden="1" customHeight="1">
      <c r="A84" s="43"/>
      <c r="B84" s="43"/>
      <c r="C84" s="43"/>
      <c r="D84" s="43"/>
      <c r="E84" s="43"/>
      <c r="F84" s="43"/>
      <c r="G84" s="43"/>
      <c r="L84" s="2"/>
      <c r="M84" s="12"/>
      <c r="N84" s="12"/>
      <c r="O84" s="12"/>
      <c r="P84" s="12"/>
      <c r="Q84" s="12"/>
      <c r="R84" s="12"/>
      <c r="S84" s="12"/>
      <c r="T84" s="12"/>
      <c r="U84" s="12"/>
      <c r="V84" s="2"/>
      <c r="W84" s="2"/>
      <c r="X84" s="2"/>
      <c r="Y84" s="2"/>
      <c r="Z84" s="2"/>
      <c r="AA84" s="12"/>
      <c r="AB84" s="12"/>
      <c r="AC84" s="12"/>
      <c r="AD84" s="12"/>
      <c r="AE84" s="12"/>
      <c r="AF84" s="12"/>
      <c r="AG84" s="12"/>
    </row>
    <row r="85" ht="15.75" hidden="1" customHeight="1">
      <c r="A85" s="43"/>
      <c r="B85" s="43"/>
      <c r="C85" s="43"/>
      <c r="D85" s="43"/>
      <c r="E85" s="43"/>
      <c r="F85" s="43"/>
      <c r="G85" s="43"/>
      <c r="L85" s="2"/>
      <c r="M85" s="12"/>
      <c r="N85" s="12"/>
      <c r="O85" s="12"/>
      <c r="P85" s="12"/>
      <c r="Q85" s="12"/>
      <c r="R85" s="12"/>
      <c r="S85" s="12"/>
      <c r="T85" s="12"/>
      <c r="U85" s="12"/>
      <c r="V85" s="2"/>
      <c r="W85" s="2"/>
      <c r="X85" s="2"/>
      <c r="Y85" s="2"/>
      <c r="Z85" s="2"/>
      <c r="AA85" s="12"/>
      <c r="AB85" s="12"/>
      <c r="AC85" s="12"/>
      <c r="AD85" s="12"/>
      <c r="AE85" s="12"/>
      <c r="AF85" s="12"/>
      <c r="AG85" s="12"/>
    </row>
    <row r="86" ht="15.75" hidden="1" customHeight="1">
      <c r="A86" s="43"/>
      <c r="B86" s="43"/>
      <c r="C86" s="43"/>
      <c r="D86" s="43"/>
      <c r="E86" s="43"/>
      <c r="F86" s="43"/>
      <c r="G86" s="43"/>
      <c r="L86" s="2"/>
      <c r="M86" s="12"/>
      <c r="N86" s="12"/>
      <c r="O86" s="12"/>
      <c r="P86" s="12"/>
      <c r="Q86" s="2"/>
      <c r="R86" s="2"/>
      <c r="S86" s="12"/>
      <c r="T86" s="12"/>
      <c r="U86" s="2"/>
      <c r="V86" s="2"/>
      <c r="W86" s="2"/>
      <c r="X86" s="2"/>
      <c r="Y86" s="2"/>
      <c r="Z86" s="2"/>
      <c r="AA86" s="12"/>
      <c r="AB86" s="12"/>
      <c r="AC86" s="12"/>
      <c r="AD86" s="12"/>
      <c r="AE86" s="12"/>
      <c r="AF86" s="12"/>
      <c r="AG86" s="12"/>
    </row>
    <row r="87" ht="15.75" hidden="1" customHeight="1">
      <c r="A87" s="43"/>
      <c r="B87" s="43"/>
      <c r="C87" s="43"/>
      <c r="D87" s="43"/>
      <c r="E87" s="43"/>
      <c r="F87" s="43"/>
      <c r="G87" s="43"/>
      <c r="L87" s="2"/>
      <c r="M87" s="12"/>
      <c r="N87" s="12"/>
      <c r="O87" s="12"/>
      <c r="P87" s="12"/>
      <c r="Q87" s="2"/>
      <c r="R87" s="2"/>
      <c r="S87" s="2"/>
      <c r="T87" s="2"/>
      <c r="U87" s="2"/>
      <c r="V87" s="2"/>
      <c r="W87" s="2"/>
      <c r="X87" s="2"/>
      <c r="Y87" s="2"/>
      <c r="Z87" s="2"/>
      <c r="AA87" s="12"/>
      <c r="AB87" s="12"/>
      <c r="AC87" s="12"/>
      <c r="AD87" s="12"/>
      <c r="AE87" s="12"/>
      <c r="AF87" s="12"/>
      <c r="AG87" s="12"/>
    </row>
    <row r="88" ht="15.75" hidden="1" customHeight="1">
      <c r="A88" s="43"/>
      <c r="B88" s="43"/>
      <c r="C88" s="43"/>
      <c r="D88" s="43"/>
      <c r="E88" s="43"/>
      <c r="F88" s="43"/>
      <c r="G88" s="43"/>
      <c r="L88" s="2"/>
      <c r="M88" s="12"/>
      <c r="N88" s="12"/>
      <c r="O88" s="12"/>
      <c r="P88" s="12"/>
      <c r="Q88" s="2"/>
      <c r="R88" s="2"/>
      <c r="S88" s="2"/>
      <c r="T88" s="2"/>
      <c r="U88" s="2"/>
      <c r="V88" s="2"/>
      <c r="W88" s="2"/>
      <c r="X88" s="2"/>
      <c r="Y88" s="2"/>
      <c r="Z88" s="2"/>
      <c r="AA88" s="12"/>
      <c r="AB88" s="12"/>
      <c r="AC88" s="12"/>
      <c r="AD88" s="12"/>
      <c r="AE88" s="12"/>
      <c r="AF88" s="12"/>
      <c r="AG88" s="12"/>
    </row>
    <row r="89" ht="15.75" hidden="1" customHeight="1">
      <c r="A89" s="43"/>
      <c r="B89" s="43"/>
      <c r="C89" s="43"/>
      <c r="D89" s="43"/>
      <c r="E89" s="43"/>
      <c r="F89" s="43"/>
      <c r="G89" s="43"/>
      <c r="L89" s="2"/>
      <c r="M89" s="12"/>
      <c r="N89" s="12"/>
      <c r="O89" s="12"/>
      <c r="P89" s="12"/>
      <c r="Q89" s="2"/>
      <c r="R89" s="2"/>
      <c r="S89" s="2"/>
      <c r="T89" s="2"/>
      <c r="U89" s="2"/>
      <c r="V89" s="2"/>
      <c r="W89" s="2"/>
      <c r="X89" s="2"/>
      <c r="Y89" s="2"/>
      <c r="Z89" s="2"/>
      <c r="AA89" s="12"/>
      <c r="AB89" s="12"/>
      <c r="AC89" s="12"/>
      <c r="AD89" s="12"/>
      <c r="AE89" s="12"/>
      <c r="AF89" s="12"/>
      <c r="AG89" s="12"/>
    </row>
    <row r="90" ht="15.75" hidden="1" customHeight="1">
      <c r="A90" s="43"/>
      <c r="B90" s="43"/>
      <c r="C90" s="43"/>
      <c r="D90" s="43"/>
      <c r="E90" s="43"/>
      <c r="F90" s="43"/>
      <c r="G90" s="43"/>
      <c r="L90" s="2"/>
      <c r="M90" s="12"/>
      <c r="N90" s="12"/>
      <c r="O90" s="12"/>
      <c r="P90" s="12"/>
      <c r="Q90" s="2"/>
      <c r="R90" s="2"/>
      <c r="S90" s="2"/>
      <c r="T90" s="2"/>
      <c r="U90" s="2"/>
      <c r="V90" s="2"/>
      <c r="W90" s="2"/>
      <c r="X90" s="2"/>
      <c r="Y90" s="2"/>
      <c r="Z90" s="2"/>
      <c r="AA90" s="12"/>
      <c r="AB90" s="12"/>
      <c r="AC90" s="12"/>
      <c r="AD90" s="12"/>
      <c r="AE90" s="2"/>
      <c r="AF90" s="2"/>
      <c r="AG90" s="2"/>
    </row>
    <row r="91" ht="15.75" hidden="1" customHeight="1">
      <c r="A91" s="43"/>
      <c r="B91" s="43"/>
      <c r="C91" s="43"/>
      <c r="D91" s="43"/>
      <c r="E91" s="43"/>
      <c r="F91" s="43"/>
      <c r="G91" s="43"/>
      <c r="L91" s="2"/>
      <c r="M91" s="12"/>
      <c r="N91" s="12"/>
      <c r="O91" s="12"/>
      <c r="P91" s="12"/>
      <c r="Q91" s="2"/>
      <c r="R91" s="2"/>
      <c r="S91" s="2"/>
      <c r="T91" s="2"/>
      <c r="U91" s="2"/>
      <c r="V91" s="2"/>
      <c r="W91" s="2"/>
      <c r="X91" s="2"/>
      <c r="Y91" s="2"/>
      <c r="Z91" s="2"/>
      <c r="AA91" s="12"/>
      <c r="AB91" s="12"/>
      <c r="AC91" s="12"/>
      <c r="AD91" s="12"/>
      <c r="AE91" s="2"/>
      <c r="AF91" s="2"/>
      <c r="AG91" s="2"/>
    </row>
    <row r="92" ht="15.75" hidden="1" customHeight="1">
      <c r="A92" s="43"/>
      <c r="B92" s="43"/>
      <c r="C92" s="43"/>
      <c r="D92" s="43"/>
      <c r="E92" s="43"/>
      <c r="F92" s="43"/>
      <c r="G92" s="43"/>
      <c r="L92" s="2"/>
      <c r="M92" s="12"/>
      <c r="N92" s="12"/>
      <c r="O92" s="1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2"/>
      <c r="AB92" s="12"/>
      <c r="AC92" s="12"/>
      <c r="AD92" s="2"/>
      <c r="AE92" s="2"/>
      <c r="AF92" s="2"/>
      <c r="AG92" s="2"/>
    </row>
    <row r="93" ht="15.75" hidden="1" customHeight="1">
      <c r="A93" s="43"/>
      <c r="B93" s="43"/>
      <c r="C93" s="43"/>
      <c r="D93" s="43"/>
      <c r="E93" s="43"/>
      <c r="F93" s="43"/>
      <c r="G93" s="43"/>
      <c r="L93" s="2"/>
      <c r="M93" s="1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2"/>
      <c r="AB93" s="2"/>
      <c r="AC93" s="2"/>
      <c r="AD93" s="2"/>
      <c r="AE93" s="2"/>
      <c r="AF93" s="2"/>
      <c r="AG93" s="2"/>
    </row>
    <row r="94" ht="15.75" hidden="1" customHeight="1">
      <c r="A94" s="43"/>
      <c r="B94" s="43"/>
      <c r="C94" s="43"/>
      <c r="D94" s="43"/>
      <c r="E94" s="43"/>
      <c r="F94" s="43"/>
      <c r="G94" s="43"/>
      <c r="L94" s="2"/>
      <c r="M94" s="1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2"/>
      <c r="AB94" s="2"/>
      <c r="AC94" s="2"/>
      <c r="AD94" s="2"/>
      <c r="AE94" s="2"/>
      <c r="AF94" s="2"/>
      <c r="AG94" s="2"/>
    </row>
    <row r="95" ht="15.75" hidden="1" customHeight="1">
      <c r="A95" s="43"/>
      <c r="B95" s="43"/>
      <c r="C95" s="43"/>
      <c r="D95" s="43"/>
      <c r="E95" s="43"/>
      <c r="F95" s="43"/>
      <c r="G95" s="43"/>
      <c r="L95" s="2"/>
      <c r="M95" s="1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2"/>
      <c r="AB95" s="2"/>
      <c r="AC95" s="2"/>
      <c r="AD95" s="2"/>
      <c r="AE95" s="2"/>
      <c r="AF95" s="2"/>
      <c r="AG95" s="2"/>
    </row>
    <row r="96" ht="15.75" hidden="1" customHeight="1">
      <c r="A96" s="43"/>
      <c r="B96" s="43"/>
      <c r="C96" s="43"/>
      <c r="D96" s="43"/>
      <c r="E96" s="43"/>
      <c r="F96" s="43"/>
      <c r="G96" s="43"/>
      <c r="L96" s="2"/>
      <c r="M96" s="1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2"/>
      <c r="AB96" s="2"/>
      <c r="AC96" s="2"/>
      <c r="AD96" s="2"/>
      <c r="AE96" s="2"/>
      <c r="AF96" s="2"/>
      <c r="AG96" s="2"/>
    </row>
    <row r="97" ht="15.75" hidden="1" customHeight="1">
      <c r="A97" s="43"/>
      <c r="B97" s="43"/>
      <c r="C97" s="43"/>
      <c r="D97" s="43"/>
      <c r="E97" s="43"/>
      <c r="F97" s="43"/>
      <c r="G97" s="43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3"/>
      <c r="B98" s="43"/>
      <c r="C98" s="43"/>
      <c r="D98" s="43"/>
      <c r="E98" s="43"/>
      <c r="F98" s="43"/>
      <c r="G98" s="43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3"/>
      <c r="B99" s="43"/>
      <c r="C99" s="43"/>
      <c r="D99" s="43"/>
      <c r="E99" s="43"/>
      <c r="F99" s="43"/>
      <c r="G99" s="43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3"/>
      <c r="B100" s="43"/>
      <c r="C100" s="43"/>
      <c r="D100" s="43"/>
      <c r="E100" s="43"/>
      <c r="F100" s="43"/>
      <c r="G100" s="43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3"/>
      <c r="B101" s="43"/>
      <c r="C101" s="43"/>
      <c r="D101" s="43"/>
      <c r="E101" s="43"/>
      <c r="F101" s="43"/>
      <c r="G101" s="43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3"/>
      <c r="B102" s="43"/>
      <c r="C102" s="43"/>
      <c r="D102" s="43"/>
      <c r="E102" s="43"/>
      <c r="F102" s="43"/>
      <c r="G102" s="43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3"/>
      <c r="B103" s="43"/>
      <c r="C103" s="43"/>
      <c r="D103" s="43"/>
      <c r="E103" s="43"/>
      <c r="F103" s="43"/>
      <c r="G103" s="43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3"/>
      <c r="B104" s="43"/>
      <c r="C104" s="43"/>
      <c r="D104" s="43"/>
      <c r="E104" s="43"/>
      <c r="F104" s="43"/>
      <c r="G104" s="43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3"/>
      <c r="B105" s="43"/>
      <c r="C105" s="43"/>
      <c r="D105" s="43"/>
      <c r="E105" s="43"/>
      <c r="F105" s="43"/>
      <c r="G105" s="43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3"/>
      <c r="B106" s="43"/>
      <c r="C106" s="43"/>
      <c r="D106" s="43"/>
      <c r="E106" s="43"/>
      <c r="F106" s="43"/>
      <c r="G106" s="43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3"/>
      <c r="B107" s="43"/>
      <c r="C107" s="43"/>
      <c r="D107" s="43"/>
      <c r="E107" s="43"/>
      <c r="F107" s="43"/>
      <c r="G107" s="43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3"/>
      <c r="B108" s="43"/>
      <c r="C108" s="43"/>
      <c r="D108" s="43"/>
      <c r="E108" s="43"/>
      <c r="F108" s="43"/>
      <c r="G108" s="43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3"/>
      <c r="B109" s="43"/>
      <c r="C109" s="43"/>
      <c r="D109" s="43"/>
      <c r="E109" s="43"/>
      <c r="F109" s="43"/>
      <c r="G109" s="43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3"/>
      <c r="B110" s="43"/>
      <c r="C110" s="43"/>
      <c r="D110" s="43"/>
      <c r="E110" s="43"/>
      <c r="F110" s="43"/>
      <c r="G110" s="43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3"/>
      <c r="B111" s="43"/>
      <c r="C111" s="43"/>
      <c r="D111" s="43"/>
      <c r="E111" s="43"/>
      <c r="F111" s="43"/>
      <c r="G111" s="43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3"/>
      <c r="B112" s="43"/>
      <c r="C112" s="43"/>
      <c r="D112" s="43"/>
      <c r="E112" s="43"/>
      <c r="F112" s="43"/>
      <c r="G112" s="43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3"/>
      <c r="B113" s="43"/>
      <c r="C113" s="43"/>
      <c r="D113" s="43"/>
      <c r="E113" s="43"/>
      <c r="F113" s="43"/>
      <c r="G113" s="43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3"/>
      <c r="B114" s="43"/>
      <c r="C114" s="43"/>
      <c r="D114" s="43"/>
      <c r="E114" s="43"/>
      <c r="F114" s="43"/>
      <c r="G114" s="43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3"/>
      <c r="B115" s="43"/>
      <c r="C115" s="43"/>
      <c r="D115" s="43"/>
      <c r="E115" s="43"/>
      <c r="F115" s="43"/>
      <c r="G115" s="43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3"/>
      <c r="B116" s="43"/>
      <c r="C116" s="43"/>
      <c r="D116" s="43"/>
      <c r="E116" s="43"/>
      <c r="F116" s="43"/>
      <c r="G116" s="43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3"/>
      <c r="B117" s="43"/>
      <c r="C117" s="43"/>
      <c r="D117" s="43"/>
      <c r="E117" s="43"/>
      <c r="F117" s="43"/>
      <c r="G117" s="43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3"/>
      <c r="B118" s="43"/>
      <c r="C118" s="43"/>
      <c r="D118" s="43"/>
      <c r="E118" s="43"/>
      <c r="F118" s="43"/>
      <c r="G118" s="43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3"/>
      <c r="B119" s="43"/>
      <c r="C119" s="43"/>
      <c r="D119" s="43"/>
      <c r="E119" s="43"/>
      <c r="F119" s="43"/>
      <c r="G119" s="43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3"/>
      <c r="B120" s="43"/>
      <c r="C120" s="43"/>
      <c r="D120" s="43"/>
      <c r="E120" s="43"/>
      <c r="F120" s="43"/>
      <c r="G120" s="43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3"/>
      <c r="B121" s="43"/>
      <c r="C121" s="43"/>
      <c r="D121" s="43"/>
      <c r="E121" s="43"/>
      <c r="F121" s="43"/>
      <c r="G121" s="43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3"/>
      <c r="B122" s="43"/>
      <c r="C122" s="43"/>
      <c r="D122" s="43"/>
      <c r="E122" s="43"/>
      <c r="F122" s="43"/>
      <c r="G122" s="43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3"/>
      <c r="B123" s="43"/>
      <c r="C123" s="43"/>
      <c r="D123" s="43"/>
      <c r="E123" s="43"/>
      <c r="F123" s="43"/>
      <c r="G123" s="43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3"/>
      <c r="B124" s="43"/>
      <c r="C124" s="43"/>
      <c r="D124" s="43"/>
      <c r="E124" s="43"/>
      <c r="F124" s="43"/>
      <c r="G124" s="43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3"/>
      <c r="B125" s="43"/>
      <c r="C125" s="43"/>
      <c r="D125" s="43"/>
      <c r="E125" s="43"/>
      <c r="F125" s="43"/>
      <c r="G125" s="43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3"/>
      <c r="B126" s="43"/>
      <c r="C126" s="43"/>
      <c r="D126" s="43"/>
      <c r="E126" s="43"/>
      <c r="F126" s="43"/>
      <c r="G126" s="43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3"/>
      <c r="B127" s="43"/>
      <c r="C127" s="43"/>
      <c r="D127" s="43"/>
      <c r="E127" s="43"/>
      <c r="F127" s="43"/>
      <c r="G127" s="43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3"/>
      <c r="B128" s="43"/>
      <c r="C128" s="43"/>
      <c r="D128" s="43"/>
      <c r="E128" s="43"/>
      <c r="F128" s="43"/>
      <c r="G128" s="43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3"/>
      <c r="B129" s="43"/>
      <c r="C129" s="43"/>
      <c r="D129" s="43"/>
      <c r="E129" s="43"/>
      <c r="F129" s="43"/>
      <c r="G129" s="43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3"/>
      <c r="B130" s="43"/>
      <c r="C130" s="43"/>
      <c r="D130" s="43"/>
      <c r="E130" s="43"/>
      <c r="F130" s="43"/>
      <c r="G130" s="43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3"/>
      <c r="B131" s="43"/>
      <c r="C131" s="43"/>
      <c r="D131" s="43"/>
      <c r="E131" s="43"/>
      <c r="F131" s="43"/>
      <c r="G131" s="43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3"/>
      <c r="B132" s="43"/>
      <c r="C132" s="43"/>
      <c r="D132" s="43"/>
      <c r="E132" s="43"/>
      <c r="F132" s="43"/>
      <c r="G132" s="43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3"/>
      <c r="B133" s="43"/>
      <c r="C133" s="43"/>
      <c r="D133" s="43"/>
      <c r="E133" s="43"/>
      <c r="F133" s="43"/>
      <c r="G133" s="43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3"/>
      <c r="B134" s="43"/>
      <c r="C134" s="43"/>
      <c r="D134" s="43"/>
      <c r="E134" s="43"/>
      <c r="F134" s="43"/>
      <c r="G134" s="43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3"/>
      <c r="B135" s="43"/>
      <c r="C135" s="43"/>
      <c r="D135" s="43"/>
      <c r="E135" s="43"/>
      <c r="F135" s="43"/>
      <c r="G135" s="43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3"/>
      <c r="B136" s="43"/>
      <c r="C136" s="43"/>
      <c r="D136" s="43"/>
      <c r="E136" s="43"/>
      <c r="F136" s="43"/>
      <c r="G136" s="43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3"/>
      <c r="B137" s="43"/>
      <c r="C137" s="43"/>
      <c r="D137" s="43"/>
      <c r="E137" s="43"/>
      <c r="F137" s="43"/>
      <c r="G137" s="43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3"/>
      <c r="B138" s="43"/>
      <c r="C138" s="43"/>
      <c r="D138" s="43"/>
      <c r="E138" s="43"/>
      <c r="F138" s="43"/>
      <c r="G138" s="43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3"/>
      <c r="B139" s="43"/>
      <c r="C139" s="43"/>
      <c r="D139" s="43"/>
      <c r="E139" s="43"/>
      <c r="F139" s="43"/>
      <c r="G139" s="43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3"/>
      <c r="B140" s="43"/>
      <c r="C140" s="43"/>
      <c r="D140" s="43"/>
      <c r="E140" s="43"/>
      <c r="F140" s="43"/>
      <c r="G140" s="43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3"/>
      <c r="B141" s="43"/>
      <c r="C141" s="43"/>
      <c r="D141" s="43"/>
      <c r="E141" s="43"/>
      <c r="F141" s="43"/>
      <c r="G141" s="43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3"/>
      <c r="B142" s="43"/>
      <c r="C142" s="43"/>
      <c r="D142" s="43"/>
      <c r="E142" s="43"/>
      <c r="F142" s="43"/>
      <c r="G142" s="43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3"/>
      <c r="B143" s="43"/>
      <c r="C143" s="43"/>
      <c r="D143" s="43"/>
      <c r="E143" s="43"/>
      <c r="F143" s="43"/>
      <c r="G143" s="43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3"/>
      <c r="B144" s="43"/>
      <c r="C144" s="43"/>
      <c r="D144" s="43"/>
      <c r="E144" s="43"/>
      <c r="F144" s="43"/>
      <c r="G144" s="43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3"/>
      <c r="B145" s="43"/>
      <c r="C145" s="43"/>
      <c r="D145" s="43"/>
      <c r="E145" s="43"/>
      <c r="F145" s="43"/>
      <c r="G145" s="43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3"/>
      <c r="B146" s="43"/>
      <c r="C146" s="43"/>
      <c r="D146" s="43"/>
      <c r="E146" s="43"/>
      <c r="F146" s="43"/>
      <c r="G146" s="43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3"/>
      <c r="B147" s="43"/>
      <c r="C147" s="43"/>
      <c r="D147" s="43"/>
      <c r="E147" s="43"/>
      <c r="F147" s="43"/>
      <c r="G147" s="43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3"/>
      <c r="B148" s="43"/>
      <c r="C148" s="43"/>
      <c r="D148" s="43"/>
      <c r="E148" s="43"/>
      <c r="F148" s="43"/>
      <c r="G148" s="43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3"/>
      <c r="B149" s="43"/>
      <c r="C149" s="43"/>
      <c r="D149" s="43"/>
      <c r="E149" s="43"/>
      <c r="F149" s="43"/>
      <c r="G149" s="43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3"/>
      <c r="B150" s="43"/>
      <c r="C150" s="43"/>
      <c r="D150" s="43"/>
      <c r="E150" s="43"/>
      <c r="F150" s="43"/>
      <c r="G150" s="43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3"/>
      <c r="B151" s="43"/>
      <c r="C151" s="43"/>
      <c r="D151" s="43"/>
      <c r="E151" s="43"/>
      <c r="F151" s="43"/>
      <c r="G151" s="43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3"/>
      <c r="B152" s="43"/>
      <c r="C152" s="43"/>
      <c r="D152" s="43"/>
      <c r="E152" s="43"/>
      <c r="F152" s="43"/>
      <c r="G152" s="43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3"/>
      <c r="B153" s="43"/>
      <c r="C153" s="43"/>
      <c r="D153" s="43"/>
      <c r="E153" s="43"/>
      <c r="F153" s="43"/>
      <c r="G153" s="43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3"/>
      <c r="B154" s="43"/>
      <c r="C154" s="43"/>
      <c r="D154" s="43"/>
      <c r="E154" s="43"/>
      <c r="F154" s="43"/>
      <c r="G154" s="43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3"/>
      <c r="B155" s="43"/>
      <c r="C155" s="43"/>
      <c r="D155" s="43"/>
      <c r="E155" s="43"/>
      <c r="F155" s="43"/>
      <c r="G155" s="43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3"/>
      <c r="B156" s="43"/>
      <c r="C156" s="43"/>
      <c r="D156" s="43"/>
      <c r="E156" s="43"/>
      <c r="F156" s="43"/>
      <c r="G156" s="43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3"/>
      <c r="B157" s="43"/>
      <c r="C157" s="43"/>
      <c r="D157" s="43"/>
      <c r="E157" s="43"/>
      <c r="F157" s="43"/>
      <c r="G157" s="43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3"/>
      <c r="B158" s="43"/>
      <c r="C158" s="43"/>
      <c r="D158" s="43"/>
      <c r="E158" s="43"/>
      <c r="F158" s="43"/>
      <c r="G158" s="43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3"/>
      <c r="B159" s="43"/>
      <c r="C159" s="43"/>
      <c r="D159" s="43"/>
      <c r="E159" s="43"/>
      <c r="F159" s="43"/>
      <c r="G159" s="43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3"/>
      <c r="B160" s="43"/>
      <c r="C160" s="43"/>
      <c r="D160" s="43"/>
      <c r="E160" s="43"/>
      <c r="F160" s="43"/>
      <c r="G160" s="43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3"/>
      <c r="B161" s="43"/>
      <c r="C161" s="43"/>
      <c r="D161" s="43"/>
      <c r="E161" s="43"/>
      <c r="F161" s="43"/>
      <c r="G161" s="43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3"/>
      <c r="B162" s="43"/>
      <c r="C162" s="43"/>
      <c r="D162" s="43"/>
      <c r="E162" s="43"/>
      <c r="F162" s="43"/>
      <c r="G162" s="43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3"/>
      <c r="B163" s="43"/>
      <c r="C163" s="43"/>
      <c r="D163" s="43"/>
      <c r="E163" s="43"/>
      <c r="F163" s="43"/>
      <c r="G163" s="43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3"/>
      <c r="B164" s="43"/>
      <c r="C164" s="43"/>
      <c r="D164" s="43"/>
      <c r="E164" s="43"/>
      <c r="F164" s="43"/>
      <c r="G164" s="43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3"/>
      <c r="B165" s="43"/>
      <c r="C165" s="43"/>
      <c r="D165" s="43"/>
      <c r="E165" s="43"/>
      <c r="F165" s="43"/>
      <c r="G165" s="43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3"/>
      <c r="B166" s="43"/>
      <c r="C166" s="43"/>
      <c r="D166" s="43"/>
      <c r="E166" s="43"/>
      <c r="F166" s="43"/>
      <c r="G166" s="43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3"/>
      <c r="B167" s="43"/>
      <c r="C167" s="43"/>
      <c r="D167" s="43"/>
      <c r="E167" s="43"/>
      <c r="F167" s="43"/>
      <c r="G167" s="43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3"/>
      <c r="B168" s="43"/>
      <c r="C168" s="43"/>
      <c r="D168" s="43"/>
      <c r="E168" s="43"/>
      <c r="F168" s="43"/>
      <c r="G168" s="43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3"/>
      <c r="B169" s="43"/>
      <c r="C169" s="43"/>
      <c r="D169" s="43"/>
      <c r="E169" s="43"/>
      <c r="F169" s="43"/>
      <c r="G169" s="43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3"/>
      <c r="B170" s="43"/>
      <c r="C170" s="43"/>
      <c r="D170" s="43"/>
      <c r="E170" s="43"/>
      <c r="F170" s="43"/>
      <c r="G170" s="43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3"/>
      <c r="B171" s="43"/>
      <c r="C171" s="43"/>
      <c r="D171" s="43"/>
      <c r="E171" s="43"/>
      <c r="F171" s="43"/>
      <c r="G171" s="43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3"/>
      <c r="B172" s="43"/>
      <c r="C172" s="43"/>
      <c r="D172" s="43"/>
      <c r="E172" s="43"/>
      <c r="F172" s="43"/>
      <c r="G172" s="43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3"/>
      <c r="B173" s="43"/>
      <c r="C173" s="43"/>
      <c r="D173" s="43"/>
      <c r="E173" s="43"/>
      <c r="F173" s="43"/>
      <c r="G173" s="43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3"/>
      <c r="B174" s="43"/>
      <c r="C174" s="43"/>
      <c r="D174" s="43"/>
      <c r="E174" s="43"/>
      <c r="F174" s="43"/>
      <c r="G174" s="43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3"/>
      <c r="B175" s="43"/>
      <c r="C175" s="43"/>
      <c r="D175" s="43"/>
      <c r="E175" s="43"/>
      <c r="F175" s="43"/>
      <c r="G175" s="43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3"/>
      <c r="B176" s="43"/>
      <c r="C176" s="43"/>
      <c r="D176" s="43"/>
      <c r="E176" s="43"/>
      <c r="F176" s="43"/>
      <c r="G176" s="43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3"/>
      <c r="B177" s="43"/>
      <c r="C177" s="43"/>
      <c r="D177" s="43"/>
      <c r="E177" s="43"/>
      <c r="F177" s="43"/>
      <c r="G177" s="43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3"/>
      <c r="B178" s="43"/>
      <c r="C178" s="43"/>
      <c r="D178" s="43"/>
      <c r="E178" s="43"/>
      <c r="F178" s="43"/>
      <c r="G178" s="43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3"/>
      <c r="B179" s="43"/>
      <c r="C179" s="43"/>
      <c r="D179" s="43"/>
      <c r="E179" s="43"/>
      <c r="F179" s="43"/>
      <c r="G179" s="43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3"/>
      <c r="B180" s="43"/>
      <c r="C180" s="43"/>
      <c r="D180" s="43"/>
      <c r="E180" s="43"/>
      <c r="F180" s="43"/>
      <c r="G180" s="43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3"/>
      <c r="B181" s="43"/>
      <c r="C181" s="43"/>
      <c r="D181" s="43"/>
      <c r="E181" s="43"/>
      <c r="F181" s="43"/>
      <c r="G181" s="43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3"/>
      <c r="B182" s="43"/>
      <c r="C182" s="43"/>
      <c r="D182" s="43"/>
      <c r="E182" s="43"/>
      <c r="F182" s="43"/>
      <c r="G182" s="43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3"/>
      <c r="B183" s="43"/>
      <c r="C183" s="43"/>
      <c r="D183" s="43"/>
      <c r="E183" s="43"/>
      <c r="F183" s="43"/>
      <c r="G183" s="43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3"/>
      <c r="B184" s="43"/>
      <c r="C184" s="43"/>
      <c r="D184" s="43"/>
      <c r="E184" s="43"/>
      <c r="F184" s="43"/>
      <c r="G184" s="43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3"/>
      <c r="B185" s="43"/>
      <c r="C185" s="43"/>
      <c r="D185" s="43"/>
      <c r="E185" s="43"/>
      <c r="F185" s="43"/>
      <c r="G185" s="43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3"/>
      <c r="B186" s="43"/>
      <c r="C186" s="43"/>
      <c r="D186" s="43"/>
      <c r="E186" s="43"/>
      <c r="F186" s="43"/>
      <c r="G186" s="43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3"/>
      <c r="B187" s="43"/>
      <c r="C187" s="43"/>
      <c r="D187" s="43"/>
      <c r="E187" s="43"/>
      <c r="F187" s="43"/>
      <c r="G187" s="43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3"/>
      <c r="B188" s="43"/>
      <c r="C188" s="43"/>
      <c r="D188" s="43"/>
      <c r="E188" s="43"/>
      <c r="F188" s="43"/>
      <c r="G188" s="43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3"/>
      <c r="B189" s="43"/>
      <c r="C189" s="43"/>
      <c r="D189" s="43"/>
      <c r="E189" s="43"/>
      <c r="F189" s="43"/>
      <c r="G189" s="43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3"/>
      <c r="B190" s="43"/>
      <c r="C190" s="43"/>
      <c r="D190" s="43"/>
      <c r="E190" s="43"/>
      <c r="F190" s="43"/>
      <c r="G190" s="43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3"/>
      <c r="B191" s="43"/>
      <c r="C191" s="43"/>
      <c r="D191" s="43"/>
      <c r="E191" s="43"/>
      <c r="F191" s="43"/>
      <c r="G191" s="43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3"/>
      <c r="B192" s="43"/>
      <c r="C192" s="43"/>
      <c r="D192" s="43"/>
      <c r="E192" s="43"/>
      <c r="F192" s="43"/>
      <c r="G192" s="43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3"/>
      <c r="B193" s="43"/>
      <c r="C193" s="43"/>
      <c r="D193" s="43"/>
      <c r="E193" s="43"/>
      <c r="F193" s="43"/>
      <c r="G193" s="43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3"/>
      <c r="B194" s="43"/>
      <c r="C194" s="43"/>
      <c r="D194" s="43"/>
      <c r="E194" s="43"/>
      <c r="F194" s="43"/>
      <c r="G194" s="43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3"/>
      <c r="B195" s="43"/>
      <c r="C195" s="43"/>
      <c r="D195" s="43"/>
      <c r="E195" s="43"/>
      <c r="F195" s="43"/>
      <c r="G195" s="43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3"/>
      <c r="B196" s="43"/>
      <c r="C196" s="43"/>
      <c r="D196" s="43"/>
      <c r="E196" s="43"/>
      <c r="F196" s="43"/>
      <c r="G196" s="43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3"/>
      <c r="B197" s="43"/>
      <c r="C197" s="43"/>
      <c r="D197" s="43"/>
      <c r="E197" s="43"/>
      <c r="F197" s="43"/>
      <c r="G197" s="43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3"/>
      <c r="B198" s="43"/>
      <c r="C198" s="43"/>
      <c r="D198" s="43"/>
      <c r="E198" s="43"/>
      <c r="F198" s="43"/>
      <c r="G198" s="43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3"/>
      <c r="B199" s="43"/>
      <c r="C199" s="43"/>
      <c r="D199" s="43"/>
      <c r="E199" s="43"/>
      <c r="F199" s="43"/>
      <c r="G199" s="43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3"/>
      <c r="B200" s="43"/>
      <c r="C200" s="43"/>
      <c r="D200" s="43"/>
      <c r="E200" s="43"/>
      <c r="F200" s="43"/>
      <c r="G200" s="43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3"/>
      <c r="B201" s="43"/>
      <c r="C201" s="43"/>
      <c r="D201" s="43"/>
      <c r="E201" s="43"/>
      <c r="F201" s="43"/>
      <c r="G201" s="43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3"/>
      <c r="B202" s="43"/>
      <c r="C202" s="43"/>
      <c r="D202" s="43"/>
      <c r="E202" s="43"/>
      <c r="F202" s="43"/>
      <c r="G202" s="43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3"/>
      <c r="B203" s="43"/>
      <c r="C203" s="43"/>
      <c r="D203" s="43"/>
      <c r="E203" s="43"/>
      <c r="F203" s="43"/>
      <c r="G203" s="43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3"/>
      <c r="B204" s="43"/>
      <c r="C204" s="43"/>
      <c r="D204" s="43"/>
      <c r="E204" s="43"/>
      <c r="F204" s="43"/>
      <c r="G204" s="43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3"/>
      <c r="B205" s="43"/>
      <c r="C205" s="43"/>
      <c r="D205" s="43"/>
      <c r="E205" s="43"/>
      <c r="F205" s="43"/>
      <c r="G205" s="43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3"/>
      <c r="B206" s="43"/>
      <c r="C206" s="43"/>
      <c r="D206" s="43"/>
      <c r="E206" s="43"/>
      <c r="F206" s="43"/>
      <c r="G206" s="43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3"/>
      <c r="B207" s="43"/>
      <c r="C207" s="43"/>
      <c r="D207" s="43"/>
      <c r="E207" s="43"/>
      <c r="F207" s="43"/>
      <c r="G207" s="43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3"/>
      <c r="B208" s="43"/>
      <c r="C208" s="43"/>
      <c r="D208" s="43"/>
      <c r="E208" s="43"/>
      <c r="F208" s="43"/>
      <c r="G208" s="43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3"/>
      <c r="B209" s="43"/>
      <c r="C209" s="43"/>
      <c r="D209" s="43"/>
      <c r="E209" s="43"/>
      <c r="F209" s="43"/>
      <c r="G209" s="43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3"/>
      <c r="B210" s="43"/>
      <c r="C210" s="43"/>
      <c r="D210" s="43"/>
      <c r="E210" s="43"/>
      <c r="F210" s="43"/>
      <c r="G210" s="43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3"/>
      <c r="B211" s="43"/>
      <c r="C211" s="43"/>
      <c r="D211" s="43"/>
      <c r="E211" s="43"/>
      <c r="F211" s="43"/>
      <c r="G211" s="43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3"/>
      <c r="B212" s="43"/>
      <c r="C212" s="43"/>
      <c r="D212" s="43"/>
      <c r="E212" s="43"/>
      <c r="F212" s="43"/>
      <c r="G212" s="43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3"/>
      <c r="B213" s="43"/>
      <c r="C213" s="43"/>
      <c r="D213" s="43"/>
      <c r="E213" s="43"/>
      <c r="F213" s="43"/>
      <c r="G213" s="43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3"/>
      <c r="B214" s="43"/>
      <c r="C214" s="43"/>
      <c r="D214" s="43"/>
      <c r="E214" s="43"/>
      <c r="F214" s="43"/>
      <c r="G214" s="43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3"/>
      <c r="B215" s="43"/>
      <c r="C215" s="43"/>
      <c r="D215" s="43"/>
      <c r="E215" s="43"/>
      <c r="F215" s="43"/>
      <c r="G215" s="43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3"/>
      <c r="B216" s="43"/>
      <c r="C216" s="43"/>
      <c r="D216" s="43"/>
      <c r="E216" s="43"/>
      <c r="F216" s="43"/>
      <c r="G216" s="43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3"/>
      <c r="B217" s="43"/>
      <c r="C217" s="43"/>
      <c r="D217" s="43"/>
      <c r="E217" s="43"/>
      <c r="F217" s="43"/>
      <c r="G217" s="43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3"/>
      <c r="B218" s="43"/>
      <c r="C218" s="43"/>
      <c r="D218" s="43"/>
      <c r="E218" s="43"/>
      <c r="F218" s="43"/>
      <c r="G218" s="43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3"/>
      <c r="B219" s="43"/>
      <c r="C219" s="43"/>
      <c r="D219" s="43"/>
      <c r="E219" s="43"/>
      <c r="F219" s="43"/>
      <c r="G219" s="43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3"/>
      <c r="B220" s="43"/>
      <c r="C220" s="43"/>
      <c r="D220" s="43"/>
      <c r="E220" s="43"/>
      <c r="F220" s="43"/>
      <c r="G220" s="43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3"/>
      <c r="B221" s="43"/>
      <c r="C221" s="43"/>
      <c r="D221" s="43"/>
      <c r="E221" s="43"/>
      <c r="F221" s="43"/>
      <c r="G221" s="43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3"/>
      <c r="B222" s="43"/>
      <c r="C222" s="43"/>
      <c r="D222" s="43"/>
      <c r="E222" s="43"/>
      <c r="F222" s="43"/>
      <c r="G222" s="43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3"/>
      <c r="B223" s="43"/>
      <c r="C223" s="43"/>
      <c r="D223" s="43"/>
      <c r="E223" s="43"/>
      <c r="F223" s="43"/>
      <c r="G223" s="43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3"/>
      <c r="B224" s="43"/>
      <c r="C224" s="43"/>
      <c r="D224" s="43"/>
      <c r="E224" s="43"/>
      <c r="F224" s="43"/>
      <c r="G224" s="43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3"/>
      <c r="B225" s="43"/>
      <c r="C225" s="43"/>
      <c r="D225" s="43"/>
      <c r="E225" s="43"/>
      <c r="F225" s="43"/>
      <c r="G225" s="43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8" t="s">
        <v>46</v>
      </c>
      <c r="B1" s="9" t="s">
        <v>99</v>
      </c>
      <c r="C1" s="10"/>
      <c r="D1" s="10"/>
      <c r="E1" s="10"/>
      <c r="F1" s="10"/>
      <c r="G1" s="10"/>
      <c r="H1" s="10"/>
      <c r="I1" s="10"/>
      <c r="J1" s="10"/>
      <c r="K1" s="11"/>
      <c r="L1" s="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2"/>
      <c r="AA1" s="12"/>
      <c r="AB1" s="12"/>
      <c r="AC1" s="12"/>
      <c r="AD1" s="12"/>
      <c r="AE1" s="12"/>
      <c r="AF1" s="12"/>
      <c r="AG1" s="12"/>
    </row>
    <row r="2">
      <c r="A2" s="14"/>
      <c r="B2" s="15"/>
      <c r="C2" s="16"/>
      <c r="D2" s="16"/>
      <c r="E2" s="16"/>
      <c r="F2" s="16"/>
      <c r="G2" s="16"/>
      <c r="H2" s="16"/>
      <c r="I2" s="16"/>
      <c r="J2" s="16"/>
      <c r="K2" s="17"/>
      <c r="L2" s="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2"/>
      <c r="AA2" s="12"/>
      <c r="AB2" s="12"/>
      <c r="AC2" s="12"/>
      <c r="AD2" s="12"/>
      <c r="AE2" s="12"/>
      <c r="AF2" s="12"/>
      <c r="AG2" s="12"/>
    </row>
    <row r="3">
      <c r="A3" s="19"/>
      <c r="B3" s="20" t="s">
        <v>49</v>
      </c>
      <c r="C3" s="20" t="s">
        <v>50</v>
      </c>
      <c r="D3" s="20" t="s">
        <v>51</v>
      </c>
      <c r="E3" s="20" t="s">
        <v>52</v>
      </c>
      <c r="F3" s="21" t="s">
        <v>53</v>
      </c>
      <c r="G3" s="21" t="s">
        <v>54</v>
      </c>
      <c r="H3" s="21" t="s">
        <v>55</v>
      </c>
      <c r="I3" s="21" t="s">
        <v>56</v>
      </c>
      <c r="J3" s="20" t="s">
        <v>57</v>
      </c>
      <c r="K3" s="20" t="s">
        <v>58</v>
      </c>
      <c r="L3" s="2"/>
      <c r="M3" s="18" t="s">
        <v>48</v>
      </c>
      <c r="N3" s="12"/>
      <c r="O3" s="12"/>
      <c r="P3" s="12"/>
      <c r="Q3" s="12"/>
      <c r="R3" s="12"/>
      <c r="S3" s="12"/>
      <c r="T3" s="12"/>
      <c r="U3" s="12"/>
      <c r="V3" s="12"/>
      <c r="W3" s="12"/>
      <c r="X3" s="2"/>
      <c r="Y3" s="12"/>
      <c r="Z3" s="12"/>
      <c r="AA3" s="12"/>
      <c r="AB3" s="12"/>
      <c r="AC3" s="12"/>
      <c r="AD3" s="12"/>
      <c r="AE3" s="12"/>
      <c r="AF3" s="12"/>
      <c r="AG3" s="12"/>
    </row>
    <row r="4">
      <c r="A4" s="23" t="str">
        <f>ALNS!A4</f>
        <v>Alex Ranyê Guilherme Cristino</v>
      </c>
      <c r="B4" s="24"/>
      <c r="C4" s="24"/>
      <c r="D4" s="24"/>
      <c r="E4" s="24"/>
      <c r="F4" s="25">
        <f t="shared" ref="F4:F47" si="1">IF(A4&lt;&gt;"",SUM(B4:E4),)</f>
        <v>0</v>
      </c>
      <c r="G4" s="26" t="str">
        <f t="shared" ref="G4:G47" si="2">IFERROR(IF(F4&gt;=0,AVERAGE(B4:E4),""),"")</f>
        <v/>
      </c>
      <c r="H4" s="25" t="str">
        <f t="shared" ref="H4:H47" si="3">IF(AND(F4&gt;=10,F4&lt;28,G4&lt;7),ROUND((50-G4*6)/4,1),"")</f>
        <v/>
      </c>
      <c r="I4" s="27"/>
      <c r="J4" s="28" t="str">
        <f t="shared" ref="J4:J47" si="4">IF(AND(B4&lt;&gt;"",C4&lt;&gt;"",D4&lt;&gt;"",E4&lt;&gt;""),IF(OR(F4&gt;=28,F4&lt;10),G4,IF(I4=H4,5,((G4*6)+(I4*4))/10)),)</f>
        <v/>
      </c>
      <c r="K4" s="29" t="str">
        <f t="shared" ref="K4:K47" si="5">IF(AND(B4&lt;&gt;"",C4&lt;&gt;"",D4&lt;&gt;"",E4&lt;&gt;""),IF(J4&gt;=5,"A","R"),)</f>
        <v/>
      </c>
      <c r="L4" s="2"/>
      <c r="M4" s="22" t="s">
        <v>59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</row>
    <row r="5">
      <c r="A5" s="30" t="str">
        <f>ALNS!A5</f>
        <v>Ana beatriz Araújo Salvino</v>
      </c>
      <c r="B5" s="31"/>
      <c r="C5" s="31"/>
      <c r="D5" s="31"/>
      <c r="E5" s="31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5" t="str">
        <f t="shared" si="4"/>
        <v/>
      </c>
      <c r="K5" s="36" t="str">
        <f t="shared" si="5"/>
        <v/>
      </c>
      <c r="L5" s="2"/>
      <c r="M5" s="18" t="s">
        <v>60</v>
      </c>
      <c r="N5" s="12"/>
      <c r="O5" s="12"/>
      <c r="P5" s="12"/>
      <c r="Q5" s="12"/>
      <c r="R5" s="12"/>
      <c r="S5" s="12"/>
      <c r="T5" s="12"/>
      <c r="U5" s="12"/>
      <c r="V5" s="12"/>
      <c r="W5" s="12"/>
      <c r="X5" s="2"/>
      <c r="Y5" s="12"/>
      <c r="Z5" s="2"/>
      <c r="AA5" s="12"/>
      <c r="AB5" s="12"/>
      <c r="AC5" s="12"/>
      <c r="AD5" s="12"/>
      <c r="AE5" s="12"/>
      <c r="AF5" s="12"/>
      <c r="AG5" s="12"/>
    </row>
    <row r="6">
      <c r="A6" s="23" t="str">
        <f>ALNS!A6</f>
        <v>Ana Beatriz Farias Brito</v>
      </c>
      <c r="B6" s="24"/>
      <c r="C6" s="24"/>
      <c r="D6" s="24"/>
      <c r="E6" s="24"/>
      <c r="F6" s="25">
        <f t="shared" si="1"/>
        <v>0</v>
      </c>
      <c r="G6" s="26" t="str">
        <f t="shared" si="2"/>
        <v/>
      </c>
      <c r="H6" s="25" t="str">
        <f t="shared" si="3"/>
        <v/>
      </c>
      <c r="I6" s="27"/>
      <c r="J6" s="28" t="str">
        <f t="shared" si="4"/>
        <v/>
      </c>
      <c r="K6" s="29" t="str">
        <f t="shared" si="5"/>
        <v/>
      </c>
      <c r="L6" s="2"/>
      <c r="M6" s="37" t="s">
        <v>61</v>
      </c>
      <c r="N6" s="12"/>
      <c r="O6" s="12"/>
      <c r="P6" s="12"/>
      <c r="Q6" s="12"/>
      <c r="R6" s="12"/>
      <c r="S6" s="12"/>
      <c r="T6" s="12"/>
      <c r="U6" s="12"/>
      <c r="V6" s="12"/>
      <c r="W6" s="12"/>
      <c r="X6" s="2"/>
      <c r="Y6" s="12"/>
      <c r="Z6" s="2"/>
      <c r="AA6" s="12"/>
      <c r="AB6" s="12"/>
      <c r="AC6" s="12"/>
      <c r="AD6" s="12"/>
      <c r="AE6" s="12"/>
      <c r="AF6" s="12"/>
      <c r="AG6" s="12"/>
    </row>
    <row r="7">
      <c r="A7" s="30" t="str">
        <f>ALNS!A7</f>
        <v>Ana Clara Oliveira das Chagas</v>
      </c>
      <c r="B7" s="31"/>
      <c r="C7" s="31"/>
      <c r="D7" s="31"/>
      <c r="E7" s="31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5" t="str">
        <f t="shared" si="4"/>
        <v/>
      </c>
      <c r="K7" s="36" t="str">
        <f t="shared" si="5"/>
        <v/>
      </c>
      <c r="L7" s="2"/>
      <c r="M7" s="22" t="s">
        <v>62</v>
      </c>
      <c r="N7" s="12"/>
      <c r="O7" s="12"/>
      <c r="P7" s="12"/>
      <c r="Q7" s="12"/>
      <c r="R7" s="12"/>
      <c r="S7" s="12"/>
      <c r="T7" s="12"/>
      <c r="U7" s="12"/>
      <c r="V7" s="12"/>
      <c r="W7" s="12"/>
      <c r="X7" s="2"/>
      <c r="Y7" s="12"/>
      <c r="Z7" s="2"/>
      <c r="AA7" s="12"/>
      <c r="AB7" s="12"/>
      <c r="AC7" s="12"/>
      <c r="AD7" s="12"/>
      <c r="AE7" s="12"/>
      <c r="AF7" s="12"/>
      <c r="AG7" s="12"/>
    </row>
    <row r="8">
      <c r="A8" s="23" t="str">
        <f>ALNS!A8</f>
        <v>Ana Flávia Ribeiro Gomes Nascimento</v>
      </c>
      <c r="B8" s="24"/>
      <c r="C8" s="24"/>
      <c r="D8" s="24"/>
      <c r="E8" s="24"/>
      <c r="F8" s="25">
        <f t="shared" si="1"/>
        <v>0</v>
      </c>
      <c r="G8" s="26" t="str">
        <f t="shared" si="2"/>
        <v/>
      </c>
      <c r="H8" s="25" t="str">
        <f t="shared" si="3"/>
        <v/>
      </c>
      <c r="I8" s="27"/>
      <c r="J8" s="28" t="str">
        <f t="shared" si="4"/>
        <v/>
      </c>
      <c r="K8" s="29" t="str">
        <f t="shared" si="5"/>
        <v/>
      </c>
      <c r="L8" s="2"/>
      <c r="M8" s="22" t="s">
        <v>63</v>
      </c>
      <c r="N8" s="12"/>
      <c r="O8" s="12"/>
      <c r="P8" s="12"/>
      <c r="Q8" s="12"/>
      <c r="R8" s="12"/>
      <c r="S8" s="12"/>
      <c r="T8" s="12"/>
      <c r="U8" s="12"/>
      <c r="V8" s="12"/>
      <c r="W8" s="12"/>
      <c r="X8" s="2"/>
      <c r="Y8" s="12"/>
      <c r="Z8" s="2"/>
      <c r="AA8" s="12"/>
      <c r="AB8" s="12"/>
      <c r="AC8" s="12"/>
      <c r="AD8" s="12"/>
      <c r="AE8" s="12"/>
      <c r="AF8" s="12"/>
      <c r="AG8" s="12"/>
    </row>
    <row r="9">
      <c r="A9" s="30" t="str">
        <f>ALNS!A9</f>
        <v>Ana Luiza Almeida Maia</v>
      </c>
      <c r="B9" s="31"/>
      <c r="C9" s="31"/>
      <c r="D9" s="31"/>
      <c r="E9" s="31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5" t="str">
        <f t="shared" si="4"/>
        <v/>
      </c>
      <c r="K9" s="36" t="str">
        <f t="shared" si="5"/>
        <v/>
      </c>
      <c r="L9" s="2"/>
      <c r="M9" s="22" t="s">
        <v>64</v>
      </c>
      <c r="N9" s="12"/>
      <c r="O9" s="12"/>
      <c r="P9" s="12"/>
      <c r="Q9" s="12"/>
      <c r="R9" s="12"/>
      <c r="S9" s="12"/>
      <c r="T9" s="12"/>
      <c r="U9" s="12"/>
      <c r="V9" s="12"/>
      <c r="W9" s="12"/>
      <c r="X9" s="2"/>
      <c r="Y9" s="12"/>
      <c r="Z9" s="2"/>
      <c r="AA9" s="12"/>
      <c r="AB9" s="12"/>
      <c r="AC9" s="12"/>
      <c r="AD9" s="12"/>
      <c r="AE9" s="12"/>
      <c r="AF9" s="12"/>
      <c r="AG9" s="12"/>
    </row>
    <row r="10">
      <c r="A10" s="23" t="str">
        <f>ALNS!A10</f>
        <v>Andrei Bernado Nascimento da Silva</v>
      </c>
      <c r="B10" s="24"/>
      <c r="C10" s="24"/>
      <c r="D10" s="24"/>
      <c r="E10" s="24"/>
      <c r="F10" s="25">
        <f t="shared" si="1"/>
        <v>0</v>
      </c>
      <c r="G10" s="26" t="str">
        <f t="shared" si="2"/>
        <v/>
      </c>
      <c r="H10" s="25" t="str">
        <f t="shared" si="3"/>
        <v/>
      </c>
      <c r="I10" s="27"/>
      <c r="J10" s="28" t="str">
        <f t="shared" si="4"/>
        <v/>
      </c>
      <c r="K10" s="29" t="str">
        <f t="shared" si="5"/>
        <v/>
      </c>
      <c r="L10" s="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2"/>
      <c r="Y10" s="12"/>
      <c r="Z10" s="2"/>
      <c r="AA10" s="12"/>
      <c r="AB10" s="12"/>
      <c r="AC10" s="12"/>
      <c r="AD10" s="12"/>
      <c r="AE10" s="12"/>
      <c r="AF10" s="12"/>
      <c r="AG10" s="12"/>
    </row>
    <row r="11">
      <c r="A11" s="30" t="str">
        <f>ALNS!A11</f>
        <v>Arthur Juan Costa Araújo</v>
      </c>
      <c r="B11" s="31"/>
      <c r="C11" s="31"/>
      <c r="D11" s="31"/>
      <c r="E11" s="31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5" t="str">
        <f t="shared" si="4"/>
        <v/>
      </c>
      <c r="K11" s="36" t="str">
        <f t="shared" si="5"/>
        <v/>
      </c>
      <c r="L11" s="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2"/>
      <c r="Y11" s="12"/>
      <c r="Z11" s="2"/>
      <c r="AA11" s="12"/>
      <c r="AB11" s="12"/>
      <c r="AC11" s="12"/>
      <c r="AD11" s="12"/>
      <c r="AE11" s="12"/>
      <c r="AF11" s="12"/>
      <c r="AG11" s="12"/>
    </row>
    <row r="12">
      <c r="A12" s="23" t="str">
        <f>ALNS!A12</f>
        <v>Brenda Angel Sousa de Medeiros</v>
      </c>
      <c r="B12" s="24"/>
      <c r="C12" s="24"/>
      <c r="D12" s="24"/>
      <c r="E12" s="24"/>
      <c r="F12" s="25">
        <f t="shared" si="1"/>
        <v>0</v>
      </c>
      <c r="G12" s="26" t="str">
        <f t="shared" si="2"/>
        <v/>
      </c>
      <c r="H12" s="25" t="str">
        <f t="shared" si="3"/>
        <v/>
      </c>
      <c r="I12" s="27"/>
      <c r="J12" s="28" t="str">
        <f t="shared" si="4"/>
        <v/>
      </c>
      <c r="K12" s="29" t="str">
        <f t="shared" si="5"/>
        <v/>
      </c>
      <c r="L12" s="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2"/>
      <c r="Y12" s="12"/>
      <c r="Z12" s="2"/>
      <c r="AA12" s="12"/>
      <c r="AB12" s="12"/>
      <c r="AC12" s="12"/>
      <c r="AD12" s="12"/>
      <c r="AE12" s="12"/>
      <c r="AF12" s="12"/>
      <c r="AG12" s="12"/>
    </row>
    <row r="13">
      <c r="A13" s="30" t="str">
        <f>ALNS!A13</f>
        <v>Bruna Ellen Andrade Abrantes</v>
      </c>
      <c r="B13" s="31"/>
      <c r="C13" s="31"/>
      <c r="D13" s="31"/>
      <c r="E13" s="31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5" t="str">
        <f t="shared" si="4"/>
        <v/>
      </c>
      <c r="K13" s="36" t="str">
        <f t="shared" si="5"/>
        <v/>
      </c>
      <c r="L13" s="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2"/>
      <c r="Y13" s="12"/>
      <c r="Z13" s="2"/>
      <c r="AA13" s="12"/>
      <c r="AB13" s="12"/>
      <c r="AC13" s="12"/>
      <c r="AD13" s="12"/>
      <c r="AE13" s="12"/>
      <c r="AF13" s="12"/>
      <c r="AG13" s="12"/>
    </row>
    <row r="14">
      <c r="A14" s="23" t="str">
        <f>ALNS!A14</f>
        <v>Daniel Dantas da Silva</v>
      </c>
      <c r="B14" s="24"/>
      <c r="C14" s="24"/>
      <c r="D14" s="24"/>
      <c r="E14" s="24"/>
      <c r="F14" s="25">
        <f t="shared" si="1"/>
        <v>0</v>
      </c>
      <c r="G14" s="26" t="str">
        <f t="shared" si="2"/>
        <v/>
      </c>
      <c r="H14" s="25" t="str">
        <f t="shared" si="3"/>
        <v/>
      </c>
      <c r="I14" s="27"/>
      <c r="J14" s="28" t="str">
        <f t="shared" si="4"/>
        <v/>
      </c>
      <c r="K14" s="29" t="str">
        <f t="shared" si="5"/>
        <v/>
      </c>
      <c r="L14" s="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2"/>
      <c r="Y14" s="12"/>
      <c r="Z14" s="2"/>
      <c r="AA14" s="12"/>
      <c r="AB14" s="12"/>
      <c r="AC14" s="12"/>
      <c r="AD14" s="12"/>
      <c r="AE14" s="12"/>
      <c r="AF14" s="12"/>
      <c r="AG14" s="12"/>
    </row>
    <row r="15">
      <c r="A15" s="30" t="str">
        <f>ALNS!A15</f>
        <v>Erick Gabriel Araújo Leandro</v>
      </c>
      <c r="B15" s="31"/>
      <c r="C15" s="31"/>
      <c r="D15" s="31"/>
      <c r="E15" s="31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5" t="str">
        <f t="shared" si="4"/>
        <v/>
      </c>
      <c r="K15" s="36" t="str">
        <f t="shared" si="5"/>
        <v/>
      </c>
      <c r="L15" s="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2"/>
      <c r="Y15" s="12"/>
      <c r="Z15" s="2"/>
      <c r="AA15" s="12"/>
      <c r="AB15" s="12"/>
      <c r="AC15" s="12"/>
      <c r="AD15" s="12"/>
      <c r="AE15" s="12"/>
      <c r="AF15" s="12"/>
      <c r="AG15" s="12"/>
    </row>
    <row r="16">
      <c r="A16" s="23" t="str">
        <f>ALNS!A16</f>
        <v>Eugênio Genuíno Mota</v>
      </c>
      <c r="B16" s="24"/>
      <c r="C16" s="24"/>
      <c r="D16" s="24"/>
      <c r="E16" s="24"/>
      <c r="F16" s="25">
        <f t="shared" si="1"/>
        <v>0</v>
      </c>
      <c r="G16" s="33" t="str">
        <f t="shared" si="2"/>
        <v/>
      </c>
      <c r="H16" s="25" t="str">
        <f t="shared" si="3"/>
        <v/>
      </c>
      <c r="I16" s="27"/>
      <c r="J16" s="28" t="str">
        <f t="shared" si="4"/>
        <v/>
      </c>
      <c r="K16" s="29" t="str">
        <f t="shared" si="5"/>
        <v/>
      </c>
      <c r="L16" s="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2"/>
      <c r="Y16" s="12"/>
      <c r="Z16" s="2"/>
      <c r="AA16" s="12"/>
      <c r="AB16" s="12"/>
      <c r="AC16" s="12"/>
      <c r="AD16" s="12"/>
      <c r="AE16" s="12"/>
      <c r="AF16" s="12"/>
      <c r="AG16" s="12"/>
    </row>
    <row r="17">
      <c r="A17" s="30" t="str">
        <f>ALNS!A17</f>
        <v>Evellyn Fernandes de Almeida</v>
      </c>
      <c r="B17" s="31"/>
      <c r="C17" s="31"/>
      <c r="D17" s="31"/>
      <c r="E17" s="31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5" t="str">
        <f t="shared" si="4"/>
        <v/>
      </c>
      <c r="K17" s="36" t="str">
        <f t="shared" si="5"/>
        <v/>
      </c>
      <c r="L17" s="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2"/>
      <c r="Y17" s="12"/>
      <c r="Z17" s="2"/>
      <c r="AA17" s="12"/>
      <c r="AB17" s="12"/>
      <c r="AC17" s="12"/>
      <c r="AD17" s="12"/>
      <c r="AE17" s="12"/>
      <c r="AF17" s="12"/>
      <c r="AG17" s="12"/>
    </row>
    <row r="18">
      <c r="A18" s="23" t="str">
        <f>ALNS!A18</f>
        <v>Gabriel de Sousa Gonzaga</v>
      </c>
      <c r="B18" s="24"/>
      <c r="C18" s="24"/>
      <c r="D18" s="24"/>
      <c r="E18" s="24"/>
      <c r="F18" s="25">
        <f t="shared" si="1"/>
        <v>0</v>
      </c>
      <c r="G18" s="26" t="str">
        <f t="shared" si="2"/>
        <v/>
      </c>
      <c r="H18" s="25" t="str">
        <f t="shared" si="3"/>
        <v/>
      </c>
      <c r="I18" s="27"/>
      <c r="J18" s="28" t="str">
        <f t="shared" si="4"/>
        <v/>
      </c>
      <c r="K18" s="29" t="str">
        <f t="shared" si="5"/>
        <v/>
      </c>
      <c r="L18" s="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2"/>
      <c r="Y18" s="12"/>
      <c r="Z18" s="2"/>
      <c r="AA18" s="12"/>
      <c r="AB18" s="12"/>
      <c r="AC18" s="12"/>
      <c r="AD18" s="12"/>
      <c r="AE18" s="12"/>
      <c r="AF18" s="12"/>
      <c r="AG18" s="12"/>
    </row>
    <row r="19">
      <c r="A19" s="30" t="str">
        <f>ALNS!A19</f>
        <v>Giullia Barros Pietoso Camara</v>
      </c>
      <c r="B19" s="31"/>
      <c r="C19" s="31"/>
      <c r="D19" s="31"/>
      <c r="E19" s="31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5" t="str">
        <f t="shared" si="4"/>
        <v/>
      </c>
      <c r="K19" s="36" t="str">
        <f t="shared" si="5"/>
        <v/>
      </c>
      <c r="L19" s="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2"/>
      <c r="Y19" s="12"/>
      <c r="Z19" s="2"/>
      <c r="AA19" s="12"/>
      <c r="AB19" s="12"/>
      <c r="AC19" s="12"/>
      <c r="AD19" s="12"/>
      <c r="AE19" s="12"/>
      <c r="AF19" s="12"/>
      <c r="AG19" s="12"/>
    </row>
    <row r="20" ht="15.75" customHeight="1">
      <c r="A20" s="38" t="str">
        <f>ALNS!A20</f>
        <v>Gleiciane Almeida de Lima</v>
      </c>
      <c r="B20" s="24"/>
      <c r="C20" s="24"/>
      <c r="D20" s="24"/>
      <c r="E20" s="24"/>
      <c r="F20" s="25">
        <f t="shared" si="1"/>
        <v>0</v>
      </c>
      <c r="G20" s="26" t="str">
        <f t="shared" si="2"/>
        <v/>
      </c>
      <c r="H20" s="25" t="str">
        <f t="shared" si="3"/>
        <v/>
      </c>
      <c r="I20" s="27"/>
      <c r="J20" s="28" t="str">
        <f t="shared" si="4"/>
        <v/>
      </c>
      <c r="K20" s="29" t="str">
        <f t="shared" si="5"/>
        <v/>
      </c>
      <c r="L20" s="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2"/>
      <c r="Y20" s="12"/>
      <c r="Z20" s="2"/>
      <c r="AA20" s="12"/>
      <c r="AB20" s="12"/>
      <c r="AC20" s="12"/>
      <c r="AD20" s="12"/>
      <c r="AE20" s="12"/>
      <c r="AF20" s="12"/>
      <c r="AG20" s="12"/>
    </row>
    <row r="21" ht="15.75" customHeight="1">
      <c r="A21" s="30" t="str">
        <f>ALNS!A21</f>
        <v>Gustavo Oliviera de Menezes</v>
      </c>
      <c r="B21" s="31"/>
      <c r="C21" s="31"/>
      <c r="D21" s="31"/>
      <c r="E21" s="31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5" t="str">
        <f t="shared" si="4"/>
        <v/>
      </c>
      <c r="K21" s="36" t="str">
        <f t="shared" si="5"/>
        <v/>
      </c>
      <c r="L21" s="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2"/>
      <c r="Y21" s="12"/>
      <c r="Z21" s="2"/>
      <c r="AA21" s="12"/>
      <c r="AB21" s="12"/>
      <c r="AC21" s="12"/>
      <c r="AD21" s="12"/>
      <c r="AE21" s="12"/>
      <c r="AF21" s="12"/>
      <c r="AG21" s="12"/>
    </row>
    <row r="22" ht="15.75" customHeight="1">
      <c r="A22" s="23" t="str">
        <f>ALNS!A22</f>
        <v>Heitor Gênuíno Mota</v>
      </c>
      <c r="B22" s="24"/>
      <c r="C22" s="24"/>
      <c r="D22" s="24"/>
      <c r="E22" s="24"/>
      <c r="F22" s="25">
        <f t="shared" si="1"/>
        <v>0</v>
      </c>
      <c r="G22" s="26" t="str">
        <f t="shared" si="2"/>
        <v/>
      </c>
      <c r="H22" s="25" t="str">
        <f t="shared" si="3"/>
        <v/>
      </c>
      <c r="I22" s="27"/>
      <c r="J22" s="28" t="str">
        <f t="shared" si="4"/>
        <v/>
      </c>
      <c r="K22" s="29" t="str">
        <f t="shared" si="5"/>
        <v/>
      </c>
      <c r="L22" s="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2"/>
      <c r="Y22" s="12"/>
      <c r="Z22" s="2"/>
      <c r="AA22" s="12"/>
      <c r="AB22" s="12"/>
      <c r="AC22" s="12"/>
      <c r="AD22" s="12"/>
      <c r="AE22" s="12"/>
      <c r="AF22" s="12"/>
      <c r="AG22" s="12"/>
    </row>
    <row r="23" ht="15.75" customHeight="1">
      <c r="A23" s="30" t="str">
        <f>ALNS!A23</f>
        <v>Heloisa dos Reis Nascimento</v>
      </c>
      <c r="B23" s="31"/>
      <c r="C23" s="31"/>
      <c r="D23" s="31"/>
      <c r="E23" s="31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5" t="str">
        <f t="shared" si="4"/>
        <v/>
      </c>
      <c r="K23" s="36" t="str">
        <f t="shared" si="5"/>
        <v/>
      </c>
      <c r="L23" s="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2"/>
      <c r="Y23" s="12"/>
      <c r="Z23" s="2"/>
      <c r="AA23" s="12"/>
      <c r="AB23" s="12"/>
      <c r="AC23" s="12"/>
      <c r="AD23" s="12"/>
      <c r="AE23" s="12"/>
      <c r="AF23" s="12"/>
      <c r="AG23" s="12"/>
    </row>
    <row r="24" ht="15.75" customHeight="1">
      <c r="A24" s="23" t="str">
        <f>ALNS!A24</f>
        <v>José Júlio César de Lima Silva Soares</v>
      </c>
      <c r="B24" s="24"/>
      <c r="C24" s="24"/>
      <c r="D24" s="24"/>
      <c r="E24" s="24"/>
      <c r="F24" s="25">
        <f t="shared" si="1"/>
        <v>0</v>
      </c>
      <c r="G24" s="26" t="str">
        <f t="shared" si="2"/>
        <v/>
      </c>
      <c r="H24" s="25" t="str">
        <f t="shared" si="3"/>
        <v/>
      </c>
      <c r="I24" s="27"/>
      <c r="J24" s="28" t="str">
        <f t="shared" si="4"/>
        <v/>
      </c>
      <c r="K24" s="29" t="str">
        <f t="shared" si="5"/>
        <v/>
      </c>
      <c r="L24" s="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2"/>
      <c r="Y24" s="12"/>
      <c r="Z24" s="2"/>
      <c r="AA24" s="12"/>
      <c r="AB24" s="12"/>
      <c r="AC24" s="12"/>
      <c r="AD24" s="12"/>
      <c r="AE24" s="12"/>
      <c r="AF24" s="12"/>
      <c r="AG24" s="12"/>
    </row>
    <row r="25" ht="15.75" customHeight="1">
      <c r="A25" s="30" t="str">
        <f>ALNS!A25</f>
        <v>Júlia da Costa Silva Cruz</v>
      </c>
      <c r="B25" s="31"/>
      <c r="C25" s="31"/>
      <c r="D25" s="31"/>
      <c r="E25" s="31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5" t="str">
        <f t="shared" si="4"/>
        <v/>
      </c>
      <c r="K25" s="36" t="str">
        <f t="shared" si="5"/>
        <v/>
      </c>
      <c r="L25" s="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2"/>
      <c r="Y25" s="12"/>
      <c r="Z25" s="2"/>
      <c r="AA25" s="12"/>
      <c r="AB25" s="12"/>
      <c r="AC25" s="12"/>
      <c r="AD25" s="12"/>
      <c r="AE25" s="12"/>
      <c r="AF25" s="12"/>
      <c r="AG25" s="12"/>
    </row>
    <row r="26" ht="15.75" customHeight="1">
      <c r="A26" s="39" t="str">
        <f>ALNS!A26</f>
        <v>Kelven Fernando Basilio de Farias</v>
      </c>
      <c r="B26" s="24"/>
      <c r="C26" s="24"/>
      <c r="D26" s="24"/>
      <c r="E26" s="24"/>
      <c r="F26" s="25">
        <f t="shared" si="1"/>
        <v>0</v>
      </c>
      <c r="G26" s="26" t="str">
        <f t="shared" si="2"/>
        <v/>
      </c>
      <c r="H26" s="25" t="str">
        <f t="shared" si="3"/>
        <v/>
      </c>
      <c r="I26" s="38"/>
      <c r="J26" s="28" t="str">
        <f t="shared" si="4"/>
        <v/>
      </c>
      <c r="K26" s="29" t="str">
        <f t="shared" si="5"/>
        <v/>
      </c>
      <c r="L26" s="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2"/>
      <c r="Y26" s="12"/>
      <c r="Z26" s="2"/>
      <c r="AA26" s="12"/>
      <c r="AB26" s="12"/>
      <c r="AC26" s="12"/>
      <c r="AD26" s="12"/>
      <c r="AE26" s="12"/>
      <c r="AF26" s="12"/>
      <c r="AG26" s="12"/>
    </row>
    <row r="27" ht="15.75" customHeight="1">
      <c r="A27" s="40" t="str">
        <f>ALNS!A27</f>
        <v>Laura Lima Pires</v>
      </c>
      <c r="B27" s="31"/>
      <c r="C27" s="31"/>
      <c r="D27" s="31"/>
      <c r="E27" s="31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41"/>
      <c r="J27" s="35" t="str">
        <f t="shared" si="4"/>
        <v/>
      </c>
      <c r="K27" s="36" t="str">
        <f t="shared" si="5"/>
        <v/>
      </c>
      <c r="L27" s="2"/>
      <c r="M27" s="12"/>
      <c r="N27" s="2"/>
      <c r="O27" s="2"/>
      <c r="P27" s="12"/>
      <c r="Q27" s="2"/>
      <c r="R27" s="2"/>
      <c r="S27" s="2"/>
      <c r="T27" s="2"/>
      <c r="U27" s="2"/>
      <c r="V27" s="2"/>
      <c r="W27" s="2"/>
      <c r="X27" s="2"/>
      <c r="Y27" s="12"/>
      <c r="Z27" s="2"/>
      <c r="AA27" s="12"/>
      <c r="AB27" s="12"/>
      <c r="AC27" s="12"/>
      <c r="AD27" s="12"/>
      <c r="AE27" s="12"/>
      <c r="AF27" s="12"/>
      <c r="AG27" s="12"/>
    </row>
    <row r="28" ht="15.75" customHeight="1">
      <c r="A28" s="42" t="str">
        <f>ALNS!A28</f>
        <v>Lucas Abrante Rêgo</v>
      </c>
      <c r="B28" s="24"/>
      <c r="C28" s="24"/>
      <c r="D28" s="24"/>
      <c r="E28" s="24"/>
      <c r="F28" s="25">
        <f t="shared" si="1"/>
        <v>0</v>
      </c>
      <c r="G28" s="26" t="str">
        <f t="shared" si="2"/>
        <v/>
      </c>
      <c r="H28" s="25" t="str">
        <f t="shared" si="3"/>
        <v/>
      </c>
      <c r="I28" s="38"/>
      <c r="J28" s="28" t="str">
        <f t="shared" si="4"/>
        <v/>
      </c>
      <c r="K28" s="29" t="str">
        <f t="shared" si="5"/>
        <v/>
      </c>
      <c r="L28" s="2"/>
      <c r="M28" s="12"/>
      <c r="N28" s="2"/>
      <c r="O28" s="12"/>
      <c r="P28" s="12"/>
      <c r="Q28" s="12"/>
      <c r="R28" s="12"/>
      <c r="S28" s="12"/>
      <c r="T28" s="2"/>
      <c r="U28" s="2"/>
      <c r="V28" s="2"/>
      <c r="W28" s="2"/>
      <c r="X28" s="2"/>
      <c r="Y28" s="12"/>
      <c r="Z28" s="2"/>
      <c r="AA28" s="12"/>
      <c r="AB28" s="12"/>
      <c r="AC28" s="12"/>
      <c r="AD28" s="12"/>
      <c r="AE28" s="12"/>
      <c r="AF28" s="12"/>
      <c r="AG28" s="12"/>
    </row>
    <row r="29" ht="15.75" customHeight="1">
      <c r="A29" s="41" t="str">
        <f>ALNS!A29</f>
        <v>Luiz Alberto Medeiros Soares</v>
      </c>
      <c r="B29" s="31"/>
      <c r="C29" s="31"/>
      <c r="D29" s="31"/>
      <c r="E29" s="31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41"/>
      <c r="J29" s="35" t="str">
        <f t="shared" si="4"/>
        <v/>
      </c>
      <c r="K29" s="36" t="str">
        <f t="shared" si="5"/>
        <v/>
      </c>
      <c r="L29" s="2"/>
      <c r="M29" s="12"/>
      <c r="N29" s="12"/>
      <c r="O29" s="12"/>
      <c r="P29" s="12"/>
      <c r="Q29" s="12"/>
      <c r="R29" s="12"/>
      <c r="S29" s="12"/>
      <c r="T29" s="2"/>
      <c r="U29" s="2"/>
      <c r="V29" s="2"/>
      <c r="W29" s="2"/>
      <c r="X29" s="2"/>
      <c r="Y29" s="2"/>
      <c r="Z29" s="2"/>
      <c r="AA29" s="12"/>
      <c r="AB29" s="12"/>
      <c r="AC29" s="12"/>
      <c r="AD29" s="12"/>
      <c r="AE29" s="12"/>
      <c r="AF29" s="12"/>
      <c r="AG29" s="12"/>
    </row>
    <row r="30" ht="15.75" customHeight="1">
      <c r="A30" s="38" t="str">
        <f>ALNS!A30</f>
        <v>Maria Alice Borba Agra</v>
      </c>
      <c r="B30" s="24"/>
      <c r="C30" s="24"/>
      <c r="D30" s="24"/>
      <c r="E30" s="24"/>
      <c r="F30" s="25">
        <f t="shared" si="1"/>
        <v>0</v>
      </c>
      <c r="G30" s="26" t="str">
        <f t="shared" si="2"/>
        <v/>
      </c>
      <c r="H30" s="25" t="str">
        <f t="shared" si="3"/>
        <v/>
      </c>
      <c r="I30" s="38"/>
      <c r="J30" s="28" t="str">
        <f t="shared" si="4"/>
        <v/>
      </c>
      <c r="K30" s="29" t="str">
        <f t="shared" si="5"/>
        <v/>
      </c>
      <c r="L30" s="2"/>
      <c r="M30" s="12"/>
      <c r="N30" s="2"/>
      <c r="O30" s="12"/>
      <c r="P30" s="12"/>
      <c r="Q30" s="12"/>
      <c r="R30" s="12"/>
      <c r="S30" s="12"/>
      <c r="T30" s="2"/>
      <c r="U30" s="2"/>
      <c r="V30" s="2"/>
      <c r="W30" s="2"/>
      <c r="X30" s="2"/>
      <c r="Y30" s="2"/>
      <c r="Z30" s="2"/>
      <c r="AA30" s="12"/>
      <c r="AB30" s="12"/>
      <c r="AC30" s="12"/>
      <c r="AD30" s="12"/>
      <c r="AE30" s="12"/>
      <c r="AF30" s="12"/>
      <c r="AG30" s="12"/>
    </row>
    <row r="31" ht="15.75" customHeight="1">
      <c r="A31" s="41" t="str">
        <f>ALNS!A31</f>
        <v>Maria Clara Alves de Lima</v>
      </c>
      <c r="B31" s="31"/>
      <c r="C31" s="31"/>
      <c r="D31" s="31"/>
      <c r="E31" s="31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41"/>
      <c r="J31" s="35" t="str">
        <f t="shared" si="4"/>
        <v/>
      </c>
      <c r="K31" s="36" t="str">
        <f t="shared" si="5"/>
        <v/>
      </c>
      <c r="L31" s="2"/>
      <c r="M31" s="12"/>
      <c r="N31" s="2"/>
      <c r="O31" s="12"/>
      <c r="P31" s="12"/>
      <c r="Q31" s="2"/>
      <c r="R31" s="12"/>
      <c r="S31" s="12"/>
      <c r="T31" s="2"/>
      <c r="U31" s="2"/>
      <c r="V31" s="2"/>
      <c r="W31" s="2"/>
      <c r="X31" s="2"/>
      <c r="Y31" s="2"/>
      <c r="Z31" s="2"/>
      <c r="AA31" s="12"/>
      <c r="AB31" s="2"/>
      <c r="AC31" s="12"/>
      <c r="AD31" s="12"/>
      <c r="AE31" s="12"/>
      <c r="AF31" s="12"/>
      <c r="AG31" s="12"/>
    </row>
    <row r="32" ht="15.75" customHeight="1">
      <c r="A32" s="38" t="str">
        <f>ALNS!A32</f>
        <v>Maria Clara dos  Reis Silva</v>
      </c>
      <c r="B32" s="24"/>
      <c r="C32" s="24"/>
      <c r="D32" s="24"/>
      <c r="E32" s="24"/>
      <c r="F32" s="25">
        <f t="shared" si="1"/>
        <v>0</v>
      </c>
      <c r="G32" s="26" t="str">
        <f t="shared" si="2"/>
        <v/>
      </c>
      <c r="H32" s="25" t="str">
        <f t="shared" si="3"/>
        <v/>
      </c>
      <c r="I32" s="38"/>
      <c r="J32" s="28" t="str">
        <f t="shared" si="4"/>
        <v/>
      </c>
      <c r="K32" s="29" t="str">
        <f t="shared" si="5"/>
        <v/>
      </c>
      <c r="L32" s="2"/>
      <c r="M32" s="12"/>
      <c r="N32" s="2"/>
      <c r="O32" s="12"/>
      <c r="P32" s="12"/>
      <c r="Q32" s="12"/>
      <c r="R32" s="12"/>
      <c r="S32" s="12"/>
      <c r="T32" s="2"/>
      <c r="U32" s="2"/>
      <c r="V32" s="2"/>
      <c r="W32" s="2"/>
      <c r="X32" s="2"/>
      <c r="Y32" s="2"/>
      <c r="Z32" s="2"/>
      <c r="AA32" s="12"/>
      <c r="AB32" s="12"/>
      <c r="AC32" s="12"/>
      <c r="AD32" s="12"/>
      <c r="AE32" s="12"/>
      <c r="AF32" s="12"/>
      <c r="AG32" s="12"/>
    </row>
    <row r="33" ht="15.75" customHeight="1">
      <c r="A33" s="41" t="str">
        <f>ALNS!A33</f>
        <v>Maria Evelyn da Silva Almeida</v>
      </c>
      <c r="B33" s="31"/>
      <c r="C33" s="31"/>
      <c r="D33" s="31"/>
      <c r="E33" s="31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41"/>
      <c r="J33" s="35" t="str">
        <f t="shared" si="4"/>
        <v/>
      </c>
      <c r="K33" s="36" t="str">
        <f t="shared" si="5"/>
        <v/>
      </c>
      <c r="L33" s="2"/>
      <c r="M33" s="12"/>
      <c r="N33" s="12"/>
      <c r="O33" s="12"/>
      <c r="P33" s="12"/>
      <c r="Q33" s="12"/>
      <c r="R33" s="12"/>
      <c r="S33" s="12"/>
      <c r="T33" s="2"/>
      <c r="U33" s="2"/>
      <c r="V33" s="2"/>
      <c r="W33" s="2"/>
      <c r="X33" s="2"/>
      <c r="Y33" s="2"/>
      <c r="Z33" s="2"/>
      <c r="AA33" s="12"/>
      <c r="AB33" s="12"/>
      <c r="AC33" s="12"/>
      <c r="AD33" s="12"/>
      <c r="AE33" s="12"/>
      <c r="AF33" s="12"/>
      <c r="AG33" s="12"/>
    </row>
    <row r="34" ht="15.75" customHeight="1">
      <c r="A34" s="38" t="str">
        <f>ALNS!A34</f>
        <v>Marina Venâncio Oliveira</v>
      </c>
      <c r="B34" s="24"/>
      <c r="C34" s="24"/>
      <c r="D34" s="24"/>
      <c r="E34" s="24"/>
      <c r="F34" s="25">
        <f t="shared" si="1"/>
        <v>0</v>
      </c>
      <c r="G34" s="26" t="str">
        <f t="shared" si="2"/>
        <v/>
      </c>
      <c r="H34" s="25" t="str">
        <f t="shared" si="3"/>
        <v/>
      </c>
      <c r="I34" s="38"/>
      <c r="J34" s="28" t="str">
        <f t="shared" si="4"/>
        <v/>
      </c>
      <c r="K34" s="29" t="str">
        <f t="shared" si="5"/>
        <v/>
      </c>
      <c r="L34" s="2"/>
      <c r="M34" s="1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2"/>
      <c r="AB34" s="12"/>
      <c r="AC34" s="12"/>
      <c r="AD34" s="12"/>
      <c r="AE34" s="12"/>
      <c r="AF34" s="12"/>
      <c r="AG34" s="12"/>
    </row>
    <row r="35" ht="15.75" customHeight="1">
      <c r="A35" s="41" t="str">
        <f>ALNS!A35</f>
        <v>Mário Samuel Oliveira Conceição</v>
      </c>
      <c r="B35" s="31"/>
      <c r="C35" s="31"/>
      <c r="D35" s="31"/>
      <c r="E35" s="31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41"/>
      <c r="J35" s="35" t="str">
        <f t="shared" si="4"/>
        <v/>
      </c>
      <c r="K35" s="36" t="str">
        <f t="shared" si="5"/>
        <v/>
      </c>
      <c r="L35" s="2"/>
      <c r="M35" s="1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2"/>
      <c r="AB35" s="12"/>
      <c r="AC35" s="12"/>
      <c r="AD35" s="12"/>
      <c r="AE35" s="12"/>
      <c r="AF35" s="12"/>
      <c r="AG35" s="12"/>
    </row>
    <row r="36" ht="15.75" customHeight="1">
      <c r="A36" s="42" t="str">
        <f>ALNS!A36</f>
        <v>Pedro Elias barbosa de Sousa</v>
      </c>
      <c r="B36" s="24"/>
      <c r="C36" s="24"/>
      <c r="D36" s="24"/>
      <c r="E36" s="24"/>
      <c r="F36" s="25">
        <f t="shared" si="1"/>
        <v>0</v>
      </c>
      <c r="G36" s="26" t="str">
        <f t="shared" si="2"/>
        <v/>
      </c>
      <c r="H36" s="25" t="str">
        <f t="shared" si="3"/>
        <v/>
      </c>
      <c r="I36" s="38"/>
      <c r="J36" s="28" t="str">
        <f t="shared" si="4"/>
        <v/>
      </c>
      <c r="K36" s="29" t="str">
        <f t="shared" si="5"/>
        <v/>
      </c>
      <c r="L36" s="2"/>
      <c r="M36" s="1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2"/>
      <c r="AB36" s="12"/>
      <c r="AC36" s="12"/>
      <c r="AD36" s="12"/>
      <c r="AE36" s="12"/>
      <c r="AF36" s="12"/>
      <c r="AG36" s="12"/>
    </row>
    <row r="37" ht="15.75" customHeight="1">
      <c r="A37" s="40" t="str">
        <f>ALNS!A37</f>
        <v>Pedro Henrique dos Santos Sousa</v>
      </c>
      <c r="B37" s="31"/>
      <c r="C37" s="31"/>
      <c r="D37" s="31"/>
      <c r="E37" s="31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41"/>
      <c r="J37" s="35" t="str">
        <f t="shared" si="4"/>
        <v/>
      </c>
      <c r="K37" s="36" t="str">
        <f t="shared" si="5"/>
        <v/>
      </c>
      <c r="L37" s="2"/>
      <c r="M37" s="1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2"/>
      <c r="AB37" s="12"/>
      <c r="AC37" s="12"/>
      <c r="AD37" s="12"/>
      <c r="AE37" s="2"/>
      <c r="AF37" s="2"/>
      <c r="AG37" s="2"/>
    </row>
    <row r="38" ht="15.75" customHeight="1">
      <c r="A38" s="42" t="str">
        <f>ALNS!A38</f>
        <v>Pedro Víctor de Farias Almeida</v>
      </c>
      <c r="B38" s="24"/>
      <c r="C38" s="24"/>
      <c r="D38" s="24"/>
      <c r="E38" s="24"/>
      <c r="F38" s="25">
        <f t="shared" si="1"/>
        <v>0</v>
      </c>
      <c r="G38" s="26" t="str">
        <f t="shared" si="2"/>
        <v/>
      </c>
      <c r="H38" s="25" t="str">
        <f t="shared" si="3"/>
        <v/>
      </c>
      <c r="I38" s="38"/>
      <c r="J38" s="28" t="str">
        <f t="shared" si="4"/>
        <v/>
      </c>
      <c r="K38" s="29" t="str">
        <f t="shared" si="5"/>
        <v/>
      </c>
      <c r="L38" s="2"/>
      <c r="M38" s="1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2"/>
      <c r="AB38" s="12"/>
      <c r="AC38" s="12"/>
      <c r="AD38" s="12"/>
      <c r="AE38" s="2"/>
      <c r="AF38" s="2"/>
      <c r="AG38" s="2"/>
    </row>
    <row r="39" ht="15.75" customHeight="1">
      <c r="A39" s="40" t="str">
        <f>ALNS!A39</f>
        <v>Pedro Welisson de Lima Araújo</v>
      </c>
      <c r="B39" s="31"/>
      <c r="C39" s="31"/>
      <c r="D39" s="31"/>
      <c r="E39" s="31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41"/>
      <c r="J39" s="35" t="str">
        <f t="shared" si="4"/>
        <v/>
      </c>
      <c r="K39" s="36" t="str">
        <f t="shared" si="5"/>
        <v/>
      </c>
      <c r="L39" s="2"/>
      <c r="M39" s="1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2"/>
      <c r="AB39" s="12"/>
      <c r="AC39" s="12"/>
      <c r="AD39" s="12"/>
      <c r="AE39" s="2"/>
      <c r="AF39" s="2"/>
      <c r="AG39" s="2"/>
    </row>
    <row r="40" ht="15.75" customHeight="1">
      <c r="A40" s="42" t="str">
        <f>ALNS!A40</f>
        <v>Rebeca Kemylly Vasquez Mendes</v>
      </c>
      <c r="B40" s="24"/>
      <c r="C40" s="24"/>
      <c r="D40" s="24"/>
      <c r="E40" s="24"/>
      <c r="F40" s="25">
        <f t="shared" si="1"/>
        <v>0</v>
      </c>
      <c r="G40" s="26" t="str">
        <f t="shared" si="2"/>
        <v/>
      </c>
      <c r="H40" s="25" t="str">
        <f t="shared" si="3"/>
        <v/>
      </c>
      <c r="I40" s="38"/>
      <c r="J40" s="28" t="str">
        <f t="shared" si="4"/>
        <v/>
      </c>
      <c r="K40" s="29" t="str">
        <f t="shared" si="5"/>
        <v/>
      </c>
      <c r="L40" s="2"/>
      <c r="M40" s="1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2"/>
      <c r="AB40" s="12"/>
      <c r="AC40" s="12"/>
      <c r="AD40" s="2"/>
      <c r="AE40" s="2"/>
      <c r="AF40" s="2"/>
      <c r="AG40" s="2"/>
    </row>
    <row r="41" ht="15.75" customHeight="1">
      <c r="A41" s="40" t="str">
        <f>ALNS!A41</f>
        <v>Renan Victor Rocha Pessoa</v>
      </c>
      <c r="B41" s="31"/>
      <c r="C41" s="31"/>
      <c r="D41" s="31"/>
      <c r="E41" s="31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41"/>
      <c r="J41" s="35" t="str">
        <f t="shared" si="4"/>
        <v/>
      </c>
      <c r="K41" s="36" t="str">
        <f t="shared" si="5"/>
        <v/>
      </c>
      <c r="L41" s="2"/>
      <c r="M41" s="1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2"/>
      <c r="AB41" s="2"/>
      <c r="AC41" s="2"/>
      <c r="AD41" s="2"/>
      <c r="AE41" s="2"/>
      <c r="AF41" s="2"/>
      <c r="AG41" s="2"/>
    </row>
    <row r="42" ht="15.75" customHeight="1">
      <c r="A42" s="42" t="str">
        <f>ALNS!A42</f>
        <v>Reuel Rodrigues Ferreira</v>
      </c>
      <c r="B42" s="24"/>
      <c r="C42" s="24"/>
      <c r="D42" s="24"/>
      <c r="E42" s="24"/>
      <c r="F42" s="25">
        <f t="shared" si="1"/>
        <v>0</v>
      </c>
      <c r="G42" s="26" t="str">
        <f t="shared" si="2"/>
        <v/>
      </c>
      <c r="H42" s="25" t="str">
        <f t="shared" si="3"/>
        <v/>
      </c>
      <c r="I42" s="38"/>
      <c r="J42" s="28" t="str">
        <f t="shared" si="4"/>
        <v/>
      </c>
      <c r="K42" s="29" t="str">
        <f t="shared" si="5"/>
        <v/>
      </c>
      <c r="L42" s="2"/>
      <c r="M42" s="1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2"/>
      <c r="AB42" s="2"/>
      <c r="AC42" s="2"/>
      <c r="AD42" s="2"/>
      <c r="AE42" s="2"/>
      <c r="AF42" s="2"/>
      <c r="AG42" s="2"/>
    </row>
    <row r="43" ht="15.75" customHeight="1">
      <c r="A43" s="40" t="str">
        <f>ALNS!A43</f>
        <v>Samara Rafaelly Brandão Rocha</v>
      </c>
      <c r="B43" s="31"/>
      <c r="C43" s="31"/>
      <c r="D43" s="31"/>
      <c r="E43" s="31"/>
      <c r="F43" s="32">
        <f t="shared" si="1"/>
        <v>0</v>
      </c>
      <c r="G43" s="33" t="str">
        <f t="shared" si="2"/>
        <v/>
      </c>
      <c r="H43" s="32" t="str">
        <f t="shared" si="3"/>
        <v/>
      </c>
      <c r="I43" s="41"/>
      <c r="J43" s="35" t="str">
        <f t="shared" si="4"/>
        <v/>
      </c>
      <c r="K43" s="36" t="str">
        <f t="shared" si="5"/>
        <v/>
      </c>
      <c r="L43" s="2"/>
      <c r="M43" s="1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2"/>
      <c r="AB43" s="2"/>
      <c r="AC43" s="2"/>
      <c r="AD43" s="2"/>
      <c r="AE43" s="2"/>
      <c r="AF43" s="2"/>
      <c r="AG43" s="2"/>
    </row>
    <row r="44" ht="15.75" customHeight="1">
      <c r="A44" s="42" t="str">
        <f>ALNS!A44</f>
        <v>Samuel Fontes Lima</v>
      </c>
      <c r="B44" s="24"/>
      <c r="C44" s="24"/>
      <c r="D44" s="24"/>
      <c r="E44" s="24"/>
      <c r="F44" s="25">
        <f t="shared" si="1"/>
        <v>0</v>
      </c>
      <c r="G44" s="26" t="str">
        <f t="shared" si="2"/>
        <v/>
      </c>
      <c r="H44" s="25" t="str">
        <f t="shared" si="3"/>
        <v/>
      </c>
      <c r="I44" s="38"/>
      <c r="J44" s="28" t="str">
        <f t="shared" si="4"/>
        <v/>
      </c>
      <c r="K44" s="29" t="str">
        <f t="shared" si="5"/>
        <v/>
      </c>
      <c r="L44" s="12"/>
      <c r="M44" s="1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2"/>
      <c r="AB44" s="2"/>
      <c r="AC44" s="2"/>
      <c r="AD44" s="2"/>
      <c r="AE44" s="2"/>
      <c r="AF44" s="2"/>
      <c r="AG44" s="2"/>
    </row>
    <row r="45" ht="15.75" customHeight="1">
      <c r="A45" s="40" t="str">
        <f>ALNS!A45</f>
        <v>Thifany Tayane Pereira Galdino</v>
      </c>
      <c r="B45" s="31"/>
      <c r="C45" s="31"/>
      <c r="D45" s="31"/>
      <c r="E45" s="31"/>
      <c r="F45" s="32">
        <f t="shared" si="1"/>
        <v>0</v>
      </c>
      <c r="G45" s="33" t="str">
        <f t="shared" si="2"/>
        <v/>
      </c>
      <c r="H45" s="32" t="str">
        <f t="shared" si="3"/>
        <v/>
      </c>
      <c r="I45" s="41"/>
      <c r="J45" s="35" t="str">
        <f t="shared" si="4"/>
        <v/>
      </c>
      <c r="K45" s="36" t="str">
        <f t="shared" si="5"/>
        <v/>
      </c>
      <c r="L45" s="12"/>
      <c r="M45" s="12"/>
      <c r="N45" s="1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2" t="str">
        <f>ALNS!A46</f>
        <v>Victor Gabriel Clementino Lima</v>
      </c>
      <c r="B46" s="24"/>
      <c r="C46" s="24"/>
      <c r="D46" s="24"/>
      <c r="E46" s="24"/>
      <c r="F46" s="25">
        <f t="shared" si="1"/>
        <v>0</v>
      </c>
      <c r="G46" s="26" t="str">
        <f t="shared" si="2"/>
        <v/>
      </c>
      <c r="H46" s="25" t="str">
        <f t="shared" si="3"/>
        <v/>
      </c>
      <c r="I46" s="38"/>
      <c r="J46" s="28" t="str">
        <f t="shared" si="4"/>
        <v/>
      </c>
      <c r="K46" s="29" t="str">
        <f t="shared" si="5"/>
        <v/>
      </c>
      <c r="L46" s="12"/>
      <c r="M46" s="12"/>
      <c r="N46" s="1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0" t="str">
        <f>ALNS!A47</f>
        <v>Vitória Cristina Rodrigues Amancio Vieira</v>
      </c>
      <c r="B47" s="31"/>
      <c r="C47" s="31"/>
      <c r="D47" s="31"/>
      <c r="E47" s="31"/>
      <c r="F47" s="32">
        <f t="shared" si="1"/>
        <v>0</v>
      </c>
      <c r="G47" s="33" t="str">
        <f t="shared" si="2"/>
        <v/>
      </c>
      <c r="H47" s="32" t="str">
        <f t="shared" si="3"/>
        <v/>
      </c>
      <c r="I47" s="41"/>
      <c r="J47" s="35" t="str">
        <f t="shared" si="4"/>
        <v/>
      </c>
      <c r="K47" s="36" t="str">
        <f t="shared" si="5"/>
        <v/>
      </c>
      <c r="L47" s="12"/>
      <c r="M47" s="12"/>
      <c r="N47" s="1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2"/>
      <c r="M48" s="12"/>
      <c r="N48" s="1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2"/>
      <c r="M49" s="12"/>
      <c r="N49" s="1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B50" s="43"/>
      <c r="C50" s="43"/>
      <c r="D50" s="43"/>
      <c r="E50" s="43"/>
      <c r="F50" s="43"/>
      <c r="G50" s="43"/>
      <c r="L50" s="2"/>
      <c r="M50" s="12"/>
      <c r="N50" s="1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B51" s="43"/>
      <c r="C51" s="43"/>
      <c r="D51" s="43"/>
      <c r="E51" s="43"/>
      <c r="F51" s="43"/>
      <c r="G51" s="43"/>
      <c r="L51" s="2"/>
      <c r="M51" s="12"/>
      <c r="N51" s="1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3"/>
      <c r="B52" s="43"/>
      <c r="C52" s="43"/>
      <c r="D52" s="43"/>
      <c r="E52" s="43"/>
      <c r="F52" s="43"/>
      <c r="G52" s="43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3"/>
      <c r="B53" s="43"/>
      <c r="C53" s="43"/>
      <c r="D53" s="43"/>
      <c r="E53" s="43"/>
      <c r="F53" s="43"/>
      <c r="G53" s="43"/>
      <c r="L53" s="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2"/>
      <c r="AA53" s="12"/>
      <c r="AB53" s="12"/>
      <c r="AC53" s="12"/>
      <c r="AD53" s="12"/>
      <c r="AE53" s="12"/>
      <c r="AF53" s="12"/>
      <c r="AG53" s="12"/>
    </row>
    <row r="54" ht="15.75" hidden="1" customHeight="1">
      <c r="A54" s="43"/>
      <c r="B54" s="43"/>
      <c r="C54" s="43"/>
      <c r="D54" s="43"/>
      <c r="E54" s="43"/>
      <c r="F54" s="43"/>
      <c r="G54" s="43"/>
      <c r="L54" s="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2"/>
      <c r="AA54" s="12"/>
      <c r="AB54" s="12"/>
      <c r="AC54" s="12"/>
      <c r="AD54" s="12"/>
      <c r="AE54" s="12"/>
      <c r="AF54" s="12"/>
      <c r="AG54" s="12"/>
    </row>
    <row r="55" ht="15.75" hidden="1" customHeight="1">
      <c r="A55" s="43"/>
      <c r="B55" s="43"/>
      <c r="C55" s="43"/>
      <c r="D55" s="43"/>
      <c r="E55" s="43"/>
      <c r="F55" s="43"/>
      <c r="G55" s="43"/>
      <c r="L55" s="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2"/>
      <c r="Y55" s="12"/>
      <c r="Z55" s="2"/>
      <c r="AA55" s="12"/>
      <c r="AB55" s="12"/>
      <c r="AC55" s="12"/>
      <c r="AD55" s="12"/>
      <c r="AE55" s="12"/>
      <c r="AF55" s="12"/>
      <c r="AG55" s="12"/>
    </row>
    <row r="56" ht="15.75" hidden="1" customHeight="1">
      <c r="A56" s="43"/>
      <c r="B56" s="43"/>
      <c r="C56" s="43"/>
      <c r="D56" s="43"/>
      <c r="E56" s="43"/>
      <c r="F56" s="43"/>
      <c r="G56" s="43"/>
      <c r="L56" s="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2"/>
      <c r="AA56" s="12"/>
      <c r="AB56" s="12"/>
      <c r="AC56" s="12"/>
      <c r="AD56" s="12"/>
      <c r="AE56" s="12"/>
      <c r="AF56" s="12"/>
      <c r="AG56" s="12"/>
    </row>
    <row r="57" ht="15.75" hidden="1" customHeight="1">
      <c r="A57" s="43"/>
      <c r="B57" s="43"/>
      <c r="C57" s="43"/>
      <c r="D57" s="43"/>
      <c r="E57" s="43"/>
      <c r="F57" s="43"/>
      <c r="G57" s="43"/>
      <c r="L57" s="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2"/>
      <c r="Y57" s="12"/>
      <c r="Z57" s="2"/>
      <c r="AA57" s="12"/>
      <c r="AB57" s="12"/>
      <c r="AC57" s="12"/>
      <c r="AD57" s="12"/>
      <c r="AE57" s="12"/>
      <c r="AF57" s="12"/>
      <c r="AG57" s="12"/>
    </row>
    <row r="58" ht="15.75" hidden="1" customHeight="1">
      <c r="A58" s="43"/>
      <c r="B58" s="43"/>
      <c r="C58" s="43"/>
      <c r="D58" s="43"/>
      <c r="E58" s="43"/>
      <c r="F58" s="43"/>
      <c r="G58" s="43"/>
      <c r="L58" s="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2"/>
      <c r="Y58" s="12"/>
      <c r="Z58" s="2"/>
      <c r="AA58" s="12"/>
      <c r="AB58" s="12"/>
      <c r="AC58" s="12"/>
      <c r="AD58" s="12"/>
      <c r="AE58" s="12"/>
      <c r="AF58" s="12"/>
      <c r="AG58" s="12"/>
    </row>
    <row r="59" ht="15.75" hidden="1" customHeight="1">
      <c r="A59" s="43"/>
      <c r="B59" s="43"/>
      <c r="C59" s="43"/>
      <c r="D59" s="43"/>
      <c r="E59" s="43"/>
      <c r="F59" s="43"/>
      <c r="G59" s="43"/>
      <c r="L59" s="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2"/>
      <c r="Y59" s="12"/>
      <c r="Z59" s="2"/>
      <c r="AA59" s="12"/>
      <c r="AB59" s="12"/>
      <c r="AC59" s="12"/>
      <c r="AD59" s="12"/>
      <c r="AE59" s="12"/>
      <c r="AF59" s="12"/>
      <c r="AG59" s="12"/>
    </row>
    <row r="60" ht="15.75" hidden="1" customHeight="1">
      <c r="A60" s="43"/>
      <c r="B60" s="43"/>
      <c r="C60" s="43"/>
      <c r="D60" s="43"/>
      <c r="E60" s="43"/>
      <c r="F60" s="43"/>
      <c r="G60" s="43"/>
      <c r="L60" s="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2"/>
      <c r="Y60" s="12"/>
      <c r="Z60" s="2"/>
      <c r="AA60" s="12"/>
      <c r="AB60" s="12"/>
      <c r="AC60" s="12"/>
      <c r="AD60" s="12"/>
      <c r="AE60" s="12"/>
      <c r="AF60" s="12"/>
      <c r="AG60" s="12"/>
    </row>
    <row r="61" ht="15.75" hidden="1" customHeight="1">
      <c r="A61" s="43"/>
      <c r="B61" s="43"/>
      <c r="C61" s="43"/>
      <c r="D61" s="43"/>
      <c r="E61" s="43"/>
      <c r="F61" s="43"/>
      <c r="G61" s="43"/>
      <c r="L61" s="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2"/>
      <c r="Y61" s="12"/>
      <c r="Z61" s="2"/>
      <c r="AA61" s="12"/>
      <c r="AB61" s="12"/>
      <c r="AC61" s="12"/>
      <c r="AD61" s="12"/>
      <c r="AE61" s="12"/>
      <c r="AF61" s="12"/>
      <c r="AG61" s="12"/>
    </row>
    <row r="62" ht="15.75" hidden="1" customHeight="1">
      <c r="A62" s="43"/>
      <c r="B62" s="43"/>
      <c r="C62" s="43"/>
      <c r="D62" s="43"/>
      <c r="E62" s="43"/>
      <c r="F62" s="43"/>
      <c r="G62" s="43"/>
      <c r="L62" s="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2"/>
      <c r="Y62" s="12"/>
      <c r="Z62" s="2"/>
      <c r="AA62" s="12"/>
      <c r="AB62" s="12"/>
      <c r="AC62" s="12"/>
      <c r="AD62" s="12"/>
      <c r="AE62" s="12"/>
      <c r="AF62" s="12"/>
      <c r="AG62" s="12"/>
    </row>
    <row r="63" ht="15.75" hidden="1" customHeight="1">
      <c r="A63" s="43"/>
      <c r="B63" s="43"/>
      <c r="C63" s="43"/>
      <c r="D63" s="43"/>
      <c r="E63" s="43"/>
      <c r="F63" s="43"/>
      <c r="G63" s="43"/>
      <c r="L63" s="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2"/>
      <c r="Y63" s="12"/>
      <c r="Z63" s="2"/>
      <c r="AA63" s="12"/>
      <c r="AB63" s="12"/>
      <c r="AC63" s="12"/>
      <c r="AD63" s="12"/>
      <c r="AE63" s="12"/>
      <c r="AF63" s="12"/>
      <c r="AG63" s="12"/>
    </row>
    <row r="64" ht="15.75" hidden="1" customHeight="1">
      <c r="A64" s="43"/>
      <c r="B64" s="43"/>
      <c r="C64" s="43"/>
      <c r="D64" s="43"/>
      <c r="E64" s="43"/>
      <c r="F64" s="43"/>
      <c r="G64" s="43"/>
      <c r="L64" s="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2"/>
      <c r="Y64" s="12"/>
      <c r="Z64" s="2"/>
      <c r="AA64" s="12"/>
      <c r="AB64" s="12"/>
      <c r="AC64" s="12"/>
      <c r="AD64" s="12"/>
      <c r="AE64" s="12"/>
      <c r="AF64" s="12"/>
      <c r="AG64" s="12"/>
    </row>
    <row r="65" ht="15.75" hidden="1" customHeight="1">
      <c r="A65" s="43"/>
      <c r="B65" s="43"/>
      <c r="C65" s="43"/>
      <c r="D65" s="43"/>
      <c r="E65" s="43"/>
      <c r="F65" s="43"/>
      <c r="G65" s="43"/>
      <c r="L65" s="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2"/>
      <c r="Y65" s="12"/>
      <c r="Z65" s="2"/>
      <c r="AA65" s="12"/>
      <c r="AB65" s="12"/>
      <c r="AC65" s="12"/>
      <c r="AD65" s="12"/>
      <c r="AE65" s="12"/>
      <c r="AF65" s="12"/>
      <c r="AG65" s="12"/>
    </row>
    <row r="66" ht="15.75" hidden="1" customHeight="1">
      <c r="A66" s="43"/>
      <c r="B66" s="43"/>
      <c r="C66" s="43"/>
      <c r="D66" s="43"/>
      <c r="E66" s="43"/>
      <c r="F66" s="43"/>
      <c r="G66" s="43"/>
      <c r="L66" s="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2"/>
      <c r="Y66" s="12"/>
      <c r="Z66" s="2"/>
      <c r="AA66" s="12"/>
      <c r="AB66" s="12"/>
      <c r="AC66" s="12"/>
      <c r="AD66" s="12"/>
      <c r="AE66" s="12"/>
      <c r="AF66" s="12"/>
      <c r="AG66" s="12"/>
    </row>
    <row r="67" ht="15.75" hidden="1" customHeight="1">
      <c r="A67" s="43"/>
      <c r="B67" s="43"/>
      <c r="C67" s="43"/>
      <c r="D67" s="43"/>
      <c r="E67" s="43"/>
      <c r="F67" s="43"/>
      <c r="G67" s="43"/>
      <c r="L67" s="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2"/>
      <c r="Y67" s="12"/>
      <c r="Z67" s="2"/>
      <c r="AA67" s="12"/>
      <c r="AB67" s="12"/>
      <c r="AC67" s="12"/>
      <c r="AD67" s="12"/>
      <c r="AE67" s="12"/>
      <c r="AF67" s="12"/>
      <c r="AG67" s="12"/>
    </row>
    <row r="68" ht="15.75" hidden="1" customHeight="1">
      <c r="A68" s="43"/>
      <c r="B68" s="43"/>
      <c r="C68" s="43"/>
      <c r="D68" s="43"/>
      <c r="E68" s="43"/>
      <c r="F68" s="43"/>
      <c r="G68" s="43"/>
      <c r="L68" s="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2"/>
      <c r="Y68" s="12"/>
      <c r="Z68" s="2"/>
      <c r="AA68" s="12"/>
      <c r="AB68" s="12"/>
      <c r="AC68" s="12"/>
      <c r="AD68" s="12"/>
      <c r="AE68" s="12"/>
      <c r="AF68" s="12"/>
      <c r="AG68" s="12"/>
    </row>
    <row r="69" ht="15.75" hidden="1" customHeight="1">
      <c r="A69" s="43"/>
      <c r="B69" s="43"/>
      <c r="C69" s="43"/>
      <c r="D69" s="43"/>
      <c r="E69" s="43"/>
      <c r="F69" s="43"/>
      <c r="G69" s="43"/>
      <c r="L69" s="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2"/>
      <c r="Y69" s="12"/>
      <c r="Z69" s="2"/>
      <c r="AA69" s="12"/>
      <c r="AB69" s="12"/>
      <c r="AC69" s="12"/>
      <c r="AD69" s="12"/>
      <c r="AE69" s="12"/>
      <c r="AF69" s="12"/>
      <c r="AG69" s="12"/>
    </row>
    <row r="70" ht="15.75" hidden="1" customHeight="1">
      <c r="A70" s="43"/>
      <c r="B70" s="43"/>
      <c r="C70" s="43"/>
      <c r="D70" s="43"/>
      <c r="E70" s="43"/>
      <c r="F70" s="43"/>
      <c r="G70" s="43"/>
      <c r="L70" s="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2"/>
      <c r="Y70" s="12"/>
      <c r="Z70" s="2"/>
      <c r="AA70" s="12"/>
      <c r="AB70" s="12"/>
      <c r="AC70" s="12"/>
      <c r="AD70" s="12"/>
      <c r="AE70" s="12"/>
      <c r="AF70" s="12"/>
      <c r="AG70" s="12"/>
    </row>
    <row r="71" ht="15.75" hidden="1" customHeight="1">
      <c r="A71" s="43"/>
      <c r="B71" s="43"/>
      <c r="C71" s="43"/>
      <c r="D71" s="43"/>
      <c r="E71" s="43"/>
      <c r="F71" s="43"/>
      <c r="G71" s="43"/>
      <c r="L71" s="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2"/>
      <c r="Y71" s="12"/>
      <c r="Z71" s="2"/>
      <c r="AA71" s="12"/>
      <c r="AB71" s="12"/>
      <c r="AC71" s="12"/>
      <c r="AD71" s="12"/>
      <c r="AE71" s="12"/>
      <c r="AF71" s="12"/>
      <c r="AG71" s="12"/>
    </row>
    <row r="72" ht="15.75" hidden="1" customHeight="1">
      <c r="A72" s="43"/>
      <c r="B72" s="43"/>
      <c r="C72" s="43"/>
      <c r="D72" s="43"/>
      <c r="E72" s="43"/>
      <c r="F72" s="43"/>
      <c r="G72" s="43"/>
      <c r="L72" s="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2"/>
      <c r="Y72" s="12"/>
      <c r="Z72" s="2"/>
      <c r="AA72" s="12"/>
      <c r="AB72" s="12"/>
      <c r="AC72" s="12"/>
      <c r="AD72" s="12"/>
      <c r="AE72" s="12"/>
      <c r="AF72" s="12"/>
      <c r="AG72" s="12"/>
    </row>
    <row r="73" ht="15.75" hidden="1" customHeight="1">
      <c r="A73" s="43"/>
      <c r="B73" s="43"/>
      <c r="C73" s="43"/>
      <c r="D73" s="43"/>
      <c r="E73" s="43"/>
      <c r="F73" s="43"/>
      <c r="G73" s="43"/>
      <c r="L73" s="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2"/>
      <c r="Y73" s="12"/>
      <c r="Z73" s="2"/>
      <c r="AA73" s="12"/>
      <c r="AB73" s="12"/>
      <c r="AC73" s="12"/>
      <c r="AD73" s="12"/>
      <c r="AE73" s="12"/>
      <c r="AF73" s="12"/>
      <c r="AG73" s="12"/>
    </row>
    <row r="74" ht="15.75" hidden="1" customHeight="1">
      <c r="A74" s="43"/>
      <c r="B74" s="43"/>
      <c r="C74" s="43"/>
      <c r="D74" s="43"/>
      <c r="E74" s="43"/>
      <c r="F74" s="43"/>
      <c r="G74" s="43"/>
      <c r="L74" s="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2"/>
      <c r="Y74" s="12"/>
      <c r="Z74" s="2"/>
      <c r="AA74" s="12"/>
      <c r="AB74" s="12"/>
      <c r="AC74" s="12"/>
      <c r="AD74" s="12"/>
      <c r="AE74" s="12"/>
      <c r="AF74" s="12"/>
      <c r="AG74" s="12"/>
    </row>
    <row r="75" ht="15.75" hidden="1" customHeight="1">
      <c r="A75" s="43"/>
      <c r="B75" s="43"/>
      <c r="C75" s="43"/>
      <c r="D75" s="43"/>
      <c r="E75" s="43"/>
      <c r="F75" s="43"/>
      <c r="G75" s="43"/>
      <c r="L75" s="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2"/>
      <c r="Y75" s="12"/>
      <c r="Z75" s="2"/>
      <c r="AA75" s="12"/>
      <c r="AB75" s="12"/>
      <c r="AC75" s="12"/>
      <c r="AD75" s="12"/>
      <c r="AE75" s="12"/>
      <c r="AF75" s="12"/>
      <c r="AG75" s="12"/>
    </row>
    <row r="76" ht="15.75" hidden="1" customHeight="1">
      <c r="A76" s="43"/>
      <c r="B76" s="43"/>
      <c r="C76" s="43"/>
      <c r="D76" s="43"/>
      <c r="E76" s="43"/>
      <c r="F76" s="43"/>
      <c r="G76" s="43"/>
      <c r="L76" s="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2"/>
      <c r="Y76" s="12"/>
      <c r="Z76" s="2"/>
      <c r="AA76" s="12"/>
      <c r="AB76" s="12"/>
      <c r="AC76" s="12"/>
      <c r="AD76" s="12"/>
      <c r="AE76" s="12"/>
      <c r="AF76" s="12"/>
      <c r="AG76" s="12"/>
    </row>
    <row r="77" ht="15.75" hidden="1" customHeight="1">
      <c r="A77" s="43"/>
      <c r="B77" s="43"/>
      <c r="C77" s="43"/>
      <c r="D77" s="43"/>
      <c r="E77" s="43"/>
      <c r="F77" s="43"/>
      <c r="G77" s="43"/>
      <c r="L77" s="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2"/>
      <c r="Y77" s="12"/>
      <c r="Z77" s="2"/>
      <c r="AA77" s="12"/>
      <c r="AB77" s="12"/>
      <c r="AC77" s="12"/>
      <c r="AD77" s="12"/>
      <c r="AE77" s="12"/>
      <c r="AF77" s="12"/>
      <c r="AG77" s="12"/>
    </row>
    <row r="78" ht="15.75" hidden="1" customHeight="1">
      <c r="A78" s="43"/>
      <c r="B78" s="43"/>
      <c r="C78" s="43"/>
      <c r="D78" s="43"/>
      <c r="E78" s="43"/>
      <c r="F78" s="43"/>
      <c r="G78" s="43"/>
      <c r="L78" s="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2"/>
      <c r="Y78" s="12"/>
      <c r="Z78" s="2"/>
      <c r="AA78" s="12"/>
      <c r="AB78" s="12"/>
      <c r="AC78" s="12"/>
      <c r="AD78" s="12"/>
      <c r="AE78" s="12"/>
      <c r="AF78" s="12"/>
      <c r="AG78" s="12"/>
    </row>
    <row r="79" ht="15.75" hidden="1" customHeight="1">
      <c r="A79" s="43"/>
      <c r="B79" s="43"/>
      <c r="C79" s="43"/>
      <c r="D79" s="43"/>
      <c r="E79" s="43"/>
      <c r="F79" s="43"/>
      <c r="G79" s="43"/>
      <c r="L79" s="2"/>
      <c r="M79" s="12"/>
      <c r="N79" s="12"/>
      <c r="O79" s="12"/>
      <c r="P79" s="12"/>
      <c r="Q79" s="12"/>
      <c r="R79" s="12"/>
      <c r="S79" s="12"/>
      <c r="T79" s="12"/>
      <c r="U79" s="12"/>
      <c r="V79" s="2"/>
      <c r="W79" s="2"/>
      <c r="X79" s="2"/>
      <c r="Y79" s="12"/>
      <c r="Z79" s="2"/>
      <c r="AA79" s="12"/>
      <c r="AB79" s="12"/>
      <c r="AC79" s="12"/>
      <c r="AD79" s="12"/>
      <c r="AE79" s="12"/>
      <c r="AF79" s="12"/>
      <c r="AG79" s="12"/>
    </row>
    <row r="80" ht="15.75" hidden="1" customHeight="1">
      <c r="A80" s="43"/>
      <c r="B80" s="43"/>
      <c r="C80" s="43"/>
      <c r="D80" s="43"/>
      <c r="E80" s="43"/>
      <c r="F80" s="43"/>
      <c r="G80" s="43"/>
      <c r="L80" s="2"/>
      <c r="M80" s="12"/>
      <c r="N80" s="12"/>
      <c r="O80" s="12"/>
      <c r="P80" s="12"/>
      <c r="Q80" s="12"/>
      <c r="R80" s="12"/>
      <c r="S80" s="12"/>
      <c r="T80" s="12"/>
      <c r="U80" s="12"/>
      <c r="V80" s="2"/>
      <c r="W80" s="2"/>
      <c r="X80" s="2"/>
      <c r="Y80" s="12"/>
      <c r="Z80" s="2"/>
      <c r="AA80" s="12"/>
      <c r="AB80" s="12"/>
      <c r="AC80" s="12"/>
      <c r="AD80" s="12"/>
      <c r="AE80" s="12"/>
      <c r="AF80" s="12"/>
      <c r="AG80" s="12"/>
    </row>
    <row r="81" ht="15.75" hidden="1" customHeight="1">
      <c r="A81" s="43"/>
      <c r="B81" s="43"/>
      <c r="C81" s="43"/>
      <c r="D81" s="43"/>
      <c r="E81" s="43"/>
      <c r="F81" s="43"/>
      <c r="G81" s="43"/>
      <c r="L81" s="2"/>
      <c r="M81" s="12"/>
      <c r="N81" s="12"/>
      <c r="O81" s="12"/>
      <c r="P81" s="12"/>
      <c r="Q81" s="12"/>
      <c r="R81" s="12"/>
      <c r="S81" s="12"/>
      <c r="T81" s="12"/>
      <c r="U81" s="12"/>
      <c r="V81" s="2"/>
      <c r="W81" s="2"/>
      <c r="X81" s="2"/>
      <c r="Y81" s="2"/>
      <c r="Z81" s="2"/>
      <c r="AA81" s="12"/>
      <c r="AB81" s="12"/>
      <c r="AC81" s="12"/>
      <c r="AD81" s="12"/>
      <c r="AE81" s="12"/>
      <c r="AF81" s="12"/>
      <c r="AG81" s="12"/>
    </row>
    <row r="82" ht="15.75" hidden="1" customHeight="1">
      <c r="A82" s="43"/>
      <c r="B82" s="43"/>
      <c r="C82" s="43"/>
      <c r="D82" s="43"/>
      <c r="E82" s="43"/>
      <c r="F82" s="43"/>
      <c r="G82" s="43"/>
      <c r="L82" s="2"/>
      <c r="M82" s="12"/>
      <c r="N82" s="12"/>
      <c r="O82" s="12"/>
      <c r="P82" s="12"/>
      <c r="Q82" s="12"/>
      <c r="R82" s="12"/>
      <c r="S82" s="12"/>
      <c r="T82" s="12"/>
      <c r="U82" s="12"/>
      <c r="V82" s="2"/>
      <c r="W82" s="2"/>
      <c r="X82" s="2"/>
      <c r="Y82" s="2"/>
      <c r="Z82" s="2"/>
      <c r="AA82" s="12"/>
      <c r="AB82" s="12"/>
      <c r="AC82" s="12"/>
      <c r="AD82" s="12"/>
      <c r="AE82" s="12"/>
      <c r="AF82" s="12"/>
      <c r="AG82" s="12"/>
    </row>
    <row r="83" ht="15.75" hidden="1" customHeight="1">
      <c r="A83" s="43"/>
      <c r="B83" s="43"/>
      <c r="C83" s="43"/>
      <c r="D83" s="43"/>
      <c r="E83" s="43"/>
      <c r="F83" s="43"/>
      <c r="G83" s="43"/>
      <c r="L83" s="2"/>
      <c r="M83" s="12"/>
      <c r="N83" s="12"/>
      <c r="O83" s="12"/>
      <c r="P83" s="12"/>
      <c r="Q83" s="12"/>
      <c r="R83" s="12"/>
      <c r="S83" s="12"/>
      <c r="T83" s="12"/>
      <c r="U83" s="12"/>
      <c r="V83" s="2"/>
      <c r="W83" s="2"/>
      <c r="X83" s="2"/>
      <c r="Y83" s="2"/>
      <c r="Z83" s="2"/>
      <c r="AA83" s="12"/>
      <c r="AB83" s="12"/>
      <c r="AC83" s="12"/>
      <c r="AD83" s="12"/>
      <c r="AE83" s="12"/>
      <c r="AF83" s="12"/>
      <c r="AG83" s="12"/>
    </row>
    <row r="84" ht="15.75" hidden="1" customHeight="1">
      <c r="A84" s="43"/>
      <c r="B84" s="43"/>
      <c r="C84" s="43"/>
      <c r="D84" s="43"/>
      <c r="E84" s="43"/>
      <c r="F84" s="43"/>
      <c r="G84" s="43"/>
      <c r="L84" s="2"/>
      <c r="M84" s="12"/>
      <c r="N84" s="12"/>
      <c r="O84" s="12"/>
      <c r="P84" s="12"/>
      <c r="Q84" s="12"/>
      <c r="R84" s="12"/>
      <c r="S84" s="12"/>
      <c r="T84" s="12"/>
      <c r="U84" s="12"/>
      <c r="V84" s="2"/>
      <c r="W84" s="2"/>
      <c r="X84" s="2"/>
      <c r="Y84" s="2"/>
      <c r="Z84" s="2"/>
      <c r="AA84" s="12"/>
      <c r="AB84" s="12"/>
      <c r="AC84" s="12"/>
      <c r="AD84" s="12"/>
      <c r="AE84" s="12"/>
      <c r="AF84" s="12"/>
      <c r="AG84" s="12"/>
    </row>
    <row r="85" ht="15.75" hidden="1" customHeight="1">
      <c r="A85" s="43"/>
      <c r="B85" s="43"/>
      <c r="C85" s="43"/>
      <c r="D85" s="43"/>
      <c r="E85" s="43"/>
      <c r="F85" s="43"/>
      <c r="G85" s="43"/>
      <c r="L85" s="2"/>
      <c r="M85" s="12"/>
      <c r="N85" s="12"/>
      <c r="O85" s="12"/>
      <c r="P85" s="12"/>
      <c r="Q85" s="12"/>
      <c r="R85" s="12"/>
      <c r="S85" s="12"/>
      <c r="T85" s="12"/>
      <c r="U85" s="12"/>
      <c r="V85" s="2"/>
      <c r="W85" s="2"/>
      <c r="X85" s="2"/>
      <c r="Y85" s="2"/>
      <c r="Z85" s="2"/>
      <c r="AA85" s="12"/>
      <c r="AB85" s="12"/>
      <c r="AC85" s="12"/>
      <c r="AD85" s="12"/>
      <c r="AE85" s="12"/>
      <c r="AF85" s="12"/>
      <c r="AG85" s="12"/>
    </row>
    <row r="86" ht="15.75" hidden="1" customHeight="1">
      <c r="A86" s="43"/>
      <c r="B86" s="43"/>
      <c r="C86" s="43"/>
      <c r="D86" s="43"/>
      <c r="E86" s="43"/>
      <c r="F86" s="43"/>
      <c r="G86" s="43"/>
      <c r="L86" s="2"/>
      <c r="M86" s="12"/>
      <c r="N86" s="12"/>
      <c r="O86" s="12"/>
      <c r="P86" s="12"/>
      <c r="Q86" s="2"/>
      <c r="R86" s="2"/>
      <c r="S86" s="12"/>
      <c r="T86" s="12"/>
      <c r="U86" s="2"/>
      <c r="V86" s="2"/>
      <c r="W86" s="2"/>
      <c r="X86" s="2"/>
      <c r="Y86" s="2"/>
      <c r="Z86" s="2"/>
      <c r="AA86" s="12"/>
      <c r="AB86" s="12"/>
      <c r="AC86" s="12"/>
      <c r="AD86" s="12"/>
      <c r="AE86" s="12"/>
      <c r="AF86" s="12"/>
      <c r="AG86" s="12"/>
    </row>
    <row r="87" ht="15.75" hidden="1" customHeight="1">
      <c r="A87" s="43"/>
      <c r="B87" s="43"/>
      <c r="C87" s="43"/>
      <c r="D87" s="43"/>
      <c r="E87" s="43"/>
      <c r="F87" s="43"/>
      <c r="G87" s="43"/>
      <c r="L87" s="2"/>
      <c r="M87" s="12"/>
      <c r="N87" s="12"/>
      <c r="O87" s="12"/>
      <c r="P87" s="12"/>
      <c r="Q87" s="2"/>
      <c r="R87" s="2"/>
      <c r="S87" s="2"/>
      <c r="T87" s="2"/>
      <c r="U87" s="2"/>
      <c r="V87" s="2"/>
      <c r="W87" s="2"/>
      <c r="X87" s="2"/>
      <c r="Y87" s="2"/>
      <c r="Z87" s="2"/>
      <c r="AA87" s="12"/>
      <c r="AB87" s="12"/>
      <c r="AC87" s="12"/>
      <c r="AD87" s="12"/>
      <c r="AE87" s="12"/>
      <c r="AF87" s="12"/>
      <c r="AG87" s="12"/>
    </row>
    <row r="88" ht="15.75" hidden="1" customHeight="1">
      <c r="A88" s="43"/>
      <c r="B88" s="43"/>
      <c r="C88" s="43"/>
      <c r="D88" s="43"/>
      <c r="E88" s="43"/>
      <c r="F88" s="43"/>
      <c r="G88" s="43"/>
      <c r="L88" s="2"/>
      <c r="M88" s="12"/>
      <c r="N88" s="12"/>
      <c r="O88" s="12"/>
      <c r="P88" s="12"/>
      <c r="Q88" s="2"/>
      <c r="R88" s="2"/>
      <c r="S88" s="2"/>
      <c r="T88" s="2"/>
      <c r="U88" s="2"/>
      <c r="V88" s="2"/>
      <c r="W88" s="2"/>
      <c r="X88" s="2"/>
      <c r="Y88" s="2"/>
      <c r="Z88" s="2"/>
      <c r="AA88" s="12"/>
      <c r="AB88" s="12"/>
      <c r="AC88" s="12"/>
      <c r="AD88" s="12"/>
      <c r="AE88" s="12"/>
      <c r="AF88" s="12"/>
      <c r="AG88" s="12"/>
    </row>
    <row r="89" ht="15.75" hidden="1" customHeight="1">
      <c r="A89" s="43"/>
      <c r="B89" s="43"/>
      <c r="C89" s="43"/>
      <c r="D89" s="43"/>
      <c r="E89" s="43"/>
      <c r="F89" s="43"/>
      <c r="G89" s="43"/>
      <c r="L89" s="2"/>
      <c r="M89" s="12"/>
      <c r="N89" s="12"/>
      <c r="O89" s="12"/>
      <c r="P89" s="12"/>
      <c r="Q89" s="2"/>
      <c r="R89" s="2"/>
      <c r="S89" s="2"/>
      <c r="T89" s="2"/>
      <c r="U89" s="2"/>
      <c r="V89" s="2"/>
      <c r="W89" s="2"/>
      <c r="X89" s="2"/>
      <c r="Y89" s="2"/>
      <c r="Z89" s="2"/>
      <c r="AA89" s="12"/>
      <c r="AB89" s="12"/>
      <c r="AC89" s="12"/>
      <c r="AD89" s="12"/>
      <c r="AE89" s="12"/>
      <c r="AF89" s="12"/>
      <c r="AG89" s="12"/>
    </row>
    <row r="90" ht="15.75" hidden="1" customHeight="1">
      <c r="A90" s="43"/>
      <c r="B90" s="43"/>
      <c r="C90" s="43"/>
      <c r="D90" s="43"/>
      <c r="E90" s="43"/>
      <c r="F90" s="43"/>
      <c r="G90" s="43"/>
      <c r="L90" s="2"/>
      <c r="M90" s="12"/>
      <c r="N90" s="12"/>
      <c r="O90" s="12"/>
      <c r="P90" s="12"/>
      <c r="Q90" s="2"/>
      <c r="R90" s="2"/>
      <c r="S90" s="2"/>
      <c r="T90" s="2"/>
      <c r="U90" s="2"/>
      <c r="V90" s="2"/>
      <c r="W90" s="2"/>
      <c r="X90" s="2"/>
      <c r="Y90" s="2"/>
      <c r="Z90" s="2"/>
      <c r="AA90" s="12"/>
      <c r="AB90" s="12"/>
      <c r="AC90" s="12"/>
      <c r="AD90" s="12"/>
      <c r="AE90" s="2"/>
      <c r="AF90" s="2"/>
      <c r="AG90" s="2"/>
    </row>
    <row r="91" ht="15.75" hidden="1" customHeight="1">
      <c r="A91" s="43"/>
      <c r="B91" s="43"/>
      <c r="C91" s="43"/>
      <c r="D91" s="43"/>
      <c r="E91" s="43"/>
      <c r="F91" s="43"/>
      <c r="G91" s="43"/>
      <c r="L91" s="2"/>
      <c r="M91" s="12"/>
      <c r="N91" s="12"/>
      <c r="O91" s="12"/>
      <c r="P91" s="12"/>
      <c r="Q91" s="2"/>
      <c r="R91" s="2"/>
      <c r="S91" s="2"/>
      <c r="T91" s="2"/>
      <c r="U91" s="2"/>
      <c r="V91" s="2"/>
      <c r="W91" s="2"/>
      <c r="X91" s="2"/>
      <c r="Y91" s="2"/>
      <c r="Z91" s="2"/>
      <c r="AA91" s="12"/>
      <c r="AB91" s="12"/>
      <c r="AC91" s="12"/>
      <c r="AD91" s="12"/>
      <c r="AE91" s="2"/>
      <c r="AF91" s="2"/>
      <c r="AG91" s="2"/>
    </row>
    <row r="92" ht="15.75" hidden="1" customHeight="1">
      <c r="A92" s="43"/>
      <c r="B92" s="43"/>
      <c r="C92" s="43"/>
      <c r="D92" s="43"/>
      <c r="E92" s="43"/>
      <c r="F92" s="43"/>
      <c r="G92" s="43"/>
      <c r="L92" s="2"/>
      <c r="M92" s="12"/>
      <c r="N92" s="12"/>
      <c r="O92" s="1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2"/>
      <c r="AB92" s="12"/>
      <c r="AC92" s="12"/>
      <c r="AD92" s="2"/>
      <c r="AE92" s="2"/>
      <c r="AF92" s="2"/>
      <c r="AG92" s="2"/>
    </row>
    <row r="93" ht="15.75" hidden="1" customHeight="1">
      <c r="A93" s="43"/>
      <c r="B93" s="43"/>
      <c r="C93" s="43"/>
      <c r="D93" s="43"/>
      <c r="E93" s="43"/>
      <c r="F93" s="43"/>
      <c r="G93" s="43"/>
      <c r="L93" s="2"/>
      <c r="M93" s="1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2"/>
      <c r="AB93" s="2"/>
      <c r="AC93" s="2"/>
      <c r="AD93" s="2"/>
      <c r="AE93" s="2"/>
      <c r="AF93" s="2"/>
      <c r="AG93" s="2"/>
    </row>
    <row r="94" ht="15.75" hidden="1" customHeight="1">
      <c r="A94" s="43"/>
      <c r="B94" s="43"/>
      <c r="C94" s="43"/>
      <c r="D94" s="43"/>
      <c r="E94" s="43"/>
      <c r="F94" s="43"/>
      <c r="G94" s="43"/>
      <c r="L94" s="2"/>
      <c r="M94" s="1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2"/>
      <c r="AB94" s="2"/>
      <c r="AC94" s="2"/>
      <c r="AD94" s="2"/>
      <c r="AE94" s="2"/>
      <c r="AF94" s="2"/>
      <c r="AG94" s="2"/>
    </row>
    <row r="95" ht="15.75" hidden="1" customHeight="1">
      <c r="A95" s="43"/>
      <c r="B95" s="43"/>
      <c r="C95" s="43"/>
      <c r="D95" s="43"/>
      <c r="E95" s="43"/>
      <c r="F95" s="43"/>
      <c r="G95" s="43"/>
      <c r="L95" s="2"/>
      <c r="M95" s="1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2"/>
      <c r="AB95" s="2"/>
      <c r="AC95" s="2"/>
      <c r="AD95" s="2"/>
      <c r="AE95" s="2"/>
      <c r="AF95" s="2"/>
      <c r="AG95" s="2"/>
    </row>
    <row r="96" ht="15.75" hidden="1" customHeight="1">
      <c r="A96" s="43"/>
      <c r="B96" s="43"/>
      <c r="C96" s="43"/>
      <c r="D96" s="43"/>
      <c r="E96" s="43"/>
      <c r="F96" s="43"/>
      <c r="G96" s="43"/>
      <c r="L96" s="2"/>
      <c r="M96" s="1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2"/>
      <c r="AB96" s="2"/>
      <c r="AC96" s="2"/>
      <c r="AD96" s="2"/>
      <c r="AE96" s="2"/>
      <c r="AF96" s="2"/>
      <c r="AG96" s="2"/>
    </row>
    <row r="97" ht="15.75" hidden="1" customHeight="1">
      <c r="A97" s="43"/>
      <c r="B97" s="43"/>
      <c r="C97" s="43"/>
      <c r="D97" s="43"/>
      <c r="E97" s="43"/>
      <c r="F97" s="43"/>
      <c r="G97" s="43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3"/>
      <c r="B98" s="43"/>
      <c r="C98" s="43"/>
      <c r="D98" s="43"/>
      <c r="E98" s="43"/>
      <c r="F98" s="43"/>
      <c r="G98" s="43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3"/>
      <c r="B99" s="43"/>
      <c r="C99" s="43"/>
      <c r="D99" s="43"/>
      <c r="E99" s="43"/>
      <c r="F99" s="43"/>
      <c r="G99" s="43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3"/>
      <c r="B100" s="43"/>
      <c r="C100" s="43"/>
      <c r="D100" s="43"/>
      <c r="E100" s="43"/>
      <c r="F100" s="43"/>
      <c r="G100" s="43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3"/>
      <c r="B101" s="43"/>
      <c r="C101" s="43"/>
      <c r="D101" s="43"/>
      <c r="E101" s="43"/>
      <c r="F101" s="43"/>
      <c r="G101" s="43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3"/>
      <c r="B102" s="43"/>
      <c r="C102" s="43"/>
      <c r="D102" s="43"/>
      <c r="E102" s="43"/>
      <c r="F102" s="43"/>
      <c r="G102" s="43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3"/>
      <c r="B103" s="43"/>
      <c r="C103" s="43"/>
      <c r="D103" s="43"/>
      <c r="E103" s="43"/>
      <c r="F103" s="43"/>
      <c r="G103" s="43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3"/>
      <c r="B104" s="43"/>
      <c r="C104" s="43"/>
      <c r="D104" s="43"/>
      <c r="E104" s="43"/>
      <c r="F104" s="43"/>
      <c r="G104" s="43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3"/>
      <c r="B105" s="43"/>
      <c r="C105" s="43"/>
      <c r="D105" s="43"/>
      <c r="E105" s="43"/>
      <c r="F105" s="43"/>
      <c r="G105" s="43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3"/>
      <c r="B106" s="43"/>
      <c r="C106" s="43"/>
      <c r="D106" s="43"/>
      <c r="E106" s="43"/>
      <c r="F106" s="43"/>
      <c r="G106" s="43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3"/>
      <c r="B107" s="43"/>
      <c r="C107" s="43"/>
      <c r="D107" s="43"/>
      <c r="E107" s="43"/>
      <c r="F107" s="43"/>
      <c r="G107" s="43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3"/>
      <c r="B108" s="43"/>
      <c r="C108" s="43"/>
      <c r="D108" s="43"/>
      <c r="E108" s="43"/>
      <c r="F108" s="43"/>
      <c r="G108" s="43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3"/>
      <c r="B109" s="43"/>
      <c r="C109" s="43"/>
      <c r="D109" s="43"/>
      <c r="E109" s="43"/>
      <c r="F109" s="43"/>
      <c r="G109" s="43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3"/>
      <c r="B110" s="43"/>
      <c r="C110" s="43"/>
      <c r="D110" s="43"/>
      <c r="E110" s="43"/>
      <c r="F110" s="43"/>
      <c r="G110" s="43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3"/>
      <c r="B111" s="43"/>
      <c r="C111" s="43"/>
      <c r="D111" s="43"/>
      <c r="E111" s="43"/>
      <c r="F111" s="43"/>
      <c r="G111" s="43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3"/>
      <c r="B112" s="43"/>
      <c r="C112" s="43"/>
      <c r="D112" s="43"/>
      <c r="E112" s="43"/>
      <c r="F112" s="43"/>
      <c r="G112" s="43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3"/>
      <c r="B113" s="43"/>
      <c r="C113" s="43"/>
      <c r="D113" s="43"/>
      <c r="E113" s="43"/>
      <c r="F113" s="43"/>
      <c r="G113" s="43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3"/>
      <c r="B114" s="43"/>
      <c r="C114" s="43"/>
      <c r="D114" s="43"/>
      <c r="E114" s="43"/>
      <c r="F114" s="43"/>
      <c r="G114" s="43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3"/>
      <c r="B115" s="43"/>
      <c r="C115" s="43"/>
      <c r="D115" s="43"/>
      <c r="E115" s="43"/>
      <c r="F115" s="43"/>
      <c r="G115" s="43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3"/>
      <c r="B116" s="43"/>
      <c r="C116" s="43"/>
      <c r="D116" s="43"/>
      <c r="E116" s="43"/>
      <c r="F116" s="43"/>
      <c r="G116" s="43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3"/>
      <c r="B117" s="43"/>
      <c r="C117" s="43"/>
      <c r="D117" s="43"/>
      <c r="E117" s="43"/>
      <c r="F117" s="43"/>
      <c r="G117" s="43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3"/>
      <c r="B118" s="43"/>
      <c r="C118" s="43"/>
      <c r="D118" s="43"/>
      <c r="E118" s="43"/>
      <c r="F118" s="43"/>
      <c r="G118" s="43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3"/>
      <c r="B119" s="43"/>
      <c r="C119" s="43"/>
      <c r="D119" s="43"/>
      <c r="E119" s="43"/>
      <c r="F119" s="43"/>
      <c r="G119" s="43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3"/>
      <c r="B120" s="43"/>
      <c r="C120" s="43"/>
      <c r="D120" s="43"/>
      <c r="E120" s="43"/>
      <c r="F120" s="43"/>
      <c r="G120" s="43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3"/>
      <c r="B121" s="43"/>
      <c r="C121" s="43"/>
      <c r="D121" s="43"/>
      <c r="E121" s="43"/>
      <c r="F121" s="43"/>
      <c r="G121" s="43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3"/>
      <c r="B122" s="43"/>
      <c r="C122" s="43"/>
      <c r="D122" s="43"/>
      <c r="E122" s="43"/>
      <c r="F122" s="43"/>
      <c r="G122" s="43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3"/>
      <c r="B123" s="43"/>
      <c r="C123" s="43"/>
      <c r="D123" s="43"/>
      <c r="E123" s="43"/>
      <c r="F123" s="43"/>
      <c r="G123" s="43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3"/>
      <c r="B124" s="43"/>
      <c r="C124" s="43"/>
      <c r="D124" s="43"/>
      <c r="E124" s="43"/>
      <c r="F124" s="43"/>
      <c r="G124" s="43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3"/>
      <c r="B125" s="43"/>
      <c r="C125" s="43"/>
      <c r="D125" s="43"/>
      <c r="E125" s="43"/>
      <c r="F125" s="43"/>
      <c r="G125" s="43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3"/>
      <c r="B126" s="43"/>
      <c r="C126" s="43"/>
      <c r="D126" s="43"/>
      <c r="E126" s="43"/>
      <c r="F126" s="43"/>
      <c r="G126" s="43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3"/>
      <c r="B127" s="43"/>
      <c r="C127" s="43"/>
      <c r="D127" s="43"/>
      <c r="E127" s="43"/>
      <c r="F127" s="43"/>
      <c r="G127" s="43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3"/>
      <c r="B128" s="43"/>
      <c r="C128" s="43"/>
      <c r="D128" s="43"/>
      <c r="E128" s="43"/>
      <c r="F128" s="43"/>
      <c r="G128" s="43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3"/>
      <c r="B129" s="43"/>
      <c r="C129" s="43"/>
      <c r="D129" s="43"/>
      <c r="E129" s="43"/>
      <c r="F129" s="43"/>
      <c r="G129" s="43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3"/>
      <c r="B130" s="43"/>
      <c r="C130" s="43"/>
      <c r="D130" s="43"/>
      <c r="E130" s="43"/>
      <c r="F130" s="43"/>
      <c r="G130" s="43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3"/>
      <c r="B131" s="43"/>
      <c r="C131" s="43"/>
      <c r="D131" s="43"/>
      <c r="E131" s="43"/>
      <c r="F131" s="43"/>
      <c r="G131" s="43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3"/>
      <c r="B132" s="43"/>
      <c r="C132" s="43"/>
      <c r="D132" s="43"/>
      <c r="E132" s="43"/>
      <c r="F132" s="43"/>
      <c r="G132" s="43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3"/>
      <c r="B133" s="43"/>
      <c r="C133" s="43"/>
      <c r="D133" s="43"/>
      <c r="E133" s="43"/>
      <c r="F133" s="43"/>
      <c r="G133" s="43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3"/>
      <c r="B134" s="43"/>
      <c r="C134" s="43"/>
      <c r="D134" s="43"/>
      <c r="E134" s="43"/>
      <c r="F134" s="43"/>
      <c r="G134" s="43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3"/>
      <c r="B135" s="43"/>
      <c r="C135" s="43"/>
      <c r="D135" s="43"/>
      <c r="E135" s="43"/>
      <c r="F135" s="43"/>
      <c r="G135" s="43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3"/>
      <c r="B136" s="43"/>
      <c r="C136" s="43"/>
      <c r="D136" s="43"/>
      <c r="E136" s="43"/>
      <c r="F136" s="43"/>
      <c r="G136" s="43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3"/>
      <c r="B137" s="43"/>
      <c r="C137" s="43"/>
      <c r="D137" s="43"/>
      <c r="E137" s="43"/>
      <c r="F137" s="43"/>
      <c r="G137" s="43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3"/>
      <c r="B138" s="43"/>
      <c r="C138" s="43"/>
      <c r="D138" s="43"/>
      <c r="E138" s="43"/>
      <c r="F138" s="43"/>
      <c r="G138" s="43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3"/>
      <c r="B139" s="43"/>
      <c r="C139" s="43"/>
      <c r="D139" s="43"/>
      <c r="E139" s="43"/>
      <c r="F139" s="43"/>
      <c r="G139" s="43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3"/>
      <c r="B140" s="43"/>
      <c r="C140" s="43"/>
      <c r="D140" s="43"/>
      <c r="E140" s="43"/>
      <c r="F140" s="43"/>
      <c r="G140" s="43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3"/>
      <c r="B141" s="43"/>
      <c r="C141" s="43"/>
      <c r="D141" s="43"/>
      <c r="E141" s="43"/>
      <c r="F141" s="43"/>
      <c r="G141" s="43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3"/>
      <c r="B142" s="43"/>
      <c r="C142" s="43"/>
      <c r="D142" s="43"/>
      <c r="E142" s="43"/>
      <c r="F142" s="43"/>
      <c r="G142" s="43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3"/>
      <c r="B143" s="43"/>
      <c r="C143" s="43"/>
      <c r="D143" s="43"/>
      <c r="E143" s="43"/>
      <c r="F143" s="43"/>
      <c r="G143" s="43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3"/>
      <c r="B144" s="43"/>
      <c r="C144" s="43"/>
      <c r="D144" s="43"/>
      <c r="E144" s="43"/>
      <c r="F144" s="43"/>
      <c r="G144" s="43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3"/>
      <c r="B145" s="43"/>
      <c r="C145" s="43"/>
      <c r="D145" s="43"/>
      <c r="E145" s="43"/>
      <c r="F145" s="43"/>
      <c r="G145" s="43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3"/>
      <c r="B146" s="43"/>
      <c r="C146" s="43"/>
      <c r="D146" s="43"/>
      <c r="E146" s="43"/>
      <c r="F146" s="43"/>
      <c r="G146" s="43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3"/>
      <c r="B147" s="43"/>
      <c r="C147" s="43"/>
      <c r="D147" s="43"/>
      <c r="E147" s="43"/>
      <c r="F147" s="43"/>
      <c r="G147" s="43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3"/>
      <c r="B148" s="43"/>
      <c r="C148" s="43"/>
      <c r="D148" s="43"/>
      <c r="E148" s="43"/>
      <c r="F148" s="43"/>
      <c r="G148" s="43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3"/>
      <c r="B149" s="43"/>
      <c r="C149" s="43"/>
      <c r="D149" s="43"/>
      <c r="E149" s="43"/>
      <c r="F149" s="43"/>
      <c r="G149" s="43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3"/>
      <c r="B150" s="43"/>
      <c r="C150" s="43"/>
      <c r="D150" s="43"/>
      <c r="E150" s="43"/>
      <c r="F150" s="43"/>
      <c r="G150" s="43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3"/>
      <c r="B151" s="43"/>
      <c r="C151" s="43"/>
      <c r="D151" s="43"/>
      <c r="E151" s="43"/>
      <c r="F151" s="43"/>
      <c r="G151" s="43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3"/>
      <c r="B152" s="43"/>
      <c r="C152" s="43"/>
      <c r="D152" s="43"/>
      <c r="E152" s="43"/>
      <c r="F152" s="43"/>
      <c r="G152" s="43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3"/>
      <c r="B153" s="43"/>
      <c r="C153" s="43"/>
      <c r="D153" s="43"/>
      <c r="E153" s="43"/>
      <c r="F153" s="43"/>
      <c r="G153" s="43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3"/>
      <c r="B154" s="43"/>
      <c r="C154" s="43"/>
      <c r="D154" s="43"/>
      <c r="E154" s="43"/>
      <c r="F154" s="43"/>
      <c r="G154" s="43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3"/>
      <c r="B155" s="43"/>
      <c r="C155" s="43"/>
      <c r="D155" s="43"/>
      <c r="E155" s="43"/>
      <c r="F155" s="43"/>
      <c r="G155" s="43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3"/>
      <c r="B156" s="43"/>
      <c r="C156" s="43"/>
      <c r="D156" s="43"/>
      <c r="E156" s="43"/>
      <c r="F156" s="43"/>
      <c r="G156" s="43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3"/>
      <c r="B157" s="43"/>
      <c r="C157" s="43"/>
      <c r="D157" s="43"/>
      <c r="E157" s="43"/>
      <c r="F157" s="43"/>
      <c r="G157" s="43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3"/>
      <c r="B158" s="43"/>
      <c r="C158" s="43"/>
      <c r="D158" s="43"/>
      <c r="E158" s="43"/>
      <c r="F158" s="43"/>
      <c r="G158" s="43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3"/>
      <c r="B159" s="43"/>
      <c r="C159" s="43"/>
      <c r="D159" s="43"/>
      <c r="E159" s="43"/>
      <c r="F159" s="43"/>
      <c r="G159" s="43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3"/>
      <c r="B160" s="43"/>
      <c r="C160" s="43"/>
      <c r="D160" s="43"/>
      <c r="E160" s="43"/>
      <c r="F160" s="43"/>
      <c r="G160" s="43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3"/>
      <c r="B161" s="43"/>
      <c r="C161" s="43"/>
      <c r="D161" s="43"/>
      <c r="E161" s="43"/>
      <c r="F161" s="43"/>
      <c r="G161" s="43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3"/>
      <c r="B162" s="43"/>
      <c r="C162" s="43"/>
      <c r="D162" s="43"/>
      <c r="E162" s="43"/>
      <c r="F162" s="43"/>
      <c r="G162" s="43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3"/>
      <c r="B163" s="43"/>
      <c r="C163" s="43"/>
      <c r="D163" s="43"/>
      <c r="E163" s="43"/>
      <c r="F163" s="43"/>
      <c r="G163" s="43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3"/>
      <c r="B164" s="43"/>
      <c r="C164" s="43"/>
      <c r="D164" s="43"/>
      <c r="E164" s="43"/>
      <c r="F164" s="43"/>
      <c r="G164" s="43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3"/>
      <c r="B165" s="43"/>
      <c r="C165" s="43"/>
      <c r="D165" s="43"/>
      <c r="E165" s="43"/>
      <c r="F165" s="43"/>
      <c r="G165" s="43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3"/>
      <c r="B166" s="43"/>
      <c r="C166" s="43"/>
      <c r="D166" s="43"/>
      <c r="E166" s="43"/>
      <c r="F166" s="43"/>
      <c r="G166" s="43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3"/>
      <c r="B167" s="43"/>
      <c r="C167" s="43"/>
      <c r="D167" s="43"/>
      <c r="E167" s="43"/>
      <c r="F167" s="43"/>
      <c r="G167" s="43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3"/>
      <c r="B168" s="43"/>
      <c r="C168" s="43"/>
      <c r="D168" s="43"/>
      <c r="E168" s="43"/>
      <c r="F168" s="43"/>
      <c r="G168" s="43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3"/>
      <c r="B169" s="43"/>
      <c r="C169" s="43"/>
      <c r="D169" s="43"/>
      <c r="E169" s="43"/>
      <c r="F169" s="43"/>
      <c r="G169" s="43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3"/>
      <c r="B170" s="43"/>
      <c r="C170" s="43"/>
      <c r="D170" s="43"/>
      <c r="E170" s="43"/>
      <c r="F170" s="43"/>
      <c r="G170" s="43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3"/>
      <c r="B171" s="43"/>
      <c r="C171" s="43"/>
      <c r="D171" s="43"/>
      <c r="E171" s="43"/>
      <c r="F171" s="43"/>
      <c r="G171" s="43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3"/>
      <c r="B172" s="43"/>
      <c r="C172" s="43"/>
      <c r="D172" s="43"/>
      <c r="E172" s="43"/>
      <c r="F172" s="43"/>
      <c r="G172" s="43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3"/>
      <c r="B173" s="43"/>
      <c r="C173" s="43"/>
      <c r="D173" s="43"/>
      <c r="E173" s="43"/>
      <c r="F173" s="43"/>
      <c r="G173" s="43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3"/>
      <c r="B174" s="43"/>
      <c r="C174" s="43"/>
      <c r="D174" s="43"/>
      <c r="E174" s="43"/>
      <c r="F174" s="43"/>
      <c r="G174" s="43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3"/>
      <c r="B175" s="43"/>
      <c r="C175" s="43"/>
      <c r="D175" s="43"/>
      <c r="E175" s="43"/>
      <c r="F175" s="43"/>
      <c r="G175" s="43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3"/>
      <c r="B176" s="43"/>
      <c r="C176" s="43"/>
      <c r="D176" s="43"/>
      <c r="E176" s="43"/>
      <c r="F176" s="43"/>
      <c r="G176" s="43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3"/>
      <c r="B177" s="43"/>
      <c r="C177" s="43"/>
      <c r="D177" s="43"/>
      <c r="E177" s="43"/>
      <c r="F177" s="43"/>
      <c r="G177" s="43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3"/>
      <c r="B178" s="43"/>
      <c r="C178" s="43"/>
      <c r="D178" s="43"/>
      <c r="E178" s="43"/>
      <c r="F178" s="43"/>
      <c r="G178" s="43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3"/>
      <c r="B179" s="43"/>
      <c r="C179" s="43"/>
      <c r="D179" s="43"/>
      <c r="E179" s="43"/>
      <c r="F179" s="43"/>
      <c r="G179" s="43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3"/>
      <c r="B180" s="43"/>
      <c r="C180" s="43"/>
      <c r="D180" s="43"/>
      <c r="E180" s="43"/>
      <c r="F180" s="43"/>
      <c r="G180" s="43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3"/>
      <c r="B181" s="43"/>
      <c r="C181" s="43"/>
      <c r="D181" s="43"/>
      <c r="E181" s="43"/>
      <c r="F181" s="43"/>
      <c r="G181" s="43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3"/>
      <c r="B182" s="43"/>
      <c r="C182" s="43"/>
      <c r="D182" s="43"/>
      <c r="E182" s="43"/>
      <c r="F182" s="43"/>
      <c r="G182" s="43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3"/>
      <c r="B183" s="43"/>
      <c r="C183" s="43"/>
      <c r="D183" s="43"/>
      <c r="E183" s="43"/>
      <c r="F183" s="43"/>
      <c r="G183" s="43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3"/>
      <c r="B184" s="43"/>
      <c r="C184" s="43"/>
      <c r="D184" s="43"/>
      <c r="E184" s="43"/>
      <c r="F184" s="43"/>
      <c r="G184" s="43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3"/>
      <c r="B185" s="43"/>
      <c r="C185" s="43"/>
      <c r="D185" s="43"/>
      <c r="E185" s="43"/>
      <c r="F185" s="43"/>
      <c r="G185" s="43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3"/>
      <c r="B186" s="43"/>
      <c r="C186" s="43"/>
      <c r="D186" s="43"/>
      <c r="E186" s="43"/>
      <c r="F186" s="43"/>
      <c r="G186" s="43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3"/>
      <c r="B187" s="43"/>
      <c r="C187" s="43"/>
      <c r="D187" s="43"/>
      <c r="E187" s="43"/>
      <c r="F187" s="43"/>
      <c r="G187" s="43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3"/>
      <c r="B188" s="43"/>
      <c r="C188" s="43"/>
      <c r="D188" s="43"/>
      <c r="E188" s="43"/>
      <c r="F188" s="43"/>
      <c r="G188" s="43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3"/>
      <c r="B189" s="43"/>
      <c r="C189" s="43"/>
      <c r="D189" s="43"/>
      <c r="E189" s="43"/>
      <c r="F189" s="43"/>
      <c r="G189" s="43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3"/>
      <c r="B190" s="43"/>
      <c r="C190" s="43"/>
      <c r="D190" s="43"/>
      <c r="E190" s="43"/>
      <c r="F190" s="43"/>
      <c r="G190" s="43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3"/>
      <c r="B191" s="43"/>
      <c r="C191" s="43"/>
      <c r="D191" s="43"/>
      <c r="E191" s="43"/>
      <c r="F191" s="43"/>
      <c r="G191" s="43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3"/>
      <c r="B192" s="43"/>
      <c r="C192" s="43"/>
      <c r="D192" s="43"/>
      <c r="E192" s="43"/>
      <c r="F192" s="43"/>
      <c r="G192" s="43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3"/>
      <c r="B193" s="43"/>
      <c r="C193" s="43"/>
      <c r="D193" s="43"/>
      <c r="E193" s="43"/>
      <c r="F193" s="43"/>
      <c r="G193" s="43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3"/>
      <c r="B194" s="43"/>
      <c r="C194" s="43"/>
      <c r="D194" s="43"/>
      <c r="E194" s="43"/>
      <c r="F194" s="43"/>
      <c r="G194" s="43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3"/>
      <c r="B195" s="43"/>
      <c r="C195" s="43"/>
      <c r="D195" s="43"/>
      <c r="E195" s="43"/>
      <c r="F195" s="43"/>
      <c r="G195" s="43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3"/>
      <c r="B196" s="43"/>
      <c r="C196" s="43"/>
      <c r="D196" s="43"/>
      <c r="E196" s="43"/>
      <c r="F196" s="43"/>
      <c r="G196" s="43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3"/>
      <c r="B197" s="43"/>
      <c r="C197" s="43"/>
      <c r="D197" s="43"/>
      <c r="E197" s="43"/>
      <c r="F197" s="43"/>
      <c r="G197" s="43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3"/>
      <c r="B198" s="43"/>
      <c r="C198" s="43"/>
      <c r="D198" s="43"/>
      <c r="E198" s="43"/>
      <c r="F198" s="43"/>
      <c r="G198" s="43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3"/>
      <c r="B199" s="43"/>
      <c r="C199" s="43"/>
      <c r="D199" s="43"/>
      <c r="E199" s="43"/>
      <c r="F199" s="43"/>
      <c r="G199" s="43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3"/>
      <c r="B200" s="43"/>
      <c r="C200" s="43"/>
      <c r="D200" s="43"/>
      <c r="E200" s="43"/>
      <c r="F200" s="43"/>
      <c r="G200" s="43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3"/>
      <c r="B201" s="43"/>
      <c r="C201" s="43"/>
      <c r="D201" s="43"/>
      <c r="E201" s="43"/>
      <c r="F201" s="43"/>
      <c r="G201" s="43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3"/>
      <c r="B202" s="43"/>
      <c r="C202" s="43"/>
      <c r="D202" s="43"/>
      <c r="E202" s="43"/>
      <c r="F202" s="43"/>
      <c r="G202" s="43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3"/>
      <c r="B203" s="43"/>
      <c r="C203" s="43"/>
      <c r="D203" s="43"/>
      <c r="E203" s="43"/>
      <c r="F203" s="43"/>
      <c r="G203" s="43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3"/>
      <c r="B204" s="43"/>
      <c r="C204" s="43"/>
      <c r="D204" s="43"/>
      <c r="E204" s="43"/>
      <c r="F204" s="43"/>
      <c r="G204" s="43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3"/>
      <c r="B205" s="43"/>
      <c r="C205" s="43"/>
      <c r="D205" s="43"/>
      <c r="E205" s="43"/>
      <c r="F205" s="43"/>
      <c r="G205" s="43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3"/>
      <c r="B206" s="43"/>
      <c r="C206" s="43"/>
      <c r="D206" s="43"/>
      <c r="E206" s="43"/>
      <c r="F206" s="43"/>
      <c r="G206" s="43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3"/>
      <c r="B207" s="43"/>
      <c r="C207" s="43"/>
      <c r="D207" s="43"/>
      <c r="E207" s="43"/>
      <c r="F207" s="43"/>
      <c r="G207" s="43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3"/>
      <c r="B208" s="43"/>
      <c r="C208" s="43"/>
      <c r="D208" s="43"/>
      <c r="E208" s="43"/>
      <c r="F208" s="43"/>
      <c r="G208" s="43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3"/>
      <c r="B209" s="43"/>
      <c r="C209" s="43"/>
      <c r="D209" s="43"/>
      <c r="E209" s="43"/>
      <c r="F209" s="43"/>
      <c r="G209" s="43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3"/>
      <c r="B210" s="43"/>
      <c r="C210" s="43"/>
      <c r="D210" s="43"/>
      <c r="E210" s="43"/>
      <c r="F210" s="43"/>
      <c r="G210" s="43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3"/>
      <c r="B211" s="43"/>
      <c r="C211" s="43"/>
      <c r="D211" s="43"/>
      <c r="E211" s="43"/>
      <c r="F211" s="43"/>
      <c r="G211" s="43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3"/>
      <c r="B212" s="43"/>
      <c r="C212" s="43"/>
      <c r="D212" s="43"/>
      <c r="E212" s="43"/>
      <c r="F212" s="43"/>
      <c r="G212" s="43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3"/>
      <c r="B213" s="43"/>
      <c r="C213" s="43"/>
      <c r="D213" s="43"/>
      <c r="E213" s="43"/>
      <c r="F213" s="43"/>
      <c r="G213" s="43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3"/>
      <c r="B214" s="43"/>
      <c r="C214" s="43"/>
      <c r="D214" s="43"/>
      <c r="E214" s="43"/>
      <c r="F214" s="43"/>
      <c r="G214" s="43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3"/>
      <c r="B215" s="43"/>
      <c r="C215" s="43"/>
      <c r="D215" s="43"/>
      <c r="E215" s="43"/>
      <c r="F215" s="43"/>
      <c r="G215" s="43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3"/>
      <c r="B216" s="43"/>
      <c r="C216" s="43"/>
      <c r="D216" s="43"/>
      <c r="E216" s="43"/>
      <c r="F216" s="43"/>
      <c r="G216" s="43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3"/>
      <c r="B217" s="43"/>
      <c r="C217" s="43"/>
      <c r="D217" s="43"/>
      <c r="E217" s="43"/>
      <c r="F217" s="43"/>
      <c r="G217" s="43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3"/>
      <c r="B218" s="43"/>
      <c r="C218" s="43"/>
      <c r="D218" s="43"/>
      <c r="E218" s="43"/>
      <c r="F218" s="43"/>
      <c r="G218" s="43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3"/>
      <c r="B219" s="43"/>
      <c r="C219" s="43"/>
      <c r="D219" s="43"/>
      <c r="E219" s="43"/>
      <c r="F219" s="43"/>
      <c r="G219" s="43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3"/>
      <c r="B220" s="43"/>
      <c r="C220" s="43"/>
      <c r="D220" s="43"/>
      <c r="E220" s="43"/>
      <c r="F220" s="43"/>
      <c r="G220" s="43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3"/>
      <c r="B221" s="43"/>
      <c r="C221" s="43"/>
      <c r="D221" s="43"/>
      <c r="E221" s="43"/>
      <c r="F221" s="43"/>
      <c r="G221" s="43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3"/>
      <c r="B222" s="43"/>
      <c r="C222" s="43"/>
      <c r="D222" s="43"/>
      <c r="E222" s="43"/>
      <c r="F222" s="43"/>
      <c r="G222" s="43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3"/>
      <c r="B223" s="43"/>
      <c r="C223" s="43"/>
      <c r="D223" s="43"/>
      <c r="E223" s="43"/>
      <c r="F223" s="43"/>
      <c r="G223" s="43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3"/>
      <c r="B224" s="43"/>
      <c r="C224" s="43"/>
      <c r="D224" s="43"/>
      <c r="E224" s="43"/>
      <c r="F224" s="43"/>
      <c r="G224" s="43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3"/>
      <c r="B225" s="43"/>
      <c r="C225" s="43"/>
      <c r="D225" s="43"/>
      <c r="E225" s="43"/>
      <c r="F225" s="43"/>
      <c r="G225" s="43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8" t="s">
        <v>46</v>
      </c>
      <c r="B1" s="9" t="s">
        <v>100</v>
      </c>
      <c r="C1" s="10"/>
      <c r="D1" s="10"/>
      <c r="E1" s="10"/>
      <c r="F1" s="10"/>
      <c r="G1" s="10"/>
      <c r="H1" s="10"/>
      <c r="I1" s="10"/>
      <c r="J1" s="10"/>
      <c r="K1" s="11"/>
      <c r="L1" s="2"/>
      <c r="M1" s="12"/>
      <c r="N1" s="12"/>
      <c r="O1" s="12"/>
      <c r="P1" s="12"/>
      <c r="Q1" s="12" t="s">
        <v>101</v>
      </c>
      <c r="R1" s="12"/>
      <c r="S1" s="12"/>
      <c r="T1" s="12"/>
      <c r="U1" s="12"/>
      <c r="V1" s="12"/>
      <c r="W1" s="12"/>
      <c r="X1" s="12"/>
      <c r="Y1" s="12"/>
      <c r="Z1" s="2"/>
      <c r="AA1" s="12"/>
      <c r="AB1" s="12"/>
      <c r="AC1" s="12"/>
      <c r="AD1" s="12"/>
      <c r="AE1" s="12"/>
      <c r="AF1" s="12"/>
      <c r="AG1" s="12"/>
    </row>
    <row r="2">
      <c r="A2" s="14"/>
      <c r="B2" s="15"/>
      <c r="C2" s="16"/>
      <c r="D2" s="16"/>
      <c r="E2" s="16"/>
      <c r="F2" s="16"/>
      <c r="G2" s="16"/>
      <c r="H2" s="16"/>
      <c r="I2" s="16"/>
      <c r="J2" s="16"/>
      <c r="K2" s="17"/>
      <c r="L2" s="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2"/>
      <c r="AA2" s="12"/>
      <c r="AB2" s="12"/>
      <c r="AC2" s="12"/>
      <c r="AD2" s="12"/>
      <c r="AE2" s="12"/>
      <c r="AF2" s="12"/>
      <c r="AG2" s="12"/>
    </row>
    <row r="3">
      <c r="A3" s="19"/>
      <c r="B3" s="20" t="s">
        <v>49</v>
      </c>
      <c r="C3" s="20" t="s">
        <v>50</v>
      </c>
      <c r="D3" s="20" t="s">
        <v>51</v>
      </c>
      <c r="E3" s="20" t="s">
        <v>52</v>
      </c>
      <c r="F3" s="21" t="s">
        <v>53</v>
      </c>
      <c r="G3" s="21" t="s">
        <v>54</v>
      </c>
      <c r="H3" s="21" t="s">
        <v>55</v>
      </c>
      <c r="I3" s="21" t="s">
        <v>56</v>
      </c>
      <c r="J3" s="20" t="s">
        <v>57</v>
      </c>
      <c r="K3" s="20" t="s">
        <v>58</v>
      </c>
      <c r="L3" s="2"/>
      <c r="M3" s="18" t="s">
        <v>48</v>
      </c>
      <c r="N3" s="12"/>
      <c r="O3" s="12"/>
      <c r="P3" s="12"/>
      <c r="Q3" s="12"/>
      <c r="R3" s="12"/>
      <c r="S3" s="12"/>
      <c r="T3" s="12"/>
      <c r="U3" s="12"/>
      <c r="V3" s="12"/>
      <c r="W3" s="12"/>
      <c r="X3" s="2"/>
      <c r="Y3" s="12"/>
      <c r="Z3" s="12"/>
      <c r="AA3" s="12"/>
      <c r="AB3" s="12"/>
      <c r="AC3" s="12"/>
      <c r="AD3" s="12"/>
      <c r="AE3" s="12"/>
      <c r="AF3" s="12"/>
      <c r="AG3" s="12"/>
    </row>
    <row r="4">
      <c r="A4" s="23" t="str">
        <f>ALNS!A4</f>
        <v>Alex Ranyê Guilherme Cristino</v>
      </c>
      <c r="B4" s="24"/>
      <c r="C4" s="24"/>
      <c r="D4" s="24"/>
      <c r="E4" s="24"/>
      <c r="F4" s="25">
        <f t="shared" ref="F4:F47" si="1">IF(A4&lt;&gt;"",SUM(B4:E4),)</f>
        <v>0</v>
      </c>
      <c r="G4" s="26" t="str">
        <f t="shared" ref="G4:G47" si="2">IFERROR(IF(F4&gt;=0,AVERAGE(B4:E4),""),"")</f>
        <v/>
      </c>
      <c r="H4" s="25" t="str">
        <f t="shared" ref="H4:H47" si="3">IF(AND(F4&gt;=10,F4&lt;28,G4&lt;7),ROUND((50-G4*6)/4,1),"")</f>
        <v/>
      </c>
      <c r="I4" s="27"/>
      <c r="J4" s="28" t="str">
        <f t="shared" ref="J4:J47" si="4">IF(AND(B4&lt;&gt;"",C4&lt;&gt;"",D4&lt;&gt;"",E4&lt;&gt;""),IF(OR(F4&gt;=28,F4&lt;10),G4,IF(I4=H4,5,((G4*6)+(I4*4))/10)),)</f>
        <v/>
      </c>
      <c r="K4" s="29" t="str">
        <f t="shared" ref="K4:K47" si="5">IF(AND(B4&lt;&gt;"",C4&lt;&gt;"",D4&lt;&gt;"",E4&lt;&gt;""),IF(J4&gt;=5,"A","R"),)</f>
        <v/>
      </c>
      <c r="L4" s="2"/>
      <c r="M4" s="22" t="s">
        <v>59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</row>
    <row r="5">
      <c r="A5" s="30" t="str">
        <f>ALNS!A5</f>
        <v>Ana beatriz Araújo Salvino</v>
      </c>
      <c r="B5" s="31"/>
      <c r="C5" s="31"/>
      <c r="D5" s="31"/>
      <c r="E5" s="31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5" t="str">
        <f t="shared" si="4"/>
        <v/>
      </c>
      <c r="K5" s="36" t="str">
        <f t="shared" si="5"/>
        <v/>
      </c>
      <c r="L5" s="2"/>
      <c r="M5" s="18" t="s">
        <v>60</v>
      </c>
      <c r="N5" s="12"/>
      <c r="O5" s="12"/>
      <c r="P5" s="12"/>
      <c r="Q5" s="12"/>
      <c r="R5" s="12"/>
      <c r="S5" s="12"/>
      <c r="T5" s="12"/>
      <c r="U5" s="12"/>
      <c r="V5" s="12"/>
      <c r="W5" s="12"/>
      <c r="X5" s="2"/>
      <c r="Y5" s="12"/>
      <c r="Z5" s="2"/>
      <c r="AA5" s="12"/>
      <c r="AB5" s="12"/>
      <c r="AC5" s="12"/>
      <c r="AD5" s="12"/>
      <c r="AE5" s="12"/>
      <c r="AF5" s="12"/>
      <c r="AG5" s="12"/>
    </row>
    <row r="6">
      <c r="A6" s="23" t="str">
        <f>ALNS!A6</f>
        <v>Ana Beatriz Farias Brito</v>
      </c>
      <c r="B6" s="24"/>
      <c r="C6" s="24"/>
      <c r="D6" s="24"/>
      <c r="E6" s="24"/>
      <c r="F6" s="25">
        <f t="shared" si="1"/>
        <v>0</v>
      </c>
      <c r="G6" s="26" t="str">
        <f t="shared" si="2"/>
        <v/>
      </c>
      <c r="H6" s="25" t="str">
        <f t="shared" si="3"/>
        <v/>
      </c>
      <c r="I6" s="27"/>
      <c r="J6" s="28" t="str">
        <f t="shared" si="4"/>
        <v/>
      </c>
      <c r="K6" s="29" t="str">
        <f t="shared" si="5"/>
        <v/>
      </c>
      <c r="L6" s="2"/>
      <c r="M6" s="37" t="s">
        <v>61</v>
      </c>
      <c r="N6" s="12"/>
      <c r="O6" s="12"/>
      <c r="P6" s="12"/>
      <c r="Q6" s="12"/>
      <c r="R6" s="12"/>
      <c r="S6" s="12"/>
      <c r="T6" s="12"/>
      <c r="U6" s="12"/>
      <c r="V6" s="12"/>
      <c r="W6" s="12"/>
      <c r="X6" s="2"/>
      <c r="Y6" s="12"/>
      <c r="Z6" s="2"/>
      <c r="AA6" s="12"/>
      <c r="AB6" s="12"/>
      <c r="AC6" s="12"/>
      <c r="AD6" s="12"/>
      <c r="AE6" s="12"/>
      <c r="AF6" s="12"/>
      <c r="AG6" s="12"/>
    </row>
    <row r="7">
      <c r="A7" s="30" t="str">
        <f>ALNS!A7</f>
        <v>Ana Clara Oliveira das Chagas</v>
      </c>
      <c r="B7" s="31"/>
      <c r="C7" s="31"/>
      <c r="D7" s="31"/>
      <c r="E7" s="31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5" t="str">
        <f t="shared" si="4"/>
        <v/>
      </c>
      <c r="K7" s="36" t="str">
        <f t="shared" si="5"/>
        <v/>
      </c>
      <c r="L7" s="2"/>
      <c r="M7" s="22" t="s">
        <v>62</v>
      </c>
      <c r="N7" s="12"/>
      <c r="O7" s="12"/>
      <c r="P7" s="12"/>
      <c r="Q7" s="12"/>
      <c r="R7" s="12"/>
      <c r="S7" s="12"/>
      <c r="T7" s="12"/>
      <c r="U7" s="12"/>
      <c r="V7" s="12"/>
      <c r="W7" s="12"/>
      <c r="X7" s="2"/>
      <c r="Y7" s="12"/>
      <c r="Z7" s="2"/>
      <c r="AA7" s="12"/>
      <c r="AB7" s="12"/>
      <c r="AC7" s="12"/>
      <c r="AD7" s="12"/>
      <c r="AE7" s="12"/>
      <c r="AF7" s="12"/>
      <c r="AG7" s="12"/>
    </row>
    <row r="8">
      <c r="A8" s="23" t="str">
        <f>ALNS!A8</f>
        <v>Ana Flávia Ribeiro Gomes Nascimento</v>
      </c>
      <c r="B8" s="24"/>
      <c r="C8" s="24"/>
      <c r="D8" s="24"/>
      <c r="E8" s="24"/>
      <c r="F8" s="25">
        <f t="shared" si="1"/>
        <v>0</v>
      </c>
      <c r="G8" s="26" t="str">
        <f t="shared" si="2"/>
        <v/>
      </c>
      <c r="H8" s="25" t="str">
        <f t="shared" si="3"/>
        <v/>
      </c>
      <c r="I8" s="27"/>
      <c r="J8" s="28" t="str">
        <f t="shared" si="4"/>
        <v/>
      </c>
      <c r="K8" s="29" t="str">
        <f t="shared" si="5"/>
        <v/>
      </c>
      <c r="L8" s="2"/>
      <c r="M8" s="22" t="s">
        <v>63</v>
      </c>
      <c r="N8" s="12"/>
      <c r="O8" s="12"/>
      <c r="P8" s="12"/>
      <c r="Q8" s="12"/>
      <c r="R8" s="12"/>
      <c r="S8" s="12"/>
      <c r="T8" s="12"/>
      <c r="U8" s="12"/>
      <c r="V8" s="12"/>
      <c r="W8" s="12"/>
      <c r="X8" s="2"/>
      <c r="Y8" s="12"/>
      <c r="Z8" s="2"/>
      <c r="AA8" s="12"/>
      <c r="AB8" s="12"/>
      <c r="AC8" s="12"/>
      <c r="AD8" s="12"/>
      <c r="AE8" s="12"/>
      <c r="AF8" s="12"/>
      <c r="AG8" s="12"/>
    </row>
    <row r="9">
      <c r="A9" s="30" t="str">
        <f>ALNS!A9</f>
        <v>Ana Luiza Almeida Maia</v>
      </c>
      <c r="B9" s="31"/>
      <c r="C9" s="31"/>
      <c r="D9" s="31"/>
      <c r="E9" s="31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5" t="str">
        <f t="shared" si="4"/>
        <v/>
      </c>
      <c r="K9" s="36" t="str">
        <f t="shared" si="5"/>
        <v/>
      </c>
      <c r="L9" s="2"/>
      <c r="M9" s="22" t="s">
        <v>64</v>
      </c>
      <c r="N9" s="12"/>
      <c r="O9" s="12"/>
      <c r="P9" s="12"/>
      <c r="Q9" s="12"/>
      <c r="R9" s="12"/>
      <c r="S9" s="12"/>
      <c r="T9" s="12"/>
      <c r="U9" s="12"/>
      <c r="V9" s="12"/>
      <c r="W9" s="12"/>
      <c r="X9" s="2"/>
      <c r="Y9" s="12"/>
      <c r="Z9" s="2"/>
      <c r="AA9" s="12"/>
      <c r="AB9" s="12"/>
      <c r="AC9" s="12"/>
      <c r="AD9" s="12"/>
      <c r="AE9" s="12"/>
      <c r="AF9" s="12"/>
      <c r="AG9" s="12"/>
    </row>
    <row r="10">
      <c r="A10" s="23" t="str">
        <f>ALNS!A10</f>
        <v>Andrei Bernado Nascimento da Silva</v>
      </c>
      <c r="B10" s="24"/>
      <c r="C10" s="24"/>
      <c r="D10" s="24"/>
      <c r="E10" s="24"/>
      <c r="F10" s="25">
        <f t="shared" si="1"/>
        <v>0</v>
      </c>
      <c r="G10" s="26" t="str">
        <f t="shared" si="2"/>
        <v/>
      </c>
      <c r="H10" s="25" t="str">
        <f t="shared" si="3"/>
        <v/>
      </c>
      <c r="I10" s="27"/>
      <c r="J10" s="28" t="str">
        <f t="shared" si="4"/>
        <v/>
      </c>
      <c r="K10" s="29" t="str">
        <f t="shared" si="5"/>
        <v/>
      </c>
      <c r="L10" s="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2"/>
      <c r="Y10" s="12"/>
      <c r="Z10" s="2"/>
      <c r="AA10" s="12"/>
      <c r="AB10" s="12"/>
      <c r="AC10" s="12"/>
      <c r="AD10" s="12"/>
      <c r="AE10" s="12"/>
      <c r="AF10" s="12"/>
      <c r="AG10" s="12"/>
    </row>
    <row r="11">
      <c r="A11" s="30" t="str">
        <f>ALNS!A11</f>
        <v>Arthur Juan Costa Araújo</v>
      </c>
      <c r="B11" s="31"/>
      <c r="C11" s="31"/>
      <c r="D11" s="31"/>
      <c r="E11" s="31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5" t="str">
        <f t="shared" si="4"/>
        <v/>
      </c>
      <c r="K11" s="36" t="str">
        <f t="shared" si="5"/>
        <v/>
      </c>
      <c r="L11" s="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2"/>
      <c r="Y11" s="12"/>
      <c r="Z11" s="2"/>
      <c r="AA11" s="12"/>
      <c r="AB11" s="12"/>
      <c r="AC11" s="12"/>
      <c r="AD11" s="12"/>
      <c r="AE11" s="12"/>
      <c r="AF11" s="12"/>
      <c r="AG11" s="12"/>
    </row>
    <row r="12">
      <c r="A12" s="23" t="str">
        <f>ALNS!A12</f>
        <v>Brenda Angel Sousa de Medeiros</v>
      </c>
      <c r="B12" s="24"/>
      <c r="C12" s="24"/>
      <c r="D12" s="24"/>
      <c r="E12" s="24"/>
      <c r="F12" s="25">
        <f t="shared" si="1"/>
        <v>0</v>
      </c>
      <c r="G12" s="26" t="str">
        <f t="shared" si="2"/>
        <v/>
      </c>
      <c r="H12" s="25" t="str">
        <f t="shared" si="3"/>
        <v/>
      </c>
      <c r="I12" s="27"/>
      <c r="J12" s="28" t="str">
        <f t="shared" si="4"/>
        <v/>
      </c>
      <c r="K12" s="29" t="str">
        <f t="shared" si="5"/>
        <v/>
      </c>
      <c r="L12" s="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2"/>
      <c r="Y12" s="12"/>
      <c r="Z12" s="2"/>
      <c r="AA12" s="12"/>
      <c r="AB12" s="12"/>
      <c r="AC12" s="12"/>
      <c r="AD12" s="12"/>
      <c r="AE12" s="12"/>
      <c r="AF12" s="12"/>
      <c r="AG12" s="12"/>
    </row>
    <row r="13">
      <c r="A13" s="30" t="str">
        <f>ALNS!A13</f>
        <v>Bruna Ellen Andrade Abrantes</v>
      </c>
      <c r="B13" s="31"/>
      <c r="C13" s="31"/>
      <c r="D13" s="31"/>
      <c r="E13" s="31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5" t="str">
        <f t="shared" si="4"/>
        <v/>
      </c>
      <c r="K13" s="36" t="str">
        <f t="shared" si="5"/>
        <v/>
      </c>
      <c r="L13" s="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2"/>
      <c r="Y13" s="12"/>
      <c r="Z13" s="2"/>
      <c r="AA13" s="12"/>
      <c r="AB13" s="12"/>
      <c r="AC13" s="12"/>
      <c r="AD13" s="12"/>
      <c r="AE13" s="12"/>
      <c r="AF13" s="12"/>
      <c r="AG13" s="12"/>
    </row>
    <row r="14">
      <c r="A14" s="23" t="str">
        <f>ALNS!A14</f>
        <v>Daniel Dantas da Silva</v>
      </c>
      <c r="B14" s="24"/>
      <c r="C14" s="24"/>
      <c r="D14" s="24"/>
      <c r="E14" s="24"/>
      <c r="F14" s="25">
        <f t="shared" si="1"/>
        <v>0</v>
      </c>
      <c r="G14" s="26" t="str">
        <f t="shared" si="2"/>
        <v/>
      </c>
      <c r="H14" s="25" t="str">
        <f t="shared" si="3"/>
        <v/>
      </c>
      <c r="I14" s="27"/>
      <c r="J14" s="28" t="str">
        <f t="shared" si="4"/>
        <v/>
      </c>
      <c r="K14" s="29" t="str">
        <f t="shared" si="5"/>
        <v/>
      </c>
      <c r="L14" s="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2"/>
      <c r="Y14" s="12"/>
      <c r="Z14" s="2"/>
      <c r="AA14" s="12"/>
      <c r="AB14" s="12"/>
      <c r="AC14" s="12"/>
      <c r="AD14" s="12"/>
      <c r="AE14" s="12"/>
      <c r="AF14" s="12"/>
      <c r="AG14" s="12"/>
    </row>
    <row r="15">
      <c r="A15" s="30" t="str">
        <f>ALNS!A15</f>
        <v>Erick Gabriel Araújo Leandro</v>
      </c>
      <c r="B15" s="31"/>
      <c r="C15" s="31"/>
      <c r="D15" s="31"/>
      <c r="E15" s="31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5" t="str">
        <f t="shared" si="4"/>
        <v/>
      </c>
      <c r="K15" s="36" t="str">
        <f t="shared" si="5"/>
        <v/>
      </c>
      <c r="L15" s="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2"/>
      <c r="Y15" s="12"/>
      <c r="Z15" s="2"/>
      <c r="AA15" s="12"/>
      <c r="AB15" s="12"/>
      <c r="AC15" s="12"/>
      <c r="AD15" s="12"/>
      <c r="AE15" s="12"/>
      <c r="AF15" s="12"/>
      <c r="AG15" s="12"/>
    </row>
    <row r="16">
      <c r="A16" s="23" t="str">
        <f>ALNS!A16</f>
        <v>Eugênio Genuíno Mota</v>
      </c>
      <c r="B16" s="24"/>
      <c r="C16" s="24"/>
      <c r="D16" s="24"/>
      <c r="E16" s="24"/>
      <c r="F16" s="25">
        <f t="shared" si="1"/>
        <v>0</v>
      </c>
      <c r="G16" s="33" t="str">
        <f t="shared" si="2"/>
        <v/>
      </c>
      <c r="H16" s="25" t="str">
        <f t="shared" si="3"/>
        <v/>
      </c>
      <c r="I16" s="27"/>
      <c r="J16" s="28" t="str">
        <f t="shared" si="4"/>
        <v/>
      </c>
      <c r="K16" s="29" t="str">
        <f t="shared" si="5"/>
        <v/>
      </c>
      <c r="L16" s="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2"/>
      <c r="Y16" s="12"/>
      <c r="Z16" s="2"/>
      <c r="AA16" s="12"/>
      <c r="AB16" s="12"/>
      <c r="AC16" s="12"/>
      <c r="AD16" s="12"/>
      <c r="AE16" s="12"/>
      <c r="AF16" s="12"/>
      <c r="AG16" s="12"/>
    </row>
    <row r="17">
      <c r="A17" s="30" t="str">
        <f>ALNS!A17</f>
        <v>Evellyn Fernandes de Almeida</v>
      </c>
      <c r="B17" s="31"/>
      <c r="C17" s="31"/>
      <c r="D17" s="31"/>
      <c r="E17" s="31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5" t="str">
        <f t="shared" si="4"/>
        <v/>
      </c>
      <c r="K17" s="36" t="str">
        <f t="shared" si="5"/>
        <v/>
      </c>
      <c r="L17" s="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2"/>
      <c r="Y17" s="12"/>
      <c r="Z17" s="2"/>
      <c r="AA17" s="12"/>
      <c r="AB17" s="12"/>
      <c r="AC17" s="12"/>
      <c r="AD17" s="12"/>
      <c r="AE17" s="12"/>
      <c r="AF17" s="12"/>
      <c r="AG17" s="12"/>
    </row>
    <row r="18">
      <c r="A18" s="23" t="str">
        <f>ALNS!A18</f>
        <v>Gabriel de Sousa Gonzaga</v>
      </c>
      <c r="B18" s="24"/>
      <c r="C18" s="24"/>
      <c r="D18" s="24"/>
      <c r="E18" s="24"/>
      <c r="F18" s="25">
        <f t="shared" si="1"/>
        <v>0</v>
      </c>
      <c r="G18" s="26" t="str">
        <f t="shared" si="2"/>
        <v/>
      </c>
      <c r="H18" s="25" t="str">
        <f t="shared" si="3"/>
        <v/>
      </c>
      <c r="I18" s="27"/>
      <c r="J18" s="28" t="str">
        <f t="shared" si="4"/>
        <v/>
      </c>
      <c r="K18" s="29" t="str">
        <f t="shared" si="5"/>
        <v/>
      </c>
      <c r="L18" s="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2"/>
      <c r="Y18" s="12"/>
      <c r="Z18" s="2"/>
      <c r="AA18" s="12"/>
      <c r="AB18" s="12"/>
      <c r="AC18" s="12"/>
      <c r="AD18" s="12"/>
      <c r="AE18" s="12"/>
      <c r="AF18" s="12"/>
      <c r="AG18" s="12"/>
    </row>
    <row r="19">
      <c r="A19" s="30" t="str">
        <f>ALNS!A19</f>
        <v>Giullia Barros Pietoso Camara</v>
      </c>
      <c r="B19" s="31"/>
      <c r="C19" s="31"/>
      <c r="D19" s="31"/>
      <c r="E19" s="31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5" t="str">
        <f t="shared" si="4"/>
        <v/>
      </c>
      <c r="K19" s="36" t="str">
        <f t="shared" si="5"/>
        <v/>
      </c>
      <c r="L19" s="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2"/>
      <c r="Y19" s="12"/>
      <c r="Z19" s="2"/>
      <c r="AA19" s="12"/>
      <c r="AB19" s="12"/>
      <c r="AC19" s="12"/>
      <c r="AD19" s="12"/>
      <c r="AE19" s="12"/>
      <c r="AF19" s="12"/>
      <c r="AG19" s="12"/>
    </row>
    <row r="20" ht="15.75" customHeight="1">
      <c r="A20" s="38" t="str">
        <f>ALNS!A20</f>
        <v>Gleiciane Almeida de Lima</v>
      </c>
      <c r="B20" s="24"/>
      <c r="C20" s="24"/>
      <c r="D20" s="24"/>
      <c r="E20" s="24"/>
      <c r="F20" s="25">
        <f t="shared" si="1"/>
        <v>0</v>
      </c>
      <c r="G20" s="26" t="str">
        <f t="shared" si="2"/>
        <v/>
      </c>
      <c r="H20" s="25" t="str">
        <f t="shared" si="3"/>
        <v/>
      </c>
      <c r="I20" s="27"/>
      <c r="J20" s="28" t="str">
        <f t="shared" si="4"/>
        <v/>
      </c>
      <c r="K20" s="29" t="str">
        <f t="shared" si="5"/>
        <v/>
      </c>
      <c r="L20" s="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2"/>
      <c r="Y20" s="12"/>
      <c r="Z20" s="2"/>
      <c r="AA20" s="12"/>
      <c r="AB20" s="12"/>
      <c r="AC20" s="12"/>
      <c r="AD20" s="12"/>
      <c r="AE20" s="12"/>
      <c r="AF20" s="12"/>
      <c r="AG20" s="12"/>
    </row>
    <row r="21" ht="15.75" customHeight="1">
      <c r="A21" s="30" t="str">
        <f>ALNS!A21</f>
        <v>Gustavo Oliviera de Menezes</v>
      </c>
      <c r="B21" s="31"/>
      <c r="C21" s="31"/>
      <c r="D21" s="31"/>
      <c r="E21" s="31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5" t="str">
        <f t="shared" si="4"/>
        <v/>
      </c>
      <c r="K21" s="36" t="str">
        <f t="shared" si="5"/>
        <v/>
      </c>
      <c r="L21" s="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2"/>
      <c r="Y21" s="12"/>
      <c r="Z21" s="2"/>
      <c r="AA21" s="12"/>
      <c r="AB21" s="12"/>
      <c r="AC21" s="12"/>
      <c r="AD21" s="12"/>
      <c r="AE21" s="12"/>
      <c r="AF21" s="12"/>
      <c r="AG21" s="12"/>
    </row>
    <row r="22" ht="15.75" customHeight="1">
      <c r="A22" s="23" t="str">
        <f>ALNS!A22</f>
        <v>Heitor Gênuíno Mota</v>
      </c>
      <c r="B22" s="24"/>
      <c r="C22" s="24"/>
      <c r="D22" s="24"/>
      <c r="E22" s="24"/>
      <c r="F22" s="25">
        <f t="shared" si="1"/>
        <v>0</v>
      </c>
      <c r="G22" s="26" t="str">
        <f t="shared" si="2"/>
        <v/>
      </c>
      <c r="H22" s="25" t="str">
        <f t="shared" si="3"/>
        <v/>
      </c>
      <c r="I22" s="27"/>
      <c r="J22" s="28" t="str">
        <f t="shared" si="4"/>
        <v/>
      </c>
      <c r="K22" s="29" t="str">
        <f t="shared" si="5"/>
        <v/>
      </c>
      <c r="L22" s="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2"/>
      <c r="Y22" s="12"/>
      <c r="Z22" s="2"/>
      <c r="AA22" s="12"/>
      <c r="AB22" s="12"/>
      <c r="AC22" s="12"/>
      <c r="AD22" s="12"/>
      <c r="AE22" s="12"/>
      <c r="AF22" s="12"/>
      <c r="AG22" s="12"/>
    </row>
    <row r="23" ht="15.75" customHeight="1">
      <c r="A23" s="30" t="str">
        <f>ALNS!A23</f>
        <v>Heloisa dos Reis Nascimento</v>
      </c>
      <c r="B23" s="31"/>
      <c r="C23" s="31"/>
      <c r="D23" s="31"/>
      <c r="E23" s="31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5" t="str">
        <f t="shared" si="4"/>
        <v/>
      </c>
      <c r="K23" s="36" t="str">
        <f t="shared" si="5"/>
        <v/>
      </c>
      <c r="L23" s="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2"/>
      <c r="Y23" s="12"/>
      <c r="Z23" s="2"/>
      <c r="AA23" s="12"/>
      <c r="AB23" s="12"/>
      <c r="AC23" s="12"/>
      <c r="AD23" s="12"/>
      <c r="AE23" s="12"/>
      <c r="AF23" s="12"/>
      <c r="AG23" s="12"/>
    </row>
    <row r="24" ht="15.75" customHeight="1">
      <c r="A24" s="23" t="str">
        <f>ALNS!A24</f>
        <v>José Júlio César de Lima Silva Soares</v>
      </c>
      <c r="B24" s="24"/>
      <c r="C24" s="24"/>
      <c r="D24" s="24"/>
      <c r="E24" s="24"/>
      <c r="F24" s="25">
        <f t="shared" si="1"/>
        <v>0</v>
      </c>
      <c r="G24" s="26" t="str">
        <f t="shared" si="2"/>
        <v/>
      </c>
      <c r="H24" s="25" t="str">
        <f t="shared" si="3"/>
        <v/>
      </c>
      <c r="I24" s="27"/>
      <c r="J24" s="28" t="str">
        <f t="shared" si="4"/>
        <v/>
      </c>
      <c r="K24" s="29" t="str">
        <f t="shared" si="5"/>
        <v/>
      </c>
      <c r="L24" s="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2"/>
      <c r="Y24" s="12"/>
      <c r="Z24" s="2"/>
      <c r="AA24" s="12"/>
      <c r="AB24" s="12"/>
      <c r="AC24" s="12"/>
      <c r="AD24" s="12"/>
      <c r="AE24" s="12"/>
      <c r="AF24" s="12"/>
      <c r="AG24" s="12"/>
    </row>
    <row r="25" ht="15.75" customHeight="1">
      <c r="A25" s="30" t="str">
        <f>ALNS!A25</f>
        <v>Júlia da Costa Silva Cruz</v>
      </c>
      <c r="B25" s="31"/>
      <c r="C25" s="31"/>
      <c r="D25" s="31"/>
      <c r="E25" s="31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5" t="str">
        <f t="shared" si="4"/>
        <v/>
      </c>
      <c r="K25" s="36" t="str">
        <f t="shared" si="5"/>
        <v/>
      </c>
      <c r="L25" s="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2"/>
      <c r="Y25" s="12"/>
      <c r="Z25" s="2"/>
      <c r="AA25" s="12"/>
      <c r="AB25" s="12"/>
      <c r="AC25" s="12"/>
      <c r="AD25" s="12"/>
      <c r="AE25" s="12"/>
      <c r="AF25" s="12"/>
      <c r="AG25" s="12"/>
    </row>
    <row r="26" ht="15.75" customHeight="1">
      <c r="A26" s="39" t="str">
        <f>ALNS!A26</f>
        <v>Kelven Fernando Basilio de Farias</v>
      </c>
      <c r="B26" s="24"/>
      <c r="C26" s="24"/>
      <c r="D26" s="24"/>
      <c r="E26" s="24"/>
      <c r="F26" s="25">
        <f t="shared" si="1"/>
        <v>0</v>
      </c>
      <c r="G26" s="26" t="str">
        <f t="shared" si="2"/>
        <v/>
      </c>
      <c r="H26" s="25" t="str">
        <f t="shared" si="3"/>
        <v/>
      </c>
      <c r="I26" s="38"/>
      <c r="J26" s="28" t="str">
        <f t="shared" si="4"/>
        <v/>
      </c>
      <c r="K26" s="29" t="str">
        <f t="shared" si="5"/>
        <v/>
      </c>
      <c r="L26" s="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2"/>
      <c r="Y26" s="12"/>
      <c r="Z26" s="2"/>
      <c r="AA26" s="12"/>
      <c r="AB26" s="12"/>
      <c r="AC26" s="12"/>
      <c r="AD26" s="12"/>
      <c r="AE26" s="12"/>
      <c r="AF26" s="12"/>
      <c r="AG26" s="12"/>
    </row>
    <row r="27" ht="15.75" customHeight="1">
      <c r="A27" s="40" t="str">
        <f>ALNS!A27</f>
        <v>Laura Lima Pires</v>
      </c>
      <c r="B27" s="31"/>
      <c r="C27" s="31"/>
      <c r="D27" s="31"/>
      <c r="E27" s="31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41"/>
      <c r="J27" s="35" t="str">
        <f t="shared" si="4"/>
        <v/>
      </c>
      <c r="K27" s="36" t="str">
        <f t="shared" si="5"/>
        <v/>
      </c>
      <c r="L27" s="2"/>
      <c r="M27" s="12"/>
      <c r="N27" s="2"/>
      <c r="O27" s="2"/>
      <c r="P27" s="12"/>
      <c r="Q27" s="2"/>
      <c r="R27" s="2"/>
      <c r="S27" s="2"/>
      <c r="T27" s="2"/>
      <c r="U27" s="2"/>
      <c r="V27" s="2"/>
      <c r="W27" s="2"/>
      <c r="X27" s="2"/>
      <c r="Y27" s="12"/>
      <c r="Z27" s="2"/>
      <c r="AA27" s="12"/>
      <c r="AB27" s="12"/>
      <c r="AC27" s="12"/>
      <c r="AD27" s="12"/>
      <c r="AE27" s="12"/>
      <c r="AF27" s="12"/>
      <c r="AG27" s="12"/>
    </row>
    <row r="28" ht="15.75" customHeight="1">
      <c r="A28" s="42" t="str">
        <f>ALNS!A28</f>
        <v>Lucas Abrante Rêgo</v>
      </c>
      <c r="B28" s="24"/>
      <c r="C28" s="24"/>
      <c r="D28" s="24"/>
      <c r="E28" s="24"/>
      <c r="F28" s="25">
        <f t="shared" si="1"/>
        <v>0</v>
      </c>
      <c r="G28" s="26" t="str">
        <f t="shared" si="2"/>
        <v/>
      </c>
      <c r="H28" s="25" t="str">
        <f t="shared" si="3"/>
        <v/>
      </c>
      <c r="I28" s="38"/>
      <c r="J28" s="28" t="str">
        <f t="shared" si="4"/>
        <v/>
      </c>
      <c r="K28" s="29" t="str">
        <f t="shared" si="5"/>
        <v/>
      </c>
      <c r="L28" s="2"/>
      <c r="M28" s="12"/>
      <c r="N28" s="2"/>
      <c r="O28" s="12"/>
      <c r="P28" s="12"/>
      <c r="Q28" s="12"/>
      <c r="R28" s="12"/>
      <c r="S28" s="12"/>
      <c r="T28" s="2"/>
      <c r="U28" s="2"/>
      <c r="V28" s="2"/>
      <c r="W28" s="2"/>
      <c r="X28" s="2"/>
      <c r="Y28" s="12"/>
      <c r="Z28" s="2"/>
      <c r="AA28" s="12"/>
      <c r="AB28" s="12"/>
      <c r="AC28" s="12"/>
      <c r="AD28" s="12"/>
      <c r="AE28" s="12"/>
      <c r="AF28" s="12"/>
      <c r="AG28" s="12"/>
    </row>
    <row r="29" ht="15.75" customHeight="1">
      <c r="A29" s="41" t="str">
        <f>ALNS!A29</f>
        <v>Luiz Alberto Medeiros Soares</v>
      </c>
      <c r="B29" s="31"/>
      <c r="C29" s="31"/>
      <c r="D29" s="31"/>
      <c r="E29" s="31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41"/>
      <c r="J29" s="35" t="str">
        <f t="shared" si="4"/>
        <v/>
      </c>
      <c r="K29" s="36" t="str">
        <f t="shared" si="5"/>
        <v/>
      </c>
      <c r="L29" s="2"/>
      <c r="M29" s="12"/>
      <c r="N29" s="12"/>
      <c r="O29" s="12"/>
      <c r="P29" s="12"/>
      <c r="Q29" s="12"/>
      <c r="R29" s="12"/>
      <c r="S29" s="12"/>
      <c r="T29" s="2"/>
      <c r="U29" s="2"/>
      <c r="V29" s="2"/>
      <c r="W29" s="2"/>
      <c r="X29" s="2"/>
      <c r="Y29" s="2"/>
      <c r="Z29" s="2"/>
      <c r="AA29" s="12"/>
      <c r="AB29" s="12"/>
      <c r="AC29" s="12"/>
      <c r="AD29" s="12"/>
      <c r="AE29" s="12"/>
      <c r="AF29" s="12"/>
      <c r="AG29" s="12"/>
    </row>
    <row r="30" ht="15.75" customHeight="1">
      <c r="A30" s="38" t="str">
        <f>ALNS!A30</f>
        <v>Maria Alice Borba Agra</v>
      </c>
      <c r="B30" s="24"/>
      <c r="C30" s="24"/>
      <c r="D30" s="24"/>
      <c r="E30" s="24"/>
      <c r="F30" s="25">
        <f t="shared" si="1"/>
        <v>0</v>
      </c>
      <c r="G30" s="26" t="str">
        <f t="shared" si="2"/>
        <v/>
      </c>
      <c r="H30" s="25" t="str">
        <f t="shared" si="3"/>
        <v/>
      </c>
      <c r="I30" s="38"/>
      <c r="J30" s="28" t="str">
        <f t="shared" si="4"/>
        <v/>
      </c>
      <c r="K30" s="29" t="str">
        <f t="shared" si="5"/>
        <v/>
      </c>
      <c r="L30" s="2"/>
      <c r="M30" s="12"/>
      <c r="N30" s="2"/>
      <c r="O30" s="12"/>
      <c r="P30" s="12"/>
      <c r="Q30" s="12"/>
      <c r="R30" s="12"/>
      <c r="S30" s="12"/>
      <c r="T30" s="2"/>
      <c r="U30" s="2"/>
      <c r="V30" s="2"/>
      <c r="W30" s="2"/>
      <c r="X30" s="2"/>
      <c r="Y30" s="2"/>
      <c r="Z30" s="2"/>
      <c r="AA30" s="12"/>
      <c r="AB30" s="12"/>
      <c r="AC30" s="12"/>
      <c r="AD30" s="12"/>
      <c r="AE30" s="12"/>
      <c r="AF30" s="12"/>
      <c r="AG30" s="12"/>
    </row>
    <row r="31" ht="15.75" customHeight="1">
      <c r="A31" s="41" t="str">
        <f>ALNS!A31</f>
        <v>Maria Clara Alves de Lima</v>
      </c>
      <c r="B31" s="31"/>
      <c r="C31" s="31"/>
      <c r="D31" s="31"/>
      <c r="E31" s="31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41"/>
      <c r="J31" s="35" t="str">
        <f t="shared" si="4"/>
        <v/>
      </c>
      <c r="K31" s="36" t="str">
        <f t="shared" si="5"/>
        <v/>
      </c>
      <c r="L31" s="2"/>
      <c r="M31" s="12"/>
      <c r="N31" s="2"/>
      <c r="O31" s="12"/>
      <c r="P31" s="12"/>
      <c r="Q31" s="2"/>
      <c r="R31" s="12"/>
      <c r="S31" s="12"/>
      <c r="T31" s="2"/>
      <c r="U31" s="2"/>
      <c r="V31" s="2"/>
      <c r="W31" s="2"/>
      <c r="X31" s="2"/>
      <c r="Y31" s="2"/>
      <c r="Z31" s="2"/>
      <c r="AA31" s="12"/>
      <c r="AB31" s="2"/>
      <c r="AC31" s="12"/>
      <c r="AD31" s="12"/>
      <c r="AE31" s="12"/>
      <c r="AF31" s="12"/>
      <c r="AG31" s="12"/>
    </row>
    <row r="32" ht="15.75" customHeight="1">
      <c r="A32" s="38" t="str">
        <f>ALNS!A32</f>
        <v>Maria Clara dos  Reis Silva</v>
      </c>
      <c r="B32" s="24"/>
      <c r="C32" s="24"/>
      <c r="D32" s="24"/>
      <c r="E32" s="24"/>
      <c r="F32" s="25">
        <f t="shared" si="1"/>
        <v>0</v>
      </c>
      <c r="G32" s="26" t="str">
        <f t="shared" si="2"/>
        <v/>
      </c>
      <c r="H32" s="25" t="str">
        <f t="shared" si="3"/>
        <v/>
      </c>
      <c r="I32" s="38"/>
      <c r="J32" s="28" t="str">
        <f t="shared" si="4"/>
        <v/>
      </c>
      <c r="K32" s="29" t="str">
        <f t="shared" si="5"/>
        <v/>
      </c>
      <c r="L32" s="2"/>
      <c r="M32" s="12"/>
      <c r="N32" s="2"/>
      <c r="O32" s="12"/>
      <c r="P32" s="12"/>
      <c r="Q32" s="12"/>
      <c r="R32" s="12"/>
      <c r="S32" s="12"/>
      <c r="T32" s="2"/>
      <c r="U32" s="2"/>
      <c r="V32" s="2"/>
      <c r="W32" s="2"/>
      <c r="X32" s="2"/>
      <c r="Y32" s="2"/>
      <c r="Z32" s="2"/>
      <c r="AA32" s="12"/>
      <c r="AB32" s="12"/>
      <c r="AC32" s="12"/>
      <c r="AD32" s="12"/>
      <c r="AE32" s="12"/>
      <c r="AF32" s="12"/>
      <c r="AG32" s="12"/>
    </row>
    <row r="33" ht="15.75" customHeight="1">
      <c r="A33" s="41" t="str">
        <f>ALNS!A33</f>
        <v>Maria Evelyn da Silva Almeida</v>
      </c>
      <c r="B33" s="31"/>
      <c r="C33" s="31"/>
      <c r="D33" s="31"/>
      <c r="E33" s="31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41"/>
      <c r="J33" s="35" t="str">
        <f t="shared" si="4"/>
        <v/>
      </c>
      <c r="K33" s="36" t="str">
        <f t="shared" si="5"/>
        <v/>
      </c>
      <c r="L33" s="2"/>
      <c r="M33" s="12"/>
      <c r="N33" s="12"/>
      <c r="O33" s="12"/>
      <c r="P33" s="12"/>
      <c r="Q33" s="12"/>
      <c r="R33" s="12"/>
      <c r="S33" s="12"/>
      <c r="T33" s="2"/>
      <c r="U33" s="2"/>
      <c r="V33" s="2"/>
      <c r="W33" s="2"/>
      <c r="X33" s="2"/>
      <c r="Y33" s="2"/>
      <c r="Z33" s="2"/>
      <c r="AA33" s="12"/>
      <c r="AB33" s="12"/>
      <c r="AC33" s="12"/>
      <c r="AD33" s="12"/>
      <c r="AE33" s="12"/>
      <c r="AF33" s="12"/>
      <c r="AG33" s="12"/>
    </row>
    <row r="34" ht="15.75" customHeight="1">
      <c r="A34" s="38" t="str">
        <f>ALNS!A34</f>
        <v>Marina Venâncio Oliveira</v>
      </c>
      <c r="B34" s="24"/>
      <c r="C34" s="24"/>
      <c r="D34" s="24"/>
      <c r="E34" s="24"/>
      <c r="F34" s="25">
        <f t="shared" si="1"/>
        <v>0</v>
      </c>
      <c r="G34" s="26" t="str">
        <f t="shared" si="2"/>
        <v/>
      </c>
      <c r="H34" s="25" t="str">
        <f t="shared" si="3"/>
        <v/>
      </c>
      <c r="I34" s="38"/>
      <c r="J34" s="28" t="str">
        <f t="shared" si="4"/>
        <v/>
      </c>
      <c r="K34" s="29" t="str">
        <f t="shared" si="5"/>
        <v/>
      </c>
      <c r="L34" s="2"/>
      <c r="M34" s="1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2"/>
      <c r="AB34" s="12"/>
      <c r="AC34" s="12"/>
      <c r="AD34" s="12"/>
      <c r="AE34" s="12"/>
      <c r="AF34" s="12"/>
      <c r="AG34" s="12"/>
    </row>
    <row r="35" ht="15.75" customHeight="1">
      <c r="A35" s="41" t="str">
        <f>ALNS!A35</f>
        <v>Mário Samuel Oliveira Conceição</v>
      </c>
      <c r="B35" s="31"/>
      <c r="C35" s="31"/>
      <c r="D35" s="31"/>
      <c r="E35" s="31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41"/>
      <c r="J35" s="35" t="str">
        <f t="shared" si="4"/>
        <v/>
      </c>
      <c r="K35" s="36" t="str">
        <f t="shared" si="5"/>
        <v/>
      </c>
      <c r="L35" s="2"/>
      <c r="M35" s="1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2"/>
      <c r="AB35" s="12"/>
      <c r="AC35" s="12"/>
      <c r="AD35" s="12"/>
      <c r="AE35" s="12"/>
      <c r="AF35" s="12"/>
      <c r="AG35" s="12"/>
    </row>
    <row r="36" ht="15.75" customHeight="1">
      <c r="A36" s="42" t="str">
        <f>ALNS!A36</f>
        <v>Pedro Elias barbosa de Sousa</v>
      </c>
      <c r="B36" s="24"/>
      <c r="C36" s="24"/>
      <c r="D36" s="24"/>
      <c r="E36" s="24"/>
      <c r="F36" s="25">
        <f t="shared" si="1"/>
        <v>0</v>
      </c>
      <c r="G36" s="26" t="str">
        <f t="shared" si="2"/>
        <v/>
      </c>
      <c r="H36" s="25" t="str">
        <f t="shared" si="3"/>
        <v/>
      </c>
      <c r="I36" s="38"/>
      <c r="J36" s="28" t="str">
        <f t="shared" si="4"/>
        <v/>
      </c>
      <c r="K36" s="29" t="str">
        <f t="shared" si="5"/>
        <v/>
      </c>
      <c r="L36" s="2"/>
      <c r="M36" s="1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2"/>
      <c r="AB36" s="12"/>
      <c r="AC36" s="12"/>
      <c r="AD36" s="12"/>
      <c r="AE36" s="12"/>
      <c r="AF36" s="12"/>
      <c r="AG36" s="12"/>
    </row>
    <row r="37" ht="15.75" customHeight="1">
      <c r="A37" s="40" t="str">
        <f>ALNS!A37</f>
        <v>Pedro Henrique dos Santos Sousa</v>
      </c>
      <c r="B37" s="31"/>
      <c r="C37" s="31"/>
      <c r="D37" s="31"/>
      <c r="E37" s="31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41"/>
      <c r="J37" s="35" t="str">
        <f t="shared" si="4"/>
        <v/>
      </c>
      <c r="K37" s="36" t="str">
        <f t="shared" si="5"/>
        <v/>
      </c>
      <c r="L37" s="2"/>
      <c r="M37" s="1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2"/>
      <c r="AB37" s="12"/>
      <c r="AC37" s="12"/>
      <c r="AD37" s="12"/>
      <c r="AE37" s="2"/>
      <c r="AF37" s="2"/>
      <c r="AG37" s="2"/>
    </row>
    <row r="38" ht="15.75" customHeight="1">
      <c r="A38" s="42" t="str">
        <f>ALNS!A38</f>
        <v>Pedro Víctor de Farias Almeida</v>
      </c>
      <c r="B38" s="24"/>
      <c r="C38" s="24"/>
      <c r="D38" s="24"/>
      <c r="E38" s="24"/>
      <c r="F38" s="25">
        <f t="shared" si="1"/>
        <v>0</v>
      </c>
      <c r="G38" s="26" t="str">
        <f t="shared" si="2"/>
        <v/>
      </c>
      <c r="H38" s="25" t="str">
        <f t="shared" si="3"/>
        <v/>
      </c>
      <c r="I38" s="38"/>
      <c r="J38" s="28" t="str">
        <f t="shared" si="4"/>
        <v/>
      </c>
      <c r="K38" s="29" t="str">
        <f t="shared" si="5"/>
        <v/>
      </c>
      <c r="L38" s="2"/>
      <c r="M38" s="1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2"/>
      <c r="AB38" s="12"/>
      <c r="AC38" s="12"/>
      <c r="AD38" s="12"/>
      <c r="AE38" s="2"/>
      <c r="AF38" s="2"/>
      <c r="AG38" s="2"/>
    </row>
    <row r="39" ht="15.75" customHeight="1">
      <c r="A39" s="40" t="str">
        <f>ALNS!A39</f>
        <v>Pedro Welisson de Lima Araújo</v>
      </c>
      <c r="B39" s="31"/>
      <c r="C39" s="31"/>
      <c r="D39" s="31"/>
      <c r="E39" s="31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41"/>
      <c r="J39" s="35" t="str">
        <f t="shared" si="4"/>
        <v/>
      </c>
      <c r="K39" s="36" t="str">
        <f t="shared" si="5"/>
        <v/>
      </c>
      <c r="L39" s="2"/>
      <c r="M39" s="1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2"/>
      <c r="AB39" s="12"/>
      <c r="AC39" s="12"/>
      <c r="AD39" s="12"/>
      <c r="AE39" s="2"/>
      <c r="AF39" s="2"/>
      <c r="AG39" s="2"/>
    </row>
    <row r="40" ht="15.75" customHeight="1">
      <c r="A40" s="42" t="str">
        <f>ALNS!A40</f>
        <v>Rebeca Kemylly Vasquez Mendes</v>
      </c>
      <c r="B40" s="24"/>
      <c r="C40" s="24"/>
      <c r="D40" s="24"/>
      <c r="E40" s="24"/>
      <c r="F40" s="25">
        <f t="shared" si="1"/>
        <v>0</v>
      </c>
      <c r="G40" s="26" t="str">
        <f t="shared" si="2"/>
        <v/>
      </c>
      <c r="H40" s="25" t="str">
        <f t="shared" si="3"/>
        <v/>
      </c>
      <c r="I40" s="38"/>
      <c r="J40" s="28" t="str">
        <f t="shared" si="4"/>
        <v/>
      </c>
      <c r="K40" s="29" t="str">
        <f t="shared" si="5"/>
        <v/>
      </c>
      <c r="L40" s="2"/>
      <c r="M40" s="1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2"/>
      <c r="AB40" s="12"/>
      <c r="AC40" s="12"/>
      <c r="AD40" s="2"/>
      <c r="AE40" s="2"/>
      <c r="AF40" s="2"/>
      <c r="AG40" s="2"/>
    </row>
    <row r="41" ht="15.75" customHeight="1">
      <c r="A41" s="40" t="str">
        <f>ALNS!A41</f>
        <v>Renan Victor Rocha Pessoa</v>
      </c>
      <c r="B41" s="31"/>
      <c r="C41" s="31"/>
      <c r="D41" s="31"/>
      <c r="E41" s="31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41"/>
      <c r="J41" s="35" t="str">
        <f t="shared" si="4"/>
        <v/>
      </c>
      <c r="K41" s="36" t="str">
        <f t="shared" si="5"/>
        <v/>
      </c>
      <c r="L41" s="2"/>
      <c r="M41" s="1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2"/>
      <c r="AB41" s="2"/>
      <c r="AC41" s="2"/>
      <c r="AD41" s="2"/>
      <c r="AE41" s="2"/>
      <c r="AF41" s="2"/>
      <c r="AG41" s="2"/>
    </row>
    <row r="42" ht="15.75" customHeight="1">
      <c r="A42" s="42" t="str">
        <f>ALNS!A42</f>
        <v>Reuel Rodrigues Ferreira</v>
      </c>
      <c r="B42" s="24"/>
      <c r="C42" s="24"/>
      <c r="D42" s="24"/>
      <c r="E42" s="24"/>
      <c r="F42" s="25">
        <f t="shared" si="1"/>
        <v>0</v>
      </c>
      <c r="G42" s="26" t="str">
        <f t="shared" si="2"/>
        <v/>
      </c>
      <c r="H42" s="25" t="str">
        <f t="shared" si="3"/>
        <v/>
      </c>
      <c r="I42" s="38"/>
      <c r="J42" s="28" t="str">
        <f t="shared" si="4"/>
        <v/>
      </c>
      <c r="K42" s="29" t="str">
        <f t="shared" si="5"/>
        <v/>
      </c>
      <c r="L42" s="2"/>
      <c r="M42" s="1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2"/>
      <c r="AB42" s="2"/>
      <c r="AC42" s="2"/>
      <c r="AD42" s="2"/>
      <c r="AE42" s="2"/>
      <c r="AF42" s="2"/>
      <c r="AG42" s="2"/>
    </row>
    <row r="43" ht="15.75" customHeight="1">
      <c r="A43" s="40" t="str">
        <f>ALNS!A43</f>
        <v>Samara Rafaelly Brandão Rocha</v>
      </c>
      <c r="B43" s="31"/>
      <c r="C43" s="31"/>
      <c r="D43" s="31"/>
      <c r="E43" s="31"/>
      <c r="F43" s="32">
        <f t="shared" si="1"/>
        <v>0</v>
      </c>
      <c r="G43" s="33" t="str">
        <f t="shared" si="2"/>
        <v/>
      </c>
      <c r="H43" s="32" t="str">
        <f t="shared" si="3"/>
        <v/>
      </c>
      <c r="I43" s="41"/>
      <c r="J43" s="35" t="str">
        <f t="shared" si="4"/>
        <v/>
      </c>
      <c r="K43" s="36" t="str">
        <f t="shared" si="5"/>
        <v/>
      </c>
      <c r="L43" s="2"/>
      <c r="M43" s="1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2"/>
      <c r="AB43" s="2"/>
      <c r="AC43" s="2"/>
      <c r="AD43" s="2"/>
      <c r="AE43" s="2"/>
      <c r="AF43" s="2"/>
      <c r="AG43" s="2"/>
    </row>
    <row r="44" ht="15.75" customHeight="1">
      <c r="A44" s="42" t="str">
        <f>ALNS!A44</f>
        <v>Samuel Fontes Lima</v>
      </c>
      <c r="B44" s="24"/>
      <c r="C44" s="24"/>
      <c r="D44" s="24"/>
      <c r="E44" s="24"/>
      <c r="F44" s="25">
        <f t="shared" si="1"/>
        <v>0</v>
      </c>
      <c r="G44" s="26" t="str">
        <f t="shared" si="2"/>
        <v/>
      </c>
      <c r="H44" s="25" t="str">
        <f t="shared" si="3"/>
        <v/>
      </c>
      <c r="I44" s="38"/>
      <c r="J44" s="28" t="str">
        <f t="shared" si="4"/>
        <v/>
      </c>
      <c r="K44" s="29" t="str">
        <f t="shared" si="5"/>
        <v/>
      </c>
      <c r="L44" s="12"/>
      <c r="M44" s="1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2"/>
      <c r="AB44" s="2"/>
      <c r="AC44" s="2"/>
      <c r="AD44" s="2"/>
      <c r="AE44" s="2"/>
      <c r="AF44" s="2"/>
      <c r="AG44" s="2"/>
    </row>
    <row r="45" ht="15.75" customHeight="1">
      <c r="A45" s="40" t="str">
        <f>ALNS!A45</f>
        <v>Thifany Tayane Pereira Galdino</v>
      </c>
      <c r="B45" s="31"/>
      <c r="C45" s="31"/>
      <c r="D45" s="31"/>
      <c r="E45" s="31"/>
      <c r="F45" s="32">
        <f t="shared" si="1"/>
        <v>0</v>
      </c>
      <c r="G45" s="33" t="str">
        <f t="shared" si="2"/>
        <v/>
      </c>
      <c r="H45" s="32" t="str">
        <f t="shared" si="3"/>
        <v/>
      </c>
      <c r="I45" s="41"/>
      <c r="J45" s="35" t="str">
        <f t="shared" si="4"/>
        <v/>
      </c>
      <c r="K45" s="36" t="str">
        <f t="shared" si="5"/>
        <v/>
      </c>
      <c r="L45" s="12"/>
      <c r="M45" s="12"/>
      <c r="N45" s="1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2" t="str">
        <f>ALNS!A46</f>
        <v>Victor Gabriel Clementino Lima</v>
      </c>
      <c r="B46" s="24"/>
      <c r="C46" s="24"/>
      <c r="D46" s="24"/>
      <c r="E46" s="24"/>
      <c r="F46" s="25">
        <f t="shared" si="1"/>
        <v>0</v>
      </c>
      <c r="G46" s="26" t="str">
        <f t="shared" si="2"/>
        <v/>
      </c>
      <c r="H46" s="25" t="str">
        <f t="shared" si="3"/>
        <v/>
      </c>
      <c r="I46" s="38"/>
      <c r="J46" s="28" t="str">
        <f t="shared" si="4"/>
        <v/>
      </c>
      <c r="K46" s="29" t="str">
        <f t="shared" si="5"/>
        <v/>
      </c>
      <c r="L46" s="12"/>
      <c r="M46" s="12"/>
      <c r="N46" s="1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0" t="str">
        <f>ALNS!A47</f>
        <v>Vitória Cristina Rodrigues Amancio Vieira</v>
      </c>
      <c r="B47" s="31"/>
      <c r="C47" s="31"/>
      <c r="D47" s="31"/>
      <c r="E47" s="31"/>
      <c r="F47" s="32">
        <f t="shared" si="1"/>
        <v>0</v>
      </c>
      <c r="G47" s="33" t="str">
        <f t="shared" si="2"/>
        <v/>
      </c>
      <c r="H47" s="32" t="str">
        <f t="shared" si="3"/>
        <v/>
      </c>
      <c r="I47" s="41"/>
      <c r="J47" s="35" t="str">
        <f t="shared" si="4"/>
        <v/>
      </c>
      <c r="K47" s="36" t="str">
        <f t="shared" si="5"/>
        <v/>
      </c>
      <c r="L47" s="12"/>
      <c r="M47" s="12"/>
      <c r="N47" s="1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2"/>
      <c r="M48" s="12"/>
      <c r="N48" s="1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2"/>
      <c r="M49" s="12"/>
      <c r="N49" s="1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2"/>
      <c r="M50" s="12"/>
      <c r="N50" s="1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B51" s="43"/>
      <c r="C51" s="43"/>
      <c r="D51" s="43"/>
      <c r="E51" s="43"/>
      <c r="F51" s="43"/>
      <c r="G51" s="43"/>
      <c r="L51" s="2"/>
      <c r="M51" s="12"/>
      <c r="N51" s="1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3"/>
      <c r="B52" s="43"/>
      <c r="C52" s="43"/>
      <c r="D52" s="43"/>
      <c r="E52" s="43"/>
      <c r="F52" s="43"/>
      <c r="G52" s="43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3"/>
      <c r="B53" s="43"/>
      <c r="C53" s="43"/>
      <c r="D53" s="43"/>
      <c r="E53" s="43"/>
      <c r="F53" s="43"/>
      <c r="G53" s="43"/>
      <c r="L53" s="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2"/>
      <c r="AA53" s="12"/>
      <c r="AB53" s="12"/>
      <c r="AC53" s="12"/>
      <c r="AD53" s="12"/>
      <c r="AE53" s="12"/>
      <c r="AF53" s="12"/>
      <c r="AG53" s="12"/>
    </row>
    <row r="54" ht="15.75" hidden="1" customHeight="1">
      <c r="A54" s="43"/>
      <c r="B54" s="43"/>
      <c r="C54" s="43"/>
      <c r="D54" s="43"/>
      <c r="E54" s="43"/>
      <c r="F54" s="43"/>
      <c r="G54" s="43"/>
      <c r="L54" s="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2"/>
      <c r="AA54" s="12"/>
      <c r="AB54" s="12"/>
      <c r="AC54" s="12"/>
      <c r="AD54" s="12"/>
      <c r="AE54" s="12"/>
      <c r="AF54" s="12"/>
      <c r="AG54" s="12"/>
    </row>
    <row r="55" ht="15.75" hidden="1" customHeight="1">
      <c r="A55" s="43"/>
      <c r="B55" s="43"/>
      <c r="C55" s="43"/>
      <c r="D55" s="43"/>
      <c r="E55" s="43"/>
      <c r="F55" s="43"/>
      <c r="G55" s="43"/>
      <c r="L55" s="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2"/>
      <c r="Y55" s="12"/>
      <c r="Z55" s="2"/>
      <c r="AA55" s="12"/>
      <c r="AB55" s="12"/>
      <c r="AC55" s="12"/>
      <c r="AD55" s="12"/>
      <c r="AE55" s="12"/>
      <c r="AF55" s="12"/>
      <c r="AG55" s="12"/>
    </row>
    <row r="56" ht="15.75" hidden="1" customHeight="1">
      <c r="A56" s="43"/>
      <c r="B56" s="43"/>
      <c r="C56" s="43"/>
      <c r="D56" s="43"/>
      <c r="E56" s="43"/>
      <c r="F56" s="43"/>
      <c r="G56" s="43"/>
      <c r="L56" s="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2"/>
      <c r="AA56" s="12"/>
      <c r="AB56" s="12"/>
      <c r="AC56" s="12"/>
      <c r="AD56" s="12"/>
      <c r="AE56" s="12"/>
      <c r="AF56" s="12"/>
      <c r="AG56" s="12"/>
    </row>
    <row r="57" ht="15.75" hidden="1" customHeight="1">
      <c r="A57" s="43"/>
      <c r="B57" s="43"/>
      <c r="C57" s="43"/>
      <c r="D57" s="43"/>
      <c r="E57" s="43"/>
      <c r="F57" s="43"/>
      <c r="G57" s="43"/>
      <c r="L57" s="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2"/>
      <c r="Y57" s="12"/>
      <c r="Z57" s="2"/>
      <c r="AA57" s="12"/>
      <c r="AB57" s="12"/>
      <c r="AC57" s="12"/>
      <c r="AD57" s="12"/>
      <c r="AE57" s="12"/>
      <c r="AF57" s="12"/>
      <c r="AG57" s="12"/>
    </row>
    <row r="58" ht="15.75" hidden="1" customHeight="1">
      <c r="A58" s="43"/>
      <c r="B58" s="43"/>
      <c r="C58" s="43"/>
      <c r="D58" s="43"/>
      <c r="E58" s="43"/>
      <c r="F58" s="43"/>
      <c r="G58" s="43"/>
      <c r="L58" s="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2"/>
      <c r="Y58" s="12"/>
      <c r="Z58" s="2"/>
      <c r="AA58" s="12"/>
      <c r="AB58" s="12"/>
      <c r="AC58" s="12"/>
      <c r="AD58" s="12"/>
      <c r="AE58" s="12"/>
      <c r="AF58" s="12"/>
      <c r="AG58" s="12"/>
    </row>
    <row r="59" ht="15.75" hidden="1" customHeight="1">
      <c r="A59" s="43"/>
      <c r="B59" s="43"/>
      <c r="C59" s="43"/>
      <c r="D59" s="43"/>
      <c r="E59" s="43"/>
      <c r="F59" s="43"/>
      <c r="G59" s="43"/>
      <c r="L59" s="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2"/>
      <c r="Y59" s="12"/>
      <c r="Z59" s="2"/>
      <c r="AA59" s="12"/>
      <c r="AB59" s="12"/>
      <c r="AC59" s="12"/>
      <c r="AD59" s="12"/>
      <c r="AE59" s="12"/>
      <c r="AF59" s="12"/>
      <c r="AG59" s="12"/>
    </row>
    <row r="60" ht="15.75" hidden="1" customHeight="1">
      <c r="A60" s="43"/>
      <c r="B60" s="43"/>
      <c r="C60" s="43"/>
      <c r="D60" s="43"/>
      <c r="E60" s="43"/>
      <c r="F60" s="43"/>
      <c r="G60" s="43"/>
      <c r="L60" s="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2"/>
      <c r="Y60" s="12"/>
      <c r="Z60" s="2"/>
      <c r="AA60" s="12"/>
      <c r="AB60" s="12"/>
      <c r="AC60" s="12"/>
      <c r="AD60" s="12"/>
      <c r="AE60" s="12"/>
      <c r="AF60" s="12"/>
      <c r="AG60" s="12"/>
    </row>
    <row r="61" ht="15.75" hidden="1" customHeight="1">
      <c r="A61" s="43"/>
      <c r="B61" s="43"/>
      <c r="C61" s="43"/>
      <c r="D61" s="43"/>
      <c r="E61" s="43"/>
      <c r="F61" s="43"/>
      <c r="G61" s="43"/>
      <c r="L61" s="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2"/>
      <c r="Y61" s="12"/>
      <c r="Z61" s="2"/>
      <c r="AA61" s="12"/>
      <c r="AB61" s="12"/>
      <c r="AC61" s="12"/>
      <c r="AD61" s="12"/>
      <c r="AE61" s="12"/>
      <c r="AF61" s="12"/>
      <c r="AG61" s="12"/>
    </row>
    <row r="62" ht="15.75" hidden="1" customHeight="1">
      <c r="A62" s="43"/>
      <c r="B62" s="43"/>
      <c r="C62" s="43"/>
      <c r="D62" s="43"/>
      <c r="E62" s="43"/>
      <c r="F62" s="43"/>
      <c r="G62" s="43"/>
      <c r="L62" s="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2"/>
      <c r="Y62" s="12"/>
      <c r="Z62" s="2"/>
      <c r="AA62" s="12"/>
      <c r="AB62" s="12"/>
      <c r="AC62" s="12"/>
      <c r="AD62" s="12"/>
      <c r="AE62" s="12"/>
      <c r="AF62" s="12"/>
      <c r="AG62" s="12"/>
    </row>
    <row r="63" ht="15.75" hidden="1" customHeight="1">
      <c r="A63" s="43"/>
      <c r="B63" s="43"/>
      <c r="C63" s="43"/>
      <c r="D63" s="43"/>
      <c r="E63" s="43"/>
      <c r="F63" s="43"/>
      <c r="G63" s="43"/>
      <c r="L63" s="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2"/>
      <c r="Y63" s="12"/>
      <c r="Z63" s="2"/>
      <c r="AA63" s="12"/>
      <c r="AB63" s="12"/>
      <c r="AC63" s="12"/>
      <c r="AD63" s="12"/>
      <c r="AE63" s="12"/>
      <c r="AF63" s="12"/>
      <c r="AG63" s="12"/>
    </row>
    <row r="64" ht="15.75" hidden="1" customHeight="1">
      <c r="A64" s="43"/>
      <c r="B64" s="43"/>
      <c r="C64" s="43"/>
      <c r="D64" s="43"/>
      <c r="E64" s="43"/>
      <c r="F64" s="43"/>
      <c r="G64" s="43"/>
      <c r="L64" s="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2"/>
      <c r="Y64" s="12"/>
      <c r="Z64" s="2"/>
      <c r="AA64" s="12"/>
      <c r="AB64" s="12"/>
      <c r="AC64" s="12"/>
      <c r="AD64" s="12"/>
      <c r="AE64" s="12"/>
      <c r="AF64" s="12"/>
      <c r="AG64" s="12"/>
    </row>
    <row r="65" ht="15.75" hidden="1" customHeight="1">
      <c r="A65" s="43"/>
      <c r="B65" s="43"/>
      <c r="C65" s="43"/>
      <c r="D65" s="43"/>
      <c r="E65" s="43"/>
      <c r="F65" s="43"/>
      <c r="G65" s="43"/>
      <c r="L65" s="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2"/>
      <c r="Y65" s="12"/>
      <c r="Z65" s="2"/>
      <c r="AA65" s="12"/>
      <c r="AB65" s="12"/>
      <c r="AC65" s="12"/>
      <c r="AD65" s="12"/>
      <c r="AE65" s="12"/>
      <c r="AF65" s="12"/>
      <c r="AG65" s="12"/>
    </row>
    <row r="66" ht="15.75" hidden="1" customHeight="1">
      <c r="A66" s="43"/>
      <c r="B66" s="43"/>
      <c r="C66" s="43"/>
      <c r="D66" s="43"/>
      <c r="E66" s="43"/>
      <c r="F66" s="43"/>
      <c r="G66" s="43"/>
      <c r="L66" s="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2"/>
      <c r="Y66" s="12"/>
      <c r="Z66" s="2"/>
      <c r="AA66" s="12"/>
      <c r="AB66" s="12"/>
      <c r="AC66" s="12"/>
      <c r="AD66" s="12"/>
      <c r="AE66" s="12"/>
      <c r="AF66" s="12"/>
      <c r="AG66" s="12"/>
    </row>
    <row r="67" ht="15.75" hidden="1" customHeight="1">
      <c r="A67" s="43"/>
      <c r="B67" s="43"/>
      <c r="C67" s="43"/>
      <c r="D67" s="43"/>
      <c r="E67" s="43"/>
      <c r="F67" s="43"/>
      <c r="G67" s="43"/>
      <c r="L67" s="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2"/>
      <c r="Y67" s="12"/>
      <c r="Z67" s="2"/>
      <c r="AA67" s="12"/>
      <c r="AB67" s="12"/>
      <c r="AC67" s="12"/>
      <c r="AD67" s="12"/>
      <c r="AE67" s="12"/>
      <c r="AF67" s="12"/>
      <c r="AG67" s="12"/>
    </row>
    <row r="68" ht="15.75" hidden="1" customHeight="1">
      <c r="A68" s="43"/>
      <c r="B68" s="43"/>
      <c r="C68" s="43"/>
      <c r="D68" s="43"/>
      <c r="E68" s="43"/>
      <c r="F68" s="43"/>
      <c r="G68" s="43"/>
      <c r="L68" s="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2"/>
      <c r="Y68" s="12"/>
      <c r="Z68" s="2"/>
      <c r="AA68" s="12"/>
      <c r="AB68" s="12"/>
      <c r="AC68" s="12"/>
      <c r="AD68" s="12"/>
      <c r="AE68" s="12"/>
      <c r="AF68" s="12"/>
      <c r="AG68" s="12"/>
    </row>
    <row r="69" ht="15.75" hidden="1" customHeight="1">
      <c r="A69" s="43"/>
      <c r="B69" s="43"/>
      <c r="C69" s="43"/>
      <c r="D69" s="43"/>
      <c r="E69" s="43"/>
      <c r="F69" s="43"/>
      <c r="G69" s="43"/>
      <c r="L69" s="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2"/>
      <c r="Y69" s="12"/>
      <c r="Z69" s="2"/>
      <c r="AA69" s="12"/>
      <c r="AB69" s="12"/>
      <c r="AC69" s="12"/>
      <c r="AD69" s="12"/>
      <c r="AE69" s="12"/>
      <c r="AF69" s="12"/>
      <c r="AG69" s="12"/>
    </row>
    <row r="70" ht="15.75" hidden="1" customHeight="1">
      <c r="A70" s="43"/>
      <c r="B70" s="43"/>
      <c r="C70" s="43"/>
      <c r="D70" s="43"/>
      <c r="E70" s="43"/>
      <c r="F70" s="43"/>
      <c r="G70" s="43"/>
      <c r="L70" s="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2"/>
      <c r="Y70" s="12"/>
      <c r="Z70" s="2"/>
      <c r="AA70" s="12"/>
      <c r="AB70" s="12"/>
      <c r="AC70" s="12"/>
      <c r="AD70" s="12"/>
      <c r="AE70" s="12"/>
      <c r="AF70" s="12"/>
      <c r="AG70" s="12"/>
    </row>
    <row r="71" ht="15.75" hidden="1" customHeight="1">
      <c r="A71" s="43"/>
      <c r="B71" s="43"/>
      <c r="C71" s="43"/>
      <c r="D71" s="43"/>
      <c r="E71" s="43"/>
      <c r="F71" s="43"/>
      <c r="G71" s="43"/>
      <c r="L71" s="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2"/>
      <c r="Y71" s="12"/>
      <c r="Z71" s="2"/>
      <c r="AA71" s="12"/>
      <c r="AB71" s="12"/>
      <c r="AC71" s="12"/>
      <c r="AD71" s="12"/>
      <c r="AE71" s="12"/>
      <c r="AF71" s="12"/>
      <c r="AG71" s="12"/>
    </row>
    <row r="72" ht="15.75" hidden="1" customHeight="1">
      <c r="A72" s="43"/>
      <c r="B72" s="43"/>
      <c r="C72" s="43"/>
      <c r="D72" s="43"/>
      <c r="E72" s="43"/>
      <c r="F72" s="43"/>
      <c r="G72" s="43"/>
      <c r="L72" s="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2"/>
      <c r="Y72" s="12"/>
      <c r="Z72" s="2"/>
      <c r="AA72" s="12"/>
      <c r="AB72" s="12"/>
      <c r="AC72" s="12"/>
      <c r="AD72" s="12"/>
      <c r="AE72" s="12"/>
      <c r="AF72" s="12"/>
      <c r="AG72" s="12"/>
    </row>
    <row r="73" ht="15.75" hidden="1" customHeight="1">
      <c r="A73" s="43"/>
      <c r="B73" s="43"/>
      <c r="C73" s="43"/>
      <c r="D73" s="43"/>
      <c r="E73" s="43"/>
      <c r="F73" s="43"/>
      <c r="G73" s="43"/>
      <c r="L73" s="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2"/>
      <c r="Y73" s="12"/>
      <c r="Z73" s="2"/>
      <c r="AA73" s="12"/>
      <c r="AB73" s="12"/>
      <c r="AC73" s="12"/>
      <c r="AD73" s="12"/>
      <c r="AE73" s="12"/>
      <c r="AF73" s="12"/>
      <c r="AG73" s="12"/>
    </row>
    <row r="74" ht="15.75" hidden="1" customHeight="1">
      <c r="A74" s="43"/>
      <c r="B74" s="43"/>
      <c r="C74" s="43"/>
      <c r="D74" s="43"/>
      <c r="E74" s="43"/>
      <c r="F74" s="43"/>
      <c r="G74" s="43"/>
      <c r="L74" s="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2"/>
      <c r="Y74" s="12"/>
      <c r="Z74" s="2"/>
      <c r="AA74" s="12"/>
      <c r="AB74" s="12"/>
      <c r="AC74" s="12"/>
      <c r="AD74" s="12"/>
      <c r="AE74" s="12"/>
      <c r="AF74" s="12"/>
      <c r="AG74" s="12"/>
    </row>
    <row r="75" ht="15.75" hidden="1" customHeight="1">
      <c r="A75" s="43"/>
      <c r="B75" s="43"/>
      <c r="C75" s="43"/>
      <c r="D75" s="43"/>
      <c r="E75" s="43"/>
      <c r="F75" s="43"/>
      <c r="G75" s="43"/>
      <c r="L75" s="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2"/>
      <c r="Y75" s="12"/>
      <c r="Z75" s="2"/>
      <c r="AA75" s="12"/>
      <c r="AB75" s="12"/>
      <c r="AC75" s="12"/>
      <c r="AD75" s="12"/>
      <c r="AE75" s="12"/>
      <c r="AF75" s="12"/>
      <c r="AG75" s="12"/>
    </row>
    <row r="76" ht="15.75" hidden="1" customHeight="1">
      <c r="A76" s="43"/>
      <c r="B76" s="43"/>
      <c r="C76" s="43"/>
      <c r="D76" s="43"/>
      <c r="E76" s="43"/>
      <c r="F76" s="43"/>
      <c r="G76" s="43"/>
      <c r="L76" s="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2"/>
      <c r="Y76" s="12"/>
      <c r="Z76" s="2"/>
      <c r="AA76" s="12"/>
      <c r="AB76" s="12"/>
      <c r="AC76" s="12"/>
      <c r="AD76" s="12"/>
      <c r="AE76" s="12"/>
      <c r="AF76" s="12"/>
      <c r="AG76" s="12"/>
    </row>
    <row r="77" ht="15.75" hidden="1" customHeight="1">
      <c r="A77" s="43"/>
      <c r="B77" s="43"/>
      <c r="C77" s="43"/>
      <c r="D77" s="43"/>
      <c r="E77" s="43"/>
      <c r="F77" s="43"/>
      <c r="G77" s="43"/>
      <c r="L77" s="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2"/>
      <c r="Y77" s="12"/>
      <c r="Z77" s="2"/>
      <c r="AA77" s="12"/>
      <c r="AB77" s="12"/>
      <c r="AC77" s="12"/>
      <c r="AD77" s="12"/>
      <c r="AE77" s="12"/>
      <c r="AF77" s="12"/>
      <c r="AG77" s="12"/>
    </row>
    <row r="78" ht="15.75" hidden="1" customHeight="1">
      <c r="A78" s="43"/>
      <c r="B78" s="43"/>
      <c r="C78" s="43"/>
      <c r="D78" s="43"/>
      <c r="E78" s="43"/>
      <c r="F78" s="43"/>
      <c r="G78" s="43"/>
      <c r="L78" s="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2"/>
      <c r="Y78" s="12"/>
      <c r="Z78" s="2"/>
      <c r="AA78" s="12"/>
      <c r="AB78" s="12"/>
      <c r="AC78" s="12"/>
      <c r="AD78" s="12"/>
      <c r="AE78" s="12"/>
      <c r="AF78" s="12"/>
      <c r="AG78" s="12"/>
    </row>
    <row r="79" ht="15.75" hidden="1" customHeight="1">
      <c r="A79" s="43"/>
      <c r="B79" s="43"/>
      <c r="C79" s="43"/>
      <c r="D79" s="43"/>
      <c r="E79" s="43"/>
      <c r="F79" s="43"/>
      <c r="G79" s="43"/>
      <c r="L79" s="2"/>
      <c r="M79" s="12"/>
      <c r="N79" s="12"/>
      <c r="O79" s="12"/>
      <c r="P79" s="12"/>
      <c r="Q79" s="12"/>
      <c r="R79" s="12"/>
      <c r="S79" s="12"/>
      <c r="T79" s="12"/>
      <c r="U79" s="12"/>
      <c r="V79" s="2"/>
      <c r="W79" s="2"/>
      <c r="X79" s="2"/>
      <c r="Y79" s="12"/>
      <c r="Z79" s="2"/>
      <c r="AA79" s="12"/>
      <c r="AB79" s="12"/>
      <c r="AC79" s="12"/>
      <c r="AD79" s="12"/>
      <c r="AE79" s="12"/>
      <c r="AF79" s="12"/>
      <c r="AG79" s="12"/>
    </row>
    <row r="80" ht="15.75" hidden="1" customHeight="1">
      <c r="A80" s="43"/>
      <c r="B80" s="43"/>
      <c r="C80" s="43"/>
      <c r="D80" s="43"/>
      <c r="E80" s="43"/>
      <c r="F80" s="43"/>
      <c r="G80" s="43"/>
      <c r="L80" s="2"/>
      <c r="M80" s="12"/>
      <c r="N80" s="12"/>
      <c r="O80" s="12"/>
      <c r="P80" s="12"/>
      <c r="Q80" s="12"/>
      <c r="R80" s="12"/>
      <c r="S80" s="12"/>
      <c r="T80" s="12"/>
      <c r="U80" s="12"/>
      <c r="V80" s="2"/>
      <c r="W80" s="2"/>
      <c r="X80" s="2"/>
      <c r="Y80" s="12"/>
      <c r="Z80" s="2"/>
      <c r="AA80" s="12"/>
      <c r="AB80" s="12"/>
      <c r="AC80" s="12"/>
      <c r="AD80" s="12"/>
      <c r="AE80" s="12"/>
      <c r="AF80" s="12"/>
      <c r="AG80" s="12"/>
    </row>
    <row r="81" ht="15.75" hidden="1" customHeight="1">
      <c r="A81" s="43"/>
      <c r="B81" s="43"/>
      <c r="C81" s="43"/>
      <c r="D81" s="43"/>
      <c r="E81" s="43"/>
      <c r="F81" s="43"/>
      <c r="G81" s="43"/>
      <c r="L81" s="2"/>
      <c r="M81" s="12"/>
      <c r="N81" s="12"/>
      <c r="O81" s="12"/>
      <c r="P81" s="12"/>
      <c r="Q81" s="12"/>
      <c r="R81" s="12"/>
      <c r="S81" s="12"/>
      <c r="T81" s="12"/>
      <c r="U81" s="12"/>
      <c r="V81" s="2"/>
      <c r="W81" s="2"/>
      <c r="X81" s="2"/>
      <c r="Y81" s="2"/>
      <c r="Z81" s="2"/>
      <c r="AA81" s="12"/>
      <c r="AB81" s="12"/>
      <c r="AC81" s="12"/>
      <c r="AD81" s="12"/>
      <c r="AE81" s="12"/>
      <c r="AF81" s="12"/>
      <c r="AG81" s="12"/>
    </row>
    <row r="82" ht="15.75" hidden="1" customHeight="1">
      <c r="A82" s="43"/>
      <c r="B82" s="43"/>
      <c r="C82" s="43"/>
      <c r="D82" s="43"/>
      <c r="E82" s="43"/>
      <c r="F82" s="43"/>
      <c r="G82" s="43"/>
      <c r="L82" s="2"/>
      <c r="M82" s="12"/>
      <c r="N82" s="12"/>
      <c r="O82" s="12"/>
      <c r="P82" s="12"/>
      <c r="Q82" s="12"/>
      <c r="R82" s="12"/>
      <c r="S82" s="12"/>
      <c r="T82" s="12"/>
      <c r="U82" s="12"/>
      <c r="V82" s="2"/>
      <c r="W82" s="2"/>
      <c r="X82" s="2"/>
      <c r="Y82" s="2"/>
      <c r="Z82" s="2"/>
      <c r="AA82" s="12"/>
      <c r="AB82" s="12"/>
      <c r="AC82" s="12"/>
      <c r="AD82" s="12"/>
      <c r="AE82" s="12"/>
      <c r="AF82" s="12"/>
      <c r="AG82" s="12"/>
    </row>
    <row r="83" ht="15.75" hidden="1" customHeight="1">
      <c r="A83" s="43"/>
      <c r="B83" s="43"/>
      <c r="C83" s="43"/>
      <c r="D83" s="43"/>
      <c r="E83" s="43"/>
      <c r="F83" s="43"/>
      <c r="G83" s="43"/>
      <c r="L83" s="2"/>
      <c r="M83" s="12"/>
      <c r="N83" s="12"/>
      <c r="O83" s="12"/>
      <c r="P83" s="12"/>
      <c r="Q83" s="12"/>
      <c r="R83" s="12"/>
      <c r="S83" s="12"/>
      <c r="T83" s="12"/>
      <c r="U83" s="12"/>
      <c r="V83" s="2"/>
      <c r="W83" s="2"/>
      <c r="X83" s="2"/>
      <c r="Y83" s="2"/>
      <c r="Z83" s="2"/>
      <c r="AA83" s="12"/>
      <c r="AB83" s="12"/>
      <c r="AC83" s="12"/>
      <c r="AD83" s="12"/>
      <c r="AE83" s="12"/>
      <c r="AF83" s="12"/>
      <c r="AG83" s="12"/>
    </row>
    <row r="84" ht="15.75" hidden="1" customHeight="1">
      <c r="A84" s="43"/>
      <c r="B84" s="43"/>
      <c r="C84" s="43"/>
      <c r="D84" s="43"/>
      <c r="E84" s="43"/>
      <c r="F84" s="43"/>
      <c r="G84" s="43"/>
      <c r="L84" s="2"/>
      <c r="M84" s="12"/>
      <c r="N84" s="12"/>
      <c r="O84" s="12"/>
      <c r="P84" s="12"/>
      <c r="Q84" s="12"/>
      <c r="R84" s="12"/>
      <c r="S84" s="12"/>
      <c r="T84" s="12"/>
      <c r="U84" s="12"/>
      <c r="V84" s="2"/>
      <c r="W84" s="2"/>
      <c r="X84" s="2"/>
      <c r="Y84" s="2"/>
      <c r="Z84" s="2"/>
      <c r="AA84" s="12"/>
      <c r="AB84" s="12"/>
      <c r="AC84" s="12"/>
      <c r="AD84" s="12"/>
      <c r="AE84" s="12"/>
      <c r="AF84" s="12"/>
      <c r="AG84" s="12"/>
    </row>
    <row r="85" ht="15.75" hidden="1" customHeight="1">
      <c r="A85" s="43"/>
      <c r="B85" s="43"/>
      <c r="C85" s="43"/>
      <c r="D85" s="43"/>
      <c r="E85" s="43"/>
      <c r="F85" s="43"/>
      <c r="G85" s="43"/>
      <c r="L85" s="2"/>
      <c r="M85" s="12"/>
      <c r="N85" s="12"/>
      <c r="O85" s="12"/>
      <c r="P85" s="12"/>
      <c r="Q85" s="12"/>
      <c r="R85" s="12"/>
      <c r="S85" s="12"/>
      <c r="T85" s="12"/>
      <c r="U85" s="12"/>
      <c r="V85" s="2"/>
      <c r="W85" s="2"/>
      <c r="X85" s="2"/>
      <c r="Y85" s="2"/>
      <c r="Z85" s="2"/>
      <c r="AA85" s="12"/>
      <c r="AB85" s="12"/>
      <c r="AC85" s="12"/>
      <c r="AD85" s="12"/>
      <c r="AE85" s="12"/>
      <c r="AF85" s="12"/>
      <c r="AG85" s="12"/>
    </row>
    <row r="86" ht="15.75" hidden="1" customHeight="1">
      <c r="A86" s="43"/>
      <c r="B86" s="43"/>
      <c r="C86" s="43"/>
      <c r="D86" s="43"/>
      <c r="E86" s="43"/>
      <c r="F86" s="43"/>
      <c r="G86" s="43"/>
      <c r="L86" s="2"/>
      <c r="M86" s="12"/>
      <c r="N86" s="12"/>
      <c r="O86" s="12"/>
      <c r="P86" s="12"/>
      <c r="Q86" s="2"/>
      <c r="R86" s="2"/>
      <c r="S86" s="12"/>
      <c r="T86" s="12"/>
      <c r="U86" s="2"/>
      <c r="V86" s="2"/>
      <c r="W86" s="2"/>
      <c r="X86" s="2"/>
      <c r="Y86" s="2"/>
      <c r="Z86" s="2"/>
      <c r="AA86" s="12"/>
      <c r="AB86" s="12"/>
      <c r="AC86" s="12"/>
      <c r="AD86" s="12"/>
      <c r="AE86" s="12"/>
      <c r="AF86" s="12"/>
      <c r="AG86" s="12"/>
    </row>
    <row r="87" ht="15.75" hidden="1" customHeight="1">
      <c r="A87" s="43"/>
      <c r="B87" s="43"/>
      <c r="C87" s="43"/>
      <c r="D87" s="43"/>
      <c r="E87" s="43"/>
      <c r="F87" s="43"/>
      <c r="G87" s="43"/>
      <c r="L87" s="2"/>
      <c r="M87" s="12"/>
      <c r="N87" s="12"/>
      <c r="O87" s="12"/>
      <c r="P87" s="12"/>
      <c r="Q87" s="2"/>
      <c r="R87" s="2"/>
      <c r="S87" s="2"/>
      <c r="T87" s="2"/>
      <c r="U87" s="2"/>
      <c r="V87" s="2"/>
      <c r="W87" s="2"/>
      <c r="X87" s="2"/>
      <c r="Y87" s="2"/>
      <c r="Z87" s="2"/>
      <c r="AA87" s="12"/>
      <c r="AB87" s="12"/>
      <c r="AC87" s="12"/>
      <c r="AD87" s="12"/>
      <c r="AE87" s="12"/>
      <c r="AF87" s="12"/>
      <c r="AG87" s="12"/>
    </row>
    <row r="88" ht="15.75" hidden="1" customHeight="1">
      <c r="A88" s="43"/>
      <c r="B88" s="43"/>
      <c r="C88" s="43"/>
      <c r="D88" s="43"/>
      <c r="E88" s="43"/>
      <c r="F88" s="43"/>
      <c r="G88" s="43"/>
      <c r="L88" s="2"/>
      <c r="M88" s="12"/>
      <c r="N88" s="12"/>
      <c r="O88" s="12"/>
      <c r="P88" s="12"/>
      <c r="Q88" s="2"/>
      <c r="R88" s="2"/>
      <c r="S88" s="2"/>
      <c r="T88" s="2"/>
      <c r="U88" s="2"/>
      <c r="V88" s="2"/>
      <c r="W88" s="2"/>
      <c r="X88" s="2"/>
      <c r="Y88" s="2"/>
      <c r="Z88" s="2"/>
      <c r="AA88" s="12"/>
      <c r="AB88" s="12"/>
      <c r="AC88" s="12"/>
      <c r="AD88" s="12"/>
      <c r="AE88" s="12"/>
      <c r="AF88" s="12"/>
      <c r="AG88" s="12"/>
    </row>
    <row r="89" ht="15.75" hidden="1" customHeight="1">
      <c r="A89" s="43"/>
      <c r="B89" s="43"/>
      <c r="C89" s="43"/>
      <c r="D89" s="43"/>
      <c r="E89" s="43"/>
      <c r="F89" s="43"/>
      <c r="G89" s="43"/>
      <c r="L89" s="2"/>
      <c r="M89" s="12"/>
      <c r="N89" s="12"/>
      <c r="O89" s="12"/>
      <c r="P89" s="12"/>
      <c r="Q89" s="2"/>
      <c r="R89" s="2"/>
      <c r="S89" s="2"/>
      <c r="T89" s="2"/>
      <c r="U89" s="2"/>
      <c r="V89" s="2"/>
      <c r="W89" s="2"/>
      <c r="X89" s="2"/>
      <c r="Y89" s="2"/>
      <c r="Z89" s="2"/>
      <c r="AA89" s="12"/>
      <c r="AB89" s="12"/>
      <c r="AC89" s="12"/>
      <c r="AD89" s="12"/>
      <c r="AE89" s="12"/>
      <c r="AF89" s="12"/>
      <c r="AG89" s="12"/>
    </row>
    <row r="90" ht="15.75" hidden="1" customHeight="1">
      <c r="A90" s="43"/>
      <c r="B90" s="43"/>
      <c r="C90" s="43"/>
      <c r="D90" s="43"/>
      <c r="E90" s="43"/>
      <c r="F90" s="43"/>
      <c r="G90" s="43"/>
      <c r="L90" s="2"/>
      <c r="M90" s="12"/>
      <c r="N90" s="12"/>
      <c r="O90" s="12"/>
      <c r="P90" s="12"/>
      <c r="Q90" s="2"/>
      <c r="R90" s="2"/>
      <c r="S90" s="2"/>
      <c r="T90" s="2"/>
      <c r="U90" s="2"/>
      <c r="V90" s="2"/>
      <c r="W90" s="2"/>
      <c r="X90" s="2"/>
      <c r="Y90" s="2"/>
      <c r="Z90" s="2"/>
      <c r="AA90" s="12"/>
      <c r="AB90" s="12"/>
      <c r="AC90" s="12"/>
      <c r="AD90" s="12"/>
      <c r="AE90" s="2"/>
      <c r="AF90" s="2"/>
      <c r="AG90" s="2"/>
    </row>
    <row r="91" ht="15.75" hidden="1" customHeight="1">
      <c r="A91" s="43"/>
      <c r="B91" s="43"/>
      <c r="C91" s="43"/>
      <c r="D91" s="43"/>
      <c r="E91" s="43"/>
      <c r="F91" s="43"/>
      <c r="G91" s="43"/>
      <c r="L91" s="2"/>
      <c r="M91" s="12"/>
      <c r="N91" s="12"/>
      <c r="O91" s="12"/>
      <c r="P91" s="12"/>
      <c r="Q91" s="2"/>
      <c r="R91" s="2"/>
      <c r="S91" s="2"/>
      <c r="T91" s="2"/>
      <c r="U91" s="2"/>
      <c r="V91" s="2"/>
      <c r="W91" s="2"/>
      <c r="X91" s="2"/>
      <c r="Y91" s="2"/>
      <c r="Z91" s="2"/>
      <c r="AA91" s="12"/>
      <c r="AB91" s="12"/>
      <c r="AC91" s="12"/>
      <c r="AD91" s="12"/>
      <c r="AE91" s="2"/>
      <c r="AF91" s="2"/>
      <c r="AG91" s="2"/>
    </row>
    <row r="92" ht="15.75" hidden="1" customHeight="1">
      <c r="A92" s="43"/>
      <c r="B92" s="43"/>
      <c r="C92" s="43"/>
      <c r="D92" s="43"/>
      <c r="E92" s="43"/>
      <c r="F92" s="43"/>
      <c r="G92" s="43"/>
      <c r="L92" s="2"/>
      <c r="M92" s="12"/>
      <c r="N92" s="12"/>
      <c r="O92" s="1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2"/>
      <c r="AB92" s="12"/>
      <c r="AC92" s="12"/>
      <c r="AD92" s="2"/>
      <c r="AE92" s="2"/>
      <c r="AF92" s="2"/>
      <c r="AG92" s="2"/>
    </row>
    <row r="93" ht="15.75" hidden="1" customHeight="1">
      <c r="A93" s="43"/>
      <c r="B93" s="43"/>
      <c r="C93" s="43"/>
      <c r="D93" s="43"/>
      <c r="E93" s="43"/>
      <c r="F93" s="43"/>
      <c r="G93" s="43"/>
      <c r="L93" s="2"/>
      <c r="M93" s="1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2"/>
      <c r="AB93" s="2"/>
      <c r="AC93" s="2"/>
      <c r="AD93" s="2"/>
      <c r="AE93" s="2"/>
      <c r="AF93" s="2"/>
      <c r="AG93" s="2"/>
    </row>
    <row r="94" ht="15.75" hidden="1" customHeight="1">
      <c r="A94" s="43"/>
      <c r="B94" s="43"/>
      <c r="C94" s="43"/>
      <c r="D94" s="43"/>
      <c r="E94" s="43"/>
      <c r="F94" s="43"/>
      <c r="G94" s="43"/>
      <c r="L94" s="2"/>
      <c r="M94" s="1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2"/>
      <c r="AB94" s="2"/>
      <c r="AC94" s="2"/>
      <c r="AD94" s="2"/>
      <c r="AE94" s="2"/>
      <c r="AF94" s="2"/>
      <c r="AG94" s="2"/>
    </row>
    <row r="95" ht="15.75" hidden="1" customHeight="1">
      <c r="A95" s="43"/>
      <c r="B95" s="43"/>
      <c r="C95" s="43"/>
      <c r="D95" s="43"/>
      <c r="E95" s="43"/>
      <c r="F95" s="43"/>
      <c r="G95" s="43"/>
      <c r="L95" s="2"/>
      <c r="M95" s="1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2"/>
      <c r="AB95" s="2"/>
      <c r="AC95" s="2"/>
      <c r="AD95" s="2"/>
      <c r="AE95" s="2"/>
      <c r="AF95" s="2"/>
      <c r="AG95" s="2"/>
    </row>
    <row r="96" ht="15.75" hidden="1" customHeight="1">
      <c r="A96" s="43"/>
      <c r="B96" s="43"/>
      <c r="C96" s="43"/>
      <c r="D96" s="43"/>
      <c r="E96" s="43"/>
      <c r="F96" s="43"/>
      <c r="G96" s="43"/>
      <c r="L96" s="2"/>
      <c r="M96" s="1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2"/>
      <c r="AB96" s="2"/>
      <c r="AC96" s="2"/>
      <c r="AD96" s="2"/>
      <c r="AE96" s="2"/>
      <c r="AF96" s="2"/>
      <c r="AG96" s="2"/>
    </row>
    <row r="97" ht="15.75" hidden="1" customHeight="1">
      <c r="A97" s="43"/>
      <c r="B97" s="43"/>
      <c r="C97" s="43"/>
      <c r="D97" s="43"/>
      <c r="E97" s="43"/>
      <c r="F97" s="43"/>
      <c r="G97" s="43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3"/>
      <c r="B98" s="43"/>
      <c r="C98" s="43"/>
      <c r="D98" s="43"/>
      <c r="E98" s="43"/>
      <c r="F98" s="43"/>
      <c r="G98" s="43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3"/>
      <c r="B99" s="43"/>
      <c r="C99" s="43"/>
      <c r="D99" s="43"/>
      <c r="E99" s="43"/>
      <c r="F99" s="43"/>
      <c r="G99" s="43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3"/>
      <c r="B100" s="43"/>
      <c r="C100" s="43"/>
      <c r="D100" s="43"/>
      <c r="E100" s="43"/>
      <c r="F100" s="43"/>
      <c r="G100" s="43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3"/>
      <c r="B101" s="43"/>
      <c r="C101" s="43"/>
      <c r="D101" s="43"/>
      <c r="E101" s="43"/>
      <c r="F101" s="43"/>
      <c r="G101" s="43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3"/>
      <c r="B102" s="43"/>
      <c r="C102" s="43"/>
      <c r="D102" s="43"/>
      <c r="E102" s="43"/>
      <c r="F102" s="43"/>
      <c r="G102" s="43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3"/>
      <c r="B103" s="43"/>
      <c r="C103" s="43"/>
      <c r="D103" s="43"/>
      <c r="E103" s="43"/>
      <c r="F103" s="43"/>
      <c r="G103" s="43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3"/>
      <c r="B104" s="43"/>
      <c r="C104" s="43"/>
      <c r="D104" s="43"/>
      <c r="E104" s="43"/>
      <c r="F104" s="43"/>
      <c r="G104" s="43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3"/>
      <c r="B105" s="43"/>
      <c r="C105" s="43"/>
      <c r="D105" s="43"/>
      <c r="E105" s="43"/>
      <c r="F105" s="43"/>
      <c r="G105" s="43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3"/>
      <c r="B106" s="43"/>
      <c r="C106" s="43"/>
      <c r="D106" s="43"/>
      <c r="E106" s="43"/>
      <c r="F106" s="43"/>
      <c r="G106" s="43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3"/>
      <c r="B107" s="43"/>
      <c r="C107" s="43"/>
      <c r="D107" s="43"/>
      <c r="E107" s="43"/>
      <c r="F107" s="43"/>
      <c r="G107" s="43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3"/>
      <c r="B108" s="43"/>
      <c r="C108" s="43"/>
      <c r="D108" s="43"/>
      <c r="E108" s="43"/>
      <c r="F108" s="43"/>
      <c r="G108" s="43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3"/>
      <c r="B109" s="43"/>
      <c r="C109" s="43"/>
      <c r="D109" s="43"/>
      <c r="E109" s="43"/>
      <c r="F109" s="43"/>
      <c r="G109" s="43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3"/>
      <c r="B110" s="43"/>
      <c r="C110" s="43"/>
      <c r="D110" s="43"/>
      <c r="E110" s="43"/>
      <c r="F110" s="43"/>
      <c r="G110" s="43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3"/>
      <c r="B111" s="43"/>
      <c r="C111" s="43"/>
      <c r="D111" s="43"/>
      <c r="E111" s="43"/>
      <c r="F111" s="43"/>
      <c r="G111" s="43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3"/>
      <c r="B112" s="43"/>
      <c r="C112" s="43"/>
      <c r="D112" s="43"/>
      <c r="E112" s="43"/>
      <c r="F112" s="43"/>
      <c r="G112" s="43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3"/>
      <c r="B113" s="43"/>
      <c r="C113" s="43"/>
      <c r="D113" s="43"/>
      <c r="E113" s="43"/>
      <c r="F113" s="43"/>
      <c r="G113" s="43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3"/>
      <c r="B114" s="43"/>
      <c r="C114" s="43"/>
      <c r="D114" s="43"/>
      <c r="E114" s="43"/>
      <c r="F114" s="43"/>
      <c r="G114" s="43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3"/>
      <c r="B115" s="43"/>
      <c r="C115" s="43"/>
      <c r="D115" s="43"/>
      <c r="E115" s="43"/>
      <c r="F115" s="43"/>
      <c r="G115" s="43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3"/>
      <c r="B116" s="43"/>
      <c r="C116" s="43"/>
      <c r="D116" s="43"/>
      <c r="E116" s="43"/>
      <c r="F116" s="43"/>
      <c r="G116" s="43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3"/>
      <c r="B117" s="43"/>
      <c r="C117" s="43"/>
      <c r="D117" s="43"/>
      <c r="E117" s="43"/>
      <c r="F117" s="43"/>
      <c r="G117" s="43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3"/>
      <c r="B118" s="43"/>
      <c r="C118" s="43"/>
      <c r="D118" s="43"/>
      <c r="E118" s="43"/>
      <c r="F118" s="43"/>
      <c r="G118" s="43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3"/>
      <c r="B119" s="43"/>
      <c r="C119" s="43"/>
      <c r="D119" s="43"/>
      <c r="E119" s="43"/>
      <c r="F119" s="43"/>
      <c r="G119" s="43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3"/>
      <c r="B120" s="43"/>
      <c r="C120" s="43"/>
      <c r="D120" s="43"/>
      <c r="E120" s="43"/>
      <c r="F120" s="43"/>
      <c r="G120" s="43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3"/>
      <c r="B121" s="43"/>
      <c r="C121" s="43"/>
      <c r="D121" s="43"/>
      <c r="E121" s="43"/>
      <c r="F121" s="43"/>
      <c r="G121" s="43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3"/>
      <c r="B122" s="43"/>
      <c r="C122" s="43"/>
      <c r="D122" s="43"/>
      <c r="E122" s="43"/>
      <c r="F122" s="43"/>
      <c r="G122" s="43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3"/>
      <c r="B123" s="43"/>
      <c r="C123" s="43"/>
      <c r="D123" s="43"/>
      <c r="E123" s="43"/>
      <c r="F123" s="43"/>
      <c r="G123" s="43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3"/>
      <c r="B124" s="43"/>
      <c r="C124" s="43"/>
      <c r="D124" s="43"/>
      <c r="E124" s="43"/>
      <c r="F124" s="43"/>
      <c r="G124" s="43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3"/>
      <c r="B125" s="43"/>
      <c r="C125" s="43"/>
      <c r="D125" s="43"/>
      <c r="E125" s="43"/>
      <c r="F125" s="43"/>
      <c r="G125" s="43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3"/>
      <c r="B126" s="43"/>
      <c r="C126" s="43"/>
      <c r="D126" s="43"/>
      <c r="E126" s="43"/>
      <c r="F126" s="43"/>
      <c r="G126" s="43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3"/>
      <c r="B127" s="43"/>
      <c r="C127" s="43"/>
      <c r="D127" s="43"/>
      <c r="E127" s="43"/>
      <c r="F127" s="43"/>
      <c r="G127" s="43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3"/>
      <c r="B128" s="43"/>
      <c r="C128" s="43"/>
      <c r="D128" s="43"/>
      <c r="E128" s="43"/>
      <c r="F128" s="43"/>
      <c r="G128" s="43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3"/>
      <c r="B129" s="43"/>
      <c r="C129" s="43"/>
      <c r="D129" s="43"/>
      <c r="E129" s="43"/>
      <c r="F129" s="43"/>
      <c r="G129" s="43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3"/>
      <c r="B130" s="43"/>
      <c r="C130" s="43"/>
      <c r="D130" s="43"/>
      <c r="E130" s="43"/>
      <c r="F130" s="43"/>
      <c r="G130" s="43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3"/>
      <c r="B131" s="43"/>
      <c r="C131" s="43"/>
      <c r="D131" s="43"/>
      <c r="E131" s="43"/>
      <c r="F131" s="43"/>
      <c r="G131" s="43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3"/>
      <c r="B132" s="43"/>
      <c r="C132" s="43"/>
      <c r="D132" s="43"/>
      <c r="E132" s="43"/>
      <c r="F132" s="43"/>
      <c r="G132" s="43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3"/>
      <c r="B133" s="43"/>
      <c r="C133" s="43"/>
      <c r="D133" s="43"/>
      <c r="E133" s="43"/>
      <c r="F133" s="43"/>
      <c r="G133" s="43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3"/>
      <c r="B134" s="43"/>
      <c r="C134" s="43"/>
      <c r="D134" s="43"/>
      <c r="E134" s="43"/>
      <c r="F134" s="43"/>
      <c r="G134" s="43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3"/>
      <c r="B135" s="43"/>
      <c r="C135" s="43"/>
      <c r="D135" s="43"/>
      <c r="E135" s="43"/>
      <c r="F135" s="43"/>
      <c r="G135" s="43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3"/>
      <c r="B136" s="43"/>
      <c r="C136" s="43"/>
      <c r="D136" s="43"/>
      <c r="E136" s="43"/>
      <c r="F136" s="43"/>
      <c r="G136" s="43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3"/>
      <c r="B137" s="43"/>
      <c r="C137" s="43"/>
      <c r="D137" s="43"/>
      <c r="E137" s="43"/>
      <c r="F137" s="43"/>
      <c r="G137" s="43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3"/>
      <c r="B138" s="43"/>
      <c r="C138" s="43"/>
      <c r="D138" s="43"/>
      <c r="E138" s="43"/>
      <c r="F138" s="43"/>
      <c r="G138" s="43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3"/>
      <c r="B139" s="43"/>
      <c r="C139" s="43"/>
      <c r="D139" s="43"/>
      <c r="E139" s="43"/>
      <c r="F139" s="43"/>
      <c r="G139" s="43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3"/>
      <c r="B140" s="43"/>
      <c r="C140" s="43"/>
      <c r="D140" s="43"/>
      <c r="E140" s="43"/>
      <c r="F140" s="43"/>
      <c r="G140" s="43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3"/>
      <c r="B141" s="43"/>
      <c r="C141" s="43"/>
      <c r="D141" s="43"/>
      <c r="E141" s="43"/>
      <c r="F141" s="43"/>
      <c r="G141" s="43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3"/>
      <c r="B142" s="43"/>
      <c r="C142" s="43"/>
      <c r="D142" s="43"/>
      <c r="E142" s="43"/>
      <c r="F142" s="43"/>
      <c r="G142" s="43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3"/>
      <c r="B143" s="43"/>
      <c r="C143" s="43"/>
      <c r="D143" s="43"/>
      <c r="E143" s="43"/>
      <c r="F143" s="43"/>
      <c r="G143" s="43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3"/>
      <c r="B144" s="43"/>
      <c r="C144" s="43"/>
      <c r="D144" s="43"/>
      <c r="E144" s="43"/>
      <c r="F144" s="43"/>
      <c r="G144" s="43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3"/>
      <c r="B145" s="43"/>
      <c r="C145" s="43"/>
      <c r="D145" s="43"/>
      <c r="E145" s="43"/>
      <c r="F145" s="43"/>
      <c r="G145" s="43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3"/>
      <c r="B146" s="43"/>
      <c r="C146" s="43"/>
      <c r="D146" s="43"/>
      <c r="E146" s="43"/>
      <c r="F146" s="43"/>
      <c r="G146" s="43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3"/>
      <c r="B147" s="43"/>
      <c r="C147" s="43"/>
      <c r="D147" s="43"/>
      <c r="E147" s="43"/>
      <c r="F147" s="43"/>
      <c r="G147" s="43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3"/>
      <c r="B148" s="43"/>
      <c r="C148" s="43"/>
      <c r="D148" s="43"/>
      <c r="E148" s="43"/>
      <c r="F148" s="43"/>
      <c r="G148" s="43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3"/>
      <c r="B149" s="43"/>
      <c r="C149" s="43"/>
      <c r="D149" s="43"/>
      <c r="E149" s="43"/>
      <c r="F149" s="43"/>
      <c r="G149" s="43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3"/>
      <c r="B150" s="43"/>
      <c r="C150" s="43"/>
      <c r="D150" s="43"/>
      <c r="E150" s="43"/>
      <c r="F150" s="43"/>
      <c r="G150" s="43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3"/>
      <c r="B151" s="43"/>
      <c r="C151" s="43"/>
      <c r="D151" s="43"/>
      <c r="E151" s="43"/>
      <c r="F151" s="43"/>
      <c r="G151" s="43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3"/>
      <c r="B152" s="43"/>
      <c r="C152" s="43"/>
      <c r="D152" s="43"/>
      <c r="E152" s="43"/>
      <c r="F152" s="43"/>
      <c r="G152" s="43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3"/>
      <c r="B153" s="43"/>
      <c r="C153" s="43"/>
      <c r="D153" s="43"/>
      <c r="E153" s="43"/>
      <c r="F153" s="43"/>
      <c r="G153" s="43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3"/>
      <c r="B154" s="43"/>
      <c r="C154" s="43"/>
      <c r="D154" s="43"/>
      <c r="E154" s="43"/>
      <c r="F154" s="43"/>
      <c r="G154" s="43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3"/>
      <c r="B155" s="43"/>
      <c r="C155" s="43"/>
      <c r="D155" s="43"/>
      <c r="E155" s="43"/>
      <c r="F155" s="43"/>
      <c r="G155" s="43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3"/>
      <c r="B156" s="43"/>
      <c r="C156" s="43"/>
      <c r="D156" s="43"/>
      <c r="E156" s="43"/>
      <c r="F156" s="43"/>
      <c r="G156" s="43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3"/>
      <c r="B157" s="43"/>
      <c r="C157" s="43"/>
      <c r="D157" s="43"/>
      <c r="E157" s="43"/>
      <c r="F157" s="43"/>
      <c r="G157" s="43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3"/>
      <c r="B158" s="43"/>
      <c r="C158" s="43"/>
      <c r="D158" s="43"/>
      <c r="E158" s="43"/>
      <c r="F158" s="43"/>
      <c r="G158" s="43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3"/>
      <c r="B159" s="43"/>
      <c r="C159" s="43"/>
      <c r="D159" s="43"/>
      <c r="E159" s="43"/>
      <c r="F159" s="43"/>
      <c r="G159" s="43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3"/>
      <c r="B160" s="43"/>
      <c r="C160" s="43"/>
      <c r="D160" s="43"/>
      <c r="E160" s="43"/>
      <c r="F160" s="43"/>
      <c r="G160" s="43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3"/>
      <c r="B161" s="43"/>
      <c r="C161" s="43"/>
      <c r="D161" s="43"/>
      <c r="E161" s="43"/>
      <c r="F161" s="43"/>
      <c r="G161" s="43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3"/>
      <c r="B162" s="43"/>
      <c r="C162" s="43"/>
      <c r="D162" s="43"/>
      <c r="E162" s="43"/>
      <c r="F162" s="43"/>
      <c r="G162" s="43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3"/>
      <c r="B163" s="43"/>
      <c r="C163" s="43"/>
      <c r="D163" s="43"/>
      <c r="E163" s="43"/>
      <c r="F163" s="43"/>
      <c r="G163" s="43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3"/>
      <c r="B164" s="43"/>
      <c r="C164" s="43"/>
      <c r="D164" s="43"/>
      <c r="E164" s="43"/>
      <c r="F164" s="43"/>
      <c r="G164" s="43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3"/>
      <c r="B165" s="43"/>
      <c r="C165" s="43"/>
      <c r="D165" s="43"/>
      <c r="E165" s="43"/>
      <c r="F165" s="43"/>
      <c r="G165" s="43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3"/>
      <c r="B166" s="43"/>
      <c r="C166" s="43"/>
      <c r="D166" s="43"/>
      <c r="E166" s="43"/>
      <c r="F166" s="43"/>
      <c r="G166" s="43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3"/>
      <c r="B167" s="43"/>
      <c r="C167" s="43"/>
      <c r="D167" s="43"/>
      <c r="E167" s="43"/>
      <c r="F167" s="43"/>
      <c r="G167" s="43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3"/>
      <c r="B168" s="43"/>
      <c r="C168" s="43"/>
      <c r="D168" s="43"/>
      <c r="E168" s="43"/>
      <c r="F168" s="43"/>
      <c r="G168" s="43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3"/>
      <c r="B169" s="43"/>
      <c r="C169" s="43"/>
      <c r="D169" s="43"/>
      <c r="E169" s="43"/>
      <c r="F169" s="43"/>
      <c r="G169" s="43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3"/>
      <c r="B170" s="43"/>
      <c r="C170" s="43"/>
      <c r="D170" s="43"/>
      <c r="E170" s="43"/>
      <c r="F170" s="43"/>
      <c r="G170" s="43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3"/>
      <c r="B171" s="43"/>
      <c r="C171" s="43"/>
      <c r="D171" s="43"/>
      <c r="E171" s="43"/>
      <c r="F171" s="43"/>
      <c r="G171" s="43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3"/>
      <c r="B172" s="43"/>
      <c r="C172" s="43"/>
      <c r="D172" s="43"/>
      <c r="E172" s="43"/>
      <c r="F172" s="43"/>
      <c r="G172" s="43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3"/>
      <c r="B173" s="43"/>
      <c r="C173" s="43"/>
      <c r="D173" s="43"/>
      <c r="E173" s="43"/>
      <c r="F173" s="43"/>
      <c r="G173" s="43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3"/>
      <c r="B174" s="43"/>
      <c r="C174" s="43"/>
      <c r="D174" s="43"/>
      <c r="E174" s="43"/>
      <c r="F174" s="43"/>
      <c r="G174" s="43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3"/>
      <c r="B175" s="43"/>
      <c r="C175" s="43"/>
      <c r="D175" s="43"/>
      <c r="E175" s="43"/>
      <c r="F175" s="43"/>
      <c r="G175" s="43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3"/>
      <c r="B176" s="43"/>
      <c r="C176" s="43"/>
      <c r="D176" s="43"/>
      <c r="E176" s="43"/>
      <c r="F176" s="43"/>
      <c r="G176" s="43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3"/>
      <c r="B177" s="43"/>
      <c r="C177" s="43"/>
      <c r="D177" s="43"/>
      <c r="E177" s="43"/>
      <c r="F177" s="43"/>
      <c r="G177" s="43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3"/>
      <c r="B178" s="43"/>
      <c r="C178" s="43"/>
      <c r="D178" s="43"/>
      <c r="E178" s="43"/>
      <c r="F178" s="43"/>
      <c r="G178" s="43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3"/>
      <c r="B179" s="43"/>
      <c r="C179" s="43"/>
      <c r="D179" s="43"/>
      <c r="E179" s="43"/>
      <c r="F179" s="43"/>
      <c r="G179" s="43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3"/>
      <c r="B180" s="43"/>
      <c r="C180" s="43"/>
      <c r="D180" s="43"/>
      <c r="E180" s="43"/>
      <c r="F180" s="43"/>
      <c r="G180" s="43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3"/>
      <c r="B181" s="43"/>
      <c r="C181" s="43"/>
      <c r="D181" s="43"/>
      <c r="E181" s="43"/>
      <c r="F181" s="43"/>
      <c r="G181" s="43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3"/>
      <c r="B182" s="43"/>
      <c r="C182" s="43"/>
      <c r="D182" s="43"/>
      <c r="E182" s="43"/>
      <c r="F182" s="43"/>
      <c r="G182" s="43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3"/>
      <c r="B183" s="43"/>
      <c r="C183" s="43"/>
      <c r="D183" s="43"/>
      <c r="E183" s="43"/>
      <c r="F183" s="43"/>
      <c r="G183" s="43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3"/>
      <c r="B184" s="43"/>
      <c r="C184" s="43"/>
      <c r="D184" s="43"/>
      <c r="E184" s="43"/>
      <c r="F184" s="43"/>
      <c r="G184" s="43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3"/>
      <c r="B185" s="43"/>
      <c r="C185" s="43"/>
      <c r="D185" s="43"/>
      <c r="E185" s="43"/>
      <c r="F185" s="43"/>
      <c r="G185" s="43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3"/>
      <c r="B186" s="43"/>
      <c r="C186" s="43"/>
      <c r="D186" s="43"/>
      <c r="E186" s="43"/>
      <c r="F186" s="43"/>
      <c r="G186" s="43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3"/>
      <c r="B187" s="43"/>
      <c r="C187" s="43"/>
      <c r="D187" s="43"/>
      <c r="E187" s="43"/>
      <c r="F187" s="43"/>
      <c r="G187" s="43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3"/>
      <c r="B188" s="43"/>
      <c r="C188" s="43"/>
      <c r="D188" s="43"/>
      <c r="E188" s="43"/>
      <c r="F188" s="43"/>
      <c r="G188" s="43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3"/>
      <c r="B189" s="43"/>
      <c r="C189" s="43"/>
      <c r="D189" s="43"/>
      <c r="E189" s="43"/>
      <c r="F189" s="43"/>
      <c r="G189" s="43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3"/>
      <c r="B190" s="43"/>
      <c r="C190" s="43"/>
      <c r="D190" s="43"/>
      <c r="E190" s="43"/>
      <c r="F190" s="43"/>
      <c r="G190" s="43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3"/>
      <c r="B191" s="43"/>
      <c r="C191" s="43"/>
      <c r="D191" s="43"/>
      <c r="E191" s="43"/>
      <c r="F191" s="43"/>
      <c r="G191" s="43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3"/>
      <c r="B192" s="43"/>
      <c r="C192" s="43"/>
      <c r="D192" s="43"/>
      <c r="E192" s="43"/>
      <c r="F192" s="43"/>
      <c r="G192" s="43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3"/>
      <c r="B193" s="43"/>
      <c r="C193" s="43"/>
      <c r="D193" s="43"/>
      <c r="E193" s="43"/>
      <c r="F193" s="43"/>
      <c r="G193" s="43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3"/>
      <c r="B194" s="43"/>
      <c r="C194" s="43"/>
      <c r="D194" s="43"/>
      <c r="E194" s="43"/>
      <c r="F194" s="43"/>
      <c r="G194" s="43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3"/>
      <c r="B195" s="43"/>
      <c r="C195" s="43"/>
      <c r="D195" s="43"/>
      <c r="E195" s="43"/>
      <c r="F195" s="43"/>
      <c r="G195" s="43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3"/>
      <c r="B196" s="43"/>
      <c r="C196" s="43"/>
      <c r="D196" s="43"/>
      <c r="E196" s="43"/>
      <c r="F196" s="43"/>
      <c r="G196" s="43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3"/>
      <c r="B197" s="43"/>
      <c r="C197" s="43"/>
      <c r="D197" s="43"/>
      <c r="E197" s="43"/>
      <c r="F197" s="43"/>
      <c r="G197" s="43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3"/>
      <c r="B198" s="43"/>
      <c r="C198" s="43"/>
      <c r="D198" s="43"/>
      <c r="E198" s="43"/>
      <c r="F198" s="43"/>
      <c r="G198" s="43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3"/>
      <c r="B199" s="43"/>
      <c r="C199" s="43"/>
      <c r="D199" s="43"/>
      <c r="E199" s="43"/>
      <c r="F199" s="43"/>
      <c r="G199" s="43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3"/>
      <c r="B200" s="43"/>
      <c r="C200" s="43"/>
      <c r="D200" s="43"/>
      <c r="E200" s="43"/>
      <c r="F200" s="43"/>
      <c r="G200" s="43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3"/>
      <c r="B201" s="43"/>
      <c r="C201" s="43"/>
      <c r="D201" s="43"/>
      <c r="E201" s="43"/>
      <c r="F201" s="43"/>
      <c r="G201" s="43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3"/>
      <c r="B202" s="43"/>
      <c r="C202" s="43"/>
      <c r="D202" s="43"/>
      <c r="E202" s="43"/>
      <c r="F202" s="43"/>
      <c r="G202" s="43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3"/>
      <c r="B203" s="43"/>
      <c r="C203" s="43"/>
      <c r="D203" s="43"/>
      <c r="E203" s="43"/>
      <c r="F203" s="43"/>
      <c r="G203" s="43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3"/>
      <c r="B204" s="43"/>
      <c r="C204" s="43"/>
      <c r="D204" s="43"/>
      <c r="E204" s="43"/>
      <c r="F204" s="43"/>
      <c r="G204" s="43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3"/>
      <c r="B205" s="43"/>
      <c r="C205" s="43"/>
      <c r="D205" s="43"/>
      <c r="E205" s="43"/>
      <c r="F205" s="43"/>
      <c r="G205" s="43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3"/>
      <c r="B206" s="43"/>
      <c r="C206" s="43"/>
      <c r="D206" s="43"/>
      <c r="E206" s="43"/>
      <c r="F206" s="43"/>
      <c r="G206" s="43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3"/>
      <c r="B207" s="43"/>
      <c r="C207" s="43"/>
      <c r="D207" s="43"/>
      <c r="E207" s="43"/>
      <c r="F207" s="43"/>
      <c r="G207" s="43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3"/>
      <c r="B208" s="43"/>
      <c r="C208" s="43"/>
      <c r="D208" s="43"/>
      <c r="E208" s="43"/>
      <c r="F208" s="43"/>
      <c r="G208" s="43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3"/>
      <c r="B209" s="43"/>
      <c r="C209" s="43"/>
      <c r="D209" s="43"/>
      <c r="E209" s="43"/>
      <c r="F209" s="43"/>
      <c r="G209" s="43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3"/>
      <c r="B210" s="43"/>
      <c r="C210" s="43"/>
      <c r="D210" s="43"/>
      <c r="E210" s="43"/>
      <c r="F210" s="43"/>
      <c r="G210" s="43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3"/>
      <c r="B211" s="43"/>
      <c r="C211" s="43"/>
      <c r="D211" s="43"/>
      <c r="E211" s="43"/>
      <c r="F211" s="43"/>
      <c r="G211" s="43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3"/>
      <c r="B212" s="43"/>
      <c r="C212" s="43"/>
      <c r="D212" s="43"/>
      <c r="E212" s="43"/>
      <c r="F212" s="43"/>
      <c r="G212" s="43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3"/>
      <c r="B213" s="43"/>
      <c r="C213" s="43"/>
      <c r="D213" s="43"/>
      <c r="E213" s="43"/>
      <c r="F213" s="43"/>
      <c r="G213" s="43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3"/>
      <c r="B214" s="43"/>
      <c r="C214" s="43"/>
      <c r="D214" s="43"/>
      <c r="E214" s="43"/>
      <c r="F214" s="43"/>
      <c r="G214" s="43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3"/>
      <c r="B215" s="43"/>
      <c r="C215" s="43"/>
      <c r="D215" s="43"/>
      <c r="E215" s="43"/>
      <c r="F215" s="43"/>
      <c r="G215" s="43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3"/>
      <c r="B216" s="43"/>
      <c r="C216" s="43"/>
      <c r="D216" s="43"/>
      <c r="E216" s="43"/>
      <c r="F216" s="43"/>
      <c r="G216" s="43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3"/>
      <c r="B217" s="43"/>
      <c r="C217" s="43"/>
      <c r="D217" s="43"/>
      <c r="E217" s="43"/>
      <c r="F217" s="43"/>
      <c r="G217" s="43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3"/>
      <c r="B218" s="43"/>
      <c r="C218" s="43"/>
      <c r="D218" s="43"/>
      <c r="E218" s="43"/>
      <c r="F218" s="43"/>
      <c r="G218" s="43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3"/>
      <c r="B219" s="43"/>
      <c r="C219" s="43"/>
      <c r="D219" s="43"/>
      <c r="E219" s="43"/>
      <c r="F219" s="43"/>
      <c r="G219" s="43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3"/>
      <c r="B220" s="43"/>
      <c r="C220" s="43"/>
      <c r="D220" s="43"/>
      <c r="E220" s="43"/>
      <c r="F220" s="43"/>
      <c r="G220" s="43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3"/>
      <c r="B221" s="43"/>
      <c r="C221" s="43"/>
      <c r="D221" s="43"/>
      <c r="E221" s="43"/>
      <c r="F221" s="43"/>
      <c r="G221" s="43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3"/>
      <c r="B222" s="43"/>
      <c r="C222" s="43"/>
      <c r="D222" s="43"/>
      <c r="E222" s="43"/>
      <c r="F222" s="43"/>
      <c r="G222" s="43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3"/>
      <c r="B223" s="43"/>
      <c r="C223" s="43"/>
      <c r="D223" s="43"/>
      <c r="E223" s="43"/>
      <c r="F223" s="43"/>
      <c r="G223" s="43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3"/>
      <c r="B224" s="43"/>
      <c r="C224" s="43"/>
      <c r="D224" s="43"/>
      <c r="E224" s="43"/>
      <c r="F224" s="43"/>
      <c r="G224" s="43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3"/>
      <c r="B225" s="43"/>
      <c r="C225" s="43"/>
      <c r="D225" s="43"/>
      <c r="E225" s="43"/>
      <c r="F225" s="43"/>
      <c r="G225" s="43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8" t="s">
        <v>46</v>
      </c>
      <c r="B1" s="9" t="s">
        <v>102</v>
      </c>
      <c r="C1" s="10"/>
      <c r="D1" s="10"/>
      <c r="E1" s="10"/>
      <c r="F1" s="10"/>
      <c r="G1" s="10"/>
      <c r="H1" s="10"/>
      <c r="I1" s="10"/>
      <c r="J1" s="10"/>
      <c r="K1" s="11"/>
      <c r="L1" s="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2"/>
      <c r="AA1" s="12"/>
      <c r="AB1" s="12"/>
      <c r="AC1" s="12"/>
      <c r="AD1" s="12"/>
      <c r="AE1" s="12"/>
      <c r="AF1" s="12"/>
      <c r="AG1" s="12"/>
    </row>
    <row r="2">
      <c r="A2" s="14"/>
      <c r="B2" s="15"/>
      <c r="C2" s="16"/>
      <c r="D2" s="16"/>
      <c r="E2" s="16"/>
      <c r="F2" s="16"/>
      <c r="G2" s="16"/>
      <c r="H2" s="16"/>
      <c r="I2" s="16"/>
      <c r="J2" s="16"/>
      <c r="K2" s="17"/>
      <c r="L2" s="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2"/>
      <c r="AA2" s="12"/>
      <c r="AB2" s="12"/>
      <c r="AC2" s="12"/>
      <c r="AD2" s="12"/>
      <c r="AE2" s="12"/>
      <c r="AF2" s="12"/>
      <c r="AG2" s="12"/>
    </row>
    <row r="3">
      <c r="A3" s="19"/>
      <c r="B3" s="20" t="s">
        <v>49</v>
      </c>
      <c r="C3" s="20" t="s">
        <v>50</v>
      </c>
      <c r="D3" s="20" t="s">
        <v>51</v>
      </c>
      <c r="E3" s="20" t="s">
        <v>52</v>
      </c>
      <c r="F3" s="21" t="s">
        <v>53</v>
      </c>
      <c r="G3" s="21" t="s">
        <v>54</v>
      </c>
      <c r="H3" s="21" t="s">
        <v>55</v>
      </c>
      <c r="I3" s="21" t="s">
        <v>56</v>
      </c>
      <c r="J3" s="20" t="s">
        <v>57</v>
      </c>
      <c r="K3" s="20" t="s">
        <v>58</v>
      </c>
      <c r="L3" s="2"/>
      <c r="M3" s="18" t="s">
        <v>48</v>
      </c>
      <c r="N3" s="12"/>
      <c r="O3" s="12"/>
      <c r="P3" s="12"/>
      <c r="Q3" s="12"/>
      <c r="R3" s="12"/>
      <c r="S3" s="12"/>
      <c r="T3" s="12"/>
      <c r="U3" s="12"/>
      <c r="V3" s="12"/>
      <c r="W3" s="12"/>
      <c r="X3" s="2"/>
      <c r="Y3" s="12"/>
      <c r="Z3" s="12"/>
      <c r="AA3" s="12"/>
      <c r="AB3" s="12"/>
      <c r="AC3" s="12"/>
      <c r="AD3" s="12"/>
      <c r="AE3" s="12"/>
      <c r="AF3" s="12"/>
      <c r="AG3" s="12"/>
    </row>
    <row r="4">
      <c r="A4" s="23" t="str">
        <f>ALNS!A4</f>
        <v>Alex Ranyê Guilherme Cristino</v>
      </c>
      <c r="B4" s="24"/>
      <c r="C4" s="24"/>
      <c r="D4" s="24"/>
      <c r="E4" s="24"/>
      <c r="F4" s="25">
        <f t="shared" ref="F4:F47" si="1">IF(A4&lt;&gt;"",SUM(B4:E4),)</f>
        <v>0</v>
      </c>
      <c r="G4" s="26" t="str">
        <f t="shared" ref="G4:G47" si="2">IFERROR(IF(F4&gt;=0,AVERAGE(B4:E4),""),"")</f>
        <v/>
      </c>
      <c r="H4" s="25" t="str">
        <f t="shared" ref="H4:H47" si="3">IF(AND(F4&gt;=10,F4&lt;28,G4&lt;7),ROUND((50-G4*6)/4,1),"")</f>
        <v/>
      </c>
      <c r="I4" s="27"/>
      <c r="J4" s="28" t="str">
        <f t="shared" ref="J4:J47" si="4">IF(AND(B4&lt;&gt;"",C4&lt;&gt;"",D4&lt;&gt;"",E4&lt;&gt;""),IF(OR(F4&gt;=28,F4&lt;10),G4,IF(I4=H4,5,((G4*6)+(I4*4))/10)),)</f>
        <v/>
      </c>
      <c r="K4" s="29" t="str">
        <f t="shared" ref="K4:K47" si="5">IF(AND(B4&lt;&gt;"",C4&lt;&gt;"",D4&lt;&gt;"",E4&lt;&gt;""),IF(J4&gt;=5,"A","R"),)</f>
        <v/>
      </c>
      <c r="L4" s="2"/>
      <c r="M4" s="22" t="s">
        <v>59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</row>
    <row r="5">
      <c r="A5" s="30" t="str">
        <f>ALNS!A5</f>
        <v>Ana beatriz Araújo Salvino</v>
      </c>
      <c r="B5" s="31"/>
      <c r="C5" s="31"/>
      <c r="D5" s="31"/>
      <c r="E5" s="31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5" t="str">
        <f t="shared" si="4"/>
        <v/>
      </c>
      <c r="K5" s="36" t="str">
        <f t="shared" si="5"/>
        <v/>
      </c>
      <c r="L5" s="2"/>
      <c r="M5" s="18" t="s">
        <v>60</v>
      </c>
      <c r="N5" s="12"/>
      <c r="O5" s="12"/>
      <c r="P5" s="12"/>
      <c r="Q5" s="12"/>
      <c r="R5" s="12"/>
      <c r="S5" s="12"/>
      <c r="T5" s="12"/>
      <c r="U5" s="12"/>
      <c r="V5" s="12"/>
      <c r="W5" s="12"/>
      <c r="X5" s="2"/>
      <c r="Y5" s="12"/>
      <c r="Z5" s="2"/>
      <c r="AA5" s="12"/>
      <c r="AB5" s="12"/>
      <c r="AC5" s="12"/>
      <c r="AD5" s="12"/>
      <c r="AE5" s="12"/>
      <c r="AF5" s="12"/>
      <c r="AG5" s="12"/>
    </row>
    <row r="6">
      <c r="A6" s="23" t="str">
        <f>ALNS!A6</f>
        <v>Ana Beatriz Farias Brito</v>
      </c>
      <c r="B6" s="24"/>
      <c r="C6" s="24"/>
      <c r="D6" s="24"/>
      <c r="E6" s="24"/>
      <c r="F6" s="25">
        <f t="shared" si="1"/>
        <v>0</v>
      </c>
      <c r="G6" s="26" t="str">
        <f t="shared" si="2"/>
        <v/>
      </c>
      <c r="H6" s="25" t="str">
        <f t="shared" si="3"/>
        <v/>
      </c>
      <c r="I6" s="27"/>
      <c r="J6" s="28" t="str">
        <f t="shared" si="4"/>
        <v/>
      </c>
      <c r="K6" s="29" t="str">
        <f t="shared" si="5"/>
        <v/>
      </c>
      <c r="L6" s="2"/>
      <c r="M6" s="37" t="s">
        <v>61</v>
      </c>
      <c r="N6" s="12"/>
      <c r="O6" s="12"/>
      <c r="P6" s="12"/>
      <c r="Q6" s="12"/>
      <c r="R6" s="12"/>
      <c r="S6" s="12"/>
      <c r="T6" s="12"/>
      <c r="U6" s="12"/>
      <c r="V6" s="12"/>
      <c r="W6" s="12"/>
      <c r="X6" s="2"/>
      <c r="Y6" s="12"/>
      <c r="Z6" s="2"/>
      <c r="AA6" s="12"/>
      <c r="AB6" s="12"/>
      <c r="AC6" s="12"/>
      <c r="AD6" s="12"/>
      <c r="AE6" s="12"/>
      <c r="AF6" s="12"/>
      <c r="AG6" s="12"/>
    </row>
    <row r="7">
      <c r="A7" s="30" t="str">
        <f>ALNS!A7</f>
        <v>Ana Clara Oliveira das Chagas</v>
      </c>
      <c r="B7" s="31"/>
      <c r="C7" s="31"/>
      <c r="D7" s="31"/>
      <c r="E7" s="31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5" t="str">
        <f t="shared" si="4"/>
        <v/>
      </c>
      <c r="K7" s="36" t="str">
        <f t="shared" si="5"/>
        <v/>
      </c>
      <c r="L7" s="2"/>
      <c r="M7" s="22" t="s">
        <v>62</v>
      </c>
      <c r="N7" s="12"/>
      <c r="O7" s="12"/>
      <c r="P7" s="12"/>
      <c r="Q7" s="12"/>
      <c r="R7" s="12"/>
      <c r="S7" s="12"/>
      <c r="T7" s="12"/>
      <c r="U7" s="12"/>
      <c r="V7" s="12"/>
      <c r="W7" s="12"/>
      <c r="X7" s="2"/>
      <c r="Y7" s="12"/>
      <c r="Z7" s="2"/>
      <c r="AA7" s="12"/>
      <c r="AB7" s="12"/>
      <c r="AC7" s="12"/>
      <c r="AD7" s="12"/>
      <c r="AE7" s="12"/>
      <c r="AF7" s="12"/>
      <c r="AG7" s="12"/>
    </row>
    <row r="8">
      <c r="A8" s="23" t="str">
        <f>ALNS!A8</f>
        <v>Ana Flávia Ribeiro Gomes Nascimento</v>
      </c>
      <c r="B8" s="24"/>
      <c r="C8" s="24"/>
      <c r="D8" s="24"/>
      <c r="E8" s="24"/>
      <c r="F8" s="25">
        <f t="shared" si="1"/>
        <v>0</v>
      </c>
      <c r="G8" s="26" t="str">
        <f t="shared" si="2"/>
        <v/>
      </c>
      <c r="H8" s="25" t="str">
        <f t="shared" si="3"/>
        <v/>
      </c>
      <c r="I8" s="27"/>
      <c r="J8" s="28" t="str">
        <f t="shared" si="4"/>
        <v/>
      </c>
      <c r="K8" s="29" t="str">
        <f t="shared" si="5"/>
        <v/>
      </c>
      <c r="L8" s="2"/>
      <c r="M8" s="22" t="s">
        <v>63</v>
      </c>
      <c r="N8" s="12"/>
      <c r="O8" s="12"/>
      <c r="P8" s="12"/>
      <c r="Q8" s="12"/>
      <c r="R8" s="12"/>
      <c r="S8" s="12"/>
      <c r="T8" s="12"/>
      <c r="U8" s="12"/>
      <c r="V8" s="12"/>
      <c r="W8" s="12"/>
      <c r="X8" s="2"/>
      <c r="Y8" s="12"/>
      <c r="Z8" s="2"/>
      <c r="AA8" s="12"/>
      <c r="AB8" s="12"/>
      <c r="AC8" s="12"/>
      <c r="AD8" s="12"/>
      <c r="AE8" s="12"/>
      <c r="AF8" s="12"/>
      <c r="AG8" s="12"/>
    </row>
    <row r="9">
      <c r="A9" s="30" t="str">
        <f>ALNS!A9</f>
        <v>Ana Luiza Almeida Maia</v>
      </c>
      <c r="B9" s="31"/>
      <c r="C9" s="31"/>
      <c r="D9" s="31"/>
      <c r="E9" s="31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5" t="str">
        <f t="shared" si="4"/>
        <v/>
      </c>
      <c r="K9" s="36" t="str">
        <f t="shared" si="5"/>
        <v/>
      </c>
      <c r="L9" s="2"/>
      <c r="M9" s="22" t="s">
        <v>64</v>
      </c>
      <c r="N9" s="12"/>
      <c r="O9" s="12"/>
      <c r="P9" s="12"/>
      <c r="Q9" s="12"/>
      <c r="R9" s="12"/>
      <c r="S9" s="12"/>
      <c r="T9" s="12"/>
      <c r="U9" s="12"/>
      <c r="V9" s="12"/>
      <c r="W9" s="12"/>
      <c r="X9" s="2"/>
      <c r="Y9" s="12"/>
      <c r="Z9" s="2"/>
      <c r="AA9" s="12"/>
      <c r="AB9" s="12"/>
      <c r="AC9" s="12"/>
      <c r="AD9" s="12"/>
      <c r="AE9" s="12"/>
      <c r="AF9" s="12"/>
      <c r="AG9" s="12"/>
    </row>
    <row r="10">
      <c r="A10" s="23" t="str">
        <f>ALNS!A10</f>
        <v>Andrei Bernado Nascimento da Silva</v>
      </c>
      <c r="B10" s="24"/>
      <c r="C10" s="24"/>
      <c r="D10" s="24"/>
      <c r="E10" s="24"/>
      <c r="F10" s="25">
        <f t="shared" si="1"/>
        <v>0</v>
      </c>
      <c r="G10" s="26" t="str">
        <f t="shared" si="2"/>
        <v/>
      </c>
      <c r="H10" s="25" t="str">
        <f t="shared" si="3"/>
        <v/>
      </c>
      <c r="I10" s="27"/>
      <c r="J10" s="28" t="str">
        <f t="shared" si="4"/>
        <v/>
      </c>
      <c r="K10" s="29" t="str">
        <f t="shared" si="5"/>
        <v/>
      </c>
      <c r="L10" s="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2"/>
      <c r="Y10" s="12"/>
      <c r="Z10" s="2"/>
      <c r="AA10" s="12"/>
      <c r="AB10" s="12"/>
      <c r="AC10" s="12"/>
      <c r="AD10" s="12"/>
      <c r="AE10" s="12"/>
      <c r="AF10" s="12"/>
      <c r="AG10" s="12"/>
    </row>
    <row r="11">
      <c r="A11" s="30" t="str">
        <f>ALNS!A11</f>
        <v>Arthur Juan Costa Araújo</v>
      </c>
      <c r="B11" s="31"/>
      <c r="C11" s="31"/>
      <c r="D11" s="31"/>
      <c r="E11" s="31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5" t="str">
        <f t="shared" si="4"/>
        <v/>
      </c>
      <c r="K11" s="36" t="str">
        <f t="shared" si="5"/>
        <v/>
      </c>
      <c r="L11" s="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2"/>
      <c r="Y11" s="12"/>
      <c r="Z11" s="2"/>
      <c r="AA11" s="12"/>
      <c r="AB11" s="12"/>
      <c r="AC11" s="12"/>
      <c r="AD11" s="12"/>
      <c r="AE11" s="12"/>
      <c r="AF11" s="12"/>
      <c r="AG11" s="12"/>
    </row>
    <row r="12">
      <c r="A12" s="23" t="str">
        <f>ALNS!A12</f>
        <v>Brenda Angel Sousa de Medeiros</v>
      </c>
      <c r="B12" s="24"/>
      <c r="C12" s="24"/>
      <c r="D12" s="24"/>
      <c r="E12" s="24"/>
      <c r="F12" s="25">
        <f t="shared" si="1"/>
        <v>0</v>
      </c>
      <c r="G12" s="26" t="str">
        <f t="shared" si="2"/>
        <v/>
      </c>
      <c r="H12" s="25" t="str">
        <f t="shared" si="3"/>
        <v/>
      </c>
      <c r="I12" s="27"/>
      <c r="J12" s="28" t="str">
        <f t="shared" si="4"/>
        <v/>
      </c>
      <c r="K12" s="29" t="str">
        <f t="shared" si="5"/>
        <v/>
      </c>
      <c r="L12" s="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2"/>
      <c r="Y12" s="12"/>
      <c r="Z12" s="2"/>
      <c r="AA12" s="12"/>
      <c r="AB12" s="12"/>
      <c r="AC12" s="12"/>
      <c r="AD12" s="12"/>
      <c r="AE12" s="12"/>
      <c r="AF12" s="12"/>
      <c r="AG12" s="12"/>
    </row>
    <row r="13">
      <c r="A13" s="30" t="str">
        <f>ALNS!A13</f>
        <v>Bruna Ellen Andrade Abrantes</v>
      </c>
      <c r="B13" s="31"/>
      <c r="C13" s="31"/>
      <c r="D13" s="31"/>
      <c r="E13" s="31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5" t="str">
        <f t="shared" si="4"/>
        <v/>
      </c>
      <c r="K13" s="36" t="str">
        <f t="shared" si="5"/>
        <v/>
      </c>
      <c r="L13" s="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2"/>
      <c r="Y13" s="12"/>
      <c r="Z13" s="2"/>
      <c r="AA13" s="12"/>
      <c r="AB13" s="12"/>
      <c r="AC13" s="12"/>
      <c r="AD13" s="12"/>
      <c r="AE13" s="12"/>
      <c r="AF13" s="12"/>
      <c r="AG13" s="12"/>
    </row>
    <row r="14">
      <c r="A14" s="23" t="str">
        <f>ALNS!A14</f>
        <v>Daniel Dantas da Silva</v>
      </c>
      <c r="B14" s="24"/>
      <c r="C14" s="24"/>
      <c r="D14" s="24"/>
      <c r="E14" s="24"/>
      <c r="F14" s="25">
        <f t="shared" si="1"/>
        <v>0</v>
      </c>
      <c r="G14" s="26" t="str">
        <f t="shared" si="2"/>
        <v/>
      </c>
      <c r="H14" s="25" t="str">
        <f t="shared" si="3"/>
        <v/>
      </c>
      <c r="I14" s="27"/>
      <c r="J14" s="28" t="str">
        <f t="shared" si="4"/>
        <v/>
      </c>
      <c r="K14" s="29" t="str">
        <f t="shared" si="5"/>
        <v/>
      </c>
      <c r="L14" s="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2"/>
      <c r="Y14" s="12"/>
      <c r="Z14" s="2"/>
      <c r="AA14" s="12"/>
      <c r="AB14" s="12"/>
      <c r="AC14" s="12"/>
      <c r="AD14" s="12"/>
      <c r="AE14" s="12"/>
      <c r="AF14" s="12"/>
      <c r="AG14" s="12"/>
    </row>
    <row r="15">
      <c r="A15" s="30" t="str">
        <f>ALNS!A15</f>
        <v>Erick Gabriel Araújo Leandro</v>
      </c>
      <c r="B15" s="31"/>
      <c r="C15" s="31"/>
      <c r="D15" s="31"/>
      <c r="E15" s="31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5" t="str">
        <f t="shared" si="4"/>
        <v/>
      </c>
      <c r="K15" s="36" t="str">
        <f t="shared" si="5"/>
        <v/>
      </c>
      <c r="L15" s="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2"/>
      <c r="Y15" s="12"/>
      <c r="Z15" s="2"/>
      <c r="AA15" s="12"/>
      <c r="AB15" s="12"/>
      <c r="AC15" s="12"/>
      <c r="AD15" s="12"/>
      <c r="AE15" s="12"/>
      <c r="AF15" s="12"/>
      <c r="AG15" s="12"/>
    </row>
    <row r="16">
      <c r="A16" s="23" t="str">
        <f>ALNS!A16</f>
        <v>Eugênio Genuíno Mota</v>
      </c>
      <c r="B16" s="24"/>
      <c r="C16" s="24"/>
      <c r="D16" s="24"/>
      <c r="E16" s="24"/>
      <c r="F16" s="25">
        <f t="shared" si="1"/>
        <v>0</v>
      </c>
      <c r="G16" s="33" t="str">
        <f t="shared" si="2"/>
        <v/>
      </c>
      <c r="H16" s="25" t="str">
        <f t="shared" si="3"/>
        <v/>
      </c>
      <c r="I16" s="27"/>
      <c r="J16" s="28" t="str">
        <f t="shared" si="4"/>
        <v/>
      </c>
      <c r="K16" s="29" t="str">
        <f t="shared" si="5"/>
        <v/>
      </c>
      <c r="L16" s="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2"/>
      <c r="Y16" s="12"/>
      <c r="Z16" s="2"/>
      <c r="AA16" s="12"/>
      <c r="AB16" s="12"/>
      <c r="AC16" s="12"/>
      <c r="AD16" s="12"/>
      <c r="AE16" s="12"/>
      <c r="AF16" s="12"/>
      <c r="AG16" s="12"/>
    </row>
    <row r="17">
      <c r="A17" s="30" t="str">
        <f>ALNS!A17</f>
        <v>Evellyn Fernandes de Almeida</v>
      </c>
      <c r="B17" s="31"/>
      <c r="C17" s="31"/>
      <c r="D17" s="31"/>
      <c r="E17" s="31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5" t="str">
        <f t="shared" si="4"/>
        <v/>
      </c>
      <c r="K17" s="36" t="str">
        <f t="shared" si="5"/>
        <v/>
      </c>
      <c r="L17" s="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2"/>
      <c r="Y17" s="12"/>
      <c r="Z17" s="2"/>
      <c r="AA17" s="12"/>
      <c r="AB17" s="12"/>
      <c r="AC17" s="12"/>
      <c r="AD17" s="12"/>
      <c r="AE17" s="12"/>
      <c r="AF17" s="12"/>
      <c r="AG17" s="12"/>
    </row>
    <row r="18">
      <c r="A18" s="23" t="str">
        <f>ALNS!A18</f>
        <v>Gabriel de Sousa Gonzaga</v>
      </c>
      <c r="B18" s="24"/>
      <c r="C18" s="24"/>
      <c r="D18" s="24"/>
      <c r="E18" s="24"/>
      <c r="F18" s="25">
        <f t="shared" si="1"/>
        <v>0</v>
      </c>
      <c r="G18" s="26" t="str">
        <f t="shared" si="2"/>
        <v/>
      </c>
      <c r="H18" s="25" t="str">
        <f t="shared" si="3"/>
        <v/>
      </c>
      <c r="I18" s="27"/>
      <c r="J18" s="28" t="str">
        <f t="shared" si="4"/>
        <v/>
      </c>
      <c r="K18" s="29" t="str">
        <f t="shared" si="5"/>
        <v/>
      </c>
      <c r="L18" s="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2"/>
      <c r="Y18" s="12"/>
      <c r="Z18" s="2"/>
      <c r="AA18" s="12"/>
      <c r="AB18" s="12"/>
      <c r="AC18" s="12"/>
      <c r="AD18" s="12"/>
      <c r="AE18" s="12"/>
      <c r="AF18" s="12"/>
      <c r="AG18" s="12"/>
    </row>
    <row r="19">
      <c r="A19" s="30" t="str">
        <f>ALNS!A19</f>
        <v>Giullia Barros Pietoso Camara</v>
      </c>
      <c r="B19" s="31"/>
      <c r="C19" s="31"/>
      <c r="D19" s="31"/>
      <c r="E19" s="31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5" t="str">
        <f t="shared" si="4"/>
        <v/>
      </c>
      <c r="K19" s="36" t="str">
        <f t="shared" si="5"/>
        <v/>
      </c>
      <c r="L19" s="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2"/>
      <c r="Y19" s="12"/>
      <c r="Z19" s="2"/>
      <c r="AA19" s="12"/>
      <c r="AB19" s="12"/>
      <c r="AC19" s="12"/>
      <c r="AD19" s="12"/>
      <c r="AE19" s="12"/>
      <c r="AF19" s="12"/>
      <c r="AG19" s="12"/>
    </row>
    <row r="20" ht="15.75" customHeight="1">
      <c r="A20" s="38" t="str">
        <f>ALNS!A20</f>
        <v>Gleiciane Almeida de Lima</v>
      </c>
      <c r="B20" s="24"/>
      <c r="C20" s="24"/>
      <c r="D20" s="24"/>
      <c r="E20" s="24"/>
      <c r="F20" s="25">
        <f t="shared" si="1"/>
        <v>0</v>
      </c>
      <c r="G20" s="26" t="str">
        <f t="shared" si="2"/>
        <v/>
      </c>
      <c r="H20" s="25" t="str">
        <f t="shared" si="3"/>
        <v/>
      </c>
      <c r="I20" s="27"/>
      <c r="J20" s="28" t="str">
        <f t="shared" si="4"/>
        <v/>
      </c>
      <c r="K20" s="29" t="str">
        <f t="shared" si="5"/>
        <v/>
      </c>
      <c r="L20" s="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2"/>
      <c r="Y20" s="12"/>
      <c r="Z20" s="2"/>
      <c r="AA20" s="12"/>
      <c r="AB20" s="12"/>
      <c r="AC20" s="12"/>
      <c r="AD20" s="12"/>
      <c r="AE20" s="12"/>
      <c r="AF20" s="12"/>
      <c r="AG20" s="12"/>
    </row>
    <row r="21" ht="15.75" customHeight="1">
      <c r="A21" s="30" t="str">
        <f>ALNS!A21</f>
        <v>Gustavo Oliviera de Menezes</v>
      </c>
      <c r="B21" s="31"/>
      <c r="C21" s="31"/>
      <c r="D21" s="31"/>
      <c r="E21" s="31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5" t="str">
        <f t="shared" si="4"/>
        <v/>
      </c>
      <c r="K21" s="36" t="str">
        <f t="shared" si="5"/>
        <v/>
      </c>
      <c r="L21" s="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2"/>
      <c r="Y21" s="12"/>
      <c r="Z21" s="2"/>
      <c r="AA21" s="12"/>
      <c r="AB21" s="12"/>
      <c r="AC21" s="12"/>
      <c r="AD21" s="12"/>
      <c r="AE21" s="12"/>
      <c r="AF21" s="12"/>
      <c r="AG21" s="12"/>
    </row>
    <row r="22" ht="15.75" customHeight="1">
      <c r="A22" s="23" t="str">
        <f>ALNS!A22</f>
        <v>Heitor Gênuíno Mota</v>
      </c>
      <c r="B22" s="24"/>
      <c r="C22" s="24"/>
      <c r="D22" s="24"/>
      <c r="E22" s="24"/>
      <c r="F22" s="25">
        <f t="shared" si="1"/>
        <v>0</v>
      </c>
      <c r="G22" s="26" t="str">
        <f t="shared" si="2"/>
        <v/>
      </c>
      <c r="H22" s="25" t="str">
        <f t="shared" si="3"/>
        <v/>
      </c>
      <c r="I22" s="27"/>
      <c r="J22" s="28" t="str">
        <f t="shared" si="4"/>
        <v/>
      </c>
      <c r="K22" s="29" t="str">
        <f t="shared" si="5"/>
        <v/>
      </c>
      <c r="L22" s="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2"/>
      <c r="Y22" s="12"/>
      <c r="Z22" s="2"/>
      <c r="AA22" s="12"/>
      <c r="AB22" s="12"/>
      <c r="AC22" s="12"/>
      <c r="AD22" s="12"/>
      <c r="AE22" s="12"/>
      <c r="AF22" s="12"/>
      <c r="AG22" s="12"/>
    </row>
    <row r="23" ht="15.75" customHeight="1">
      <c r="A23" s="30" t="str">
        <f>ALNS!A23</f>
        <v>Heloisa dos Reis Nascimento</v>
      </c>
      <c r="B23" s="31"/>
      <c r="C23" s="31"/>
      <c r="D23" s="31"/>
      <c r="E23" s="31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5" t="str">
        <f t="shared" si="4"/>
        <v/>
      </c>
      <c r="K23" s="36" t="str">
        <f t="shared" si="5"/>
        <v/>
      </c>
      <c r="L23" s="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2"/>
      <c r="Y23" s="12"/>
      <c r="Z23" s="2"/>
      <c r="AA23" s="12"/>
      <c r="AB23" s="12"/>
      <c r="AC23" s="12"/>
      <c r="AD23" s="12"/>
      <c r="AE23" s="12"/>
      <c r="AF23" s="12"/>
      <c r="AG23" s="12"/>
    </row>
    <row r="24" ht="15.75" customHeight="1">
      <c r="A24" s="23" t="str">
        <f>ALNS!A24</f>
        <v>José Júlio César de Lima Silva Soares</v>
      </c>
      <c r="B24" s="24"/>
      <c r="C24" s="24"/>
      <c r="D24" s="24"/>
      <c r="E24" s="24"/>
      <c r="F24" s="25">
        <f t="shared" si="1"/>
        <v>0</v>
      </c>
      <c r="G24" s="26" t="str">
        <f t="shared" si="2"/>
        <v/>
      </c>
      <c r="H24" s="25" t="str">
        <f t="shared" si="3"/>
        <v/>
      </c>
      <c r="I24" s="27"/>
      <c r="J24" s="28" t="str">
        <f t="shared" si="4"/>
        <v/>
      </c>
      <c r="K24" s="29" t="str">
        <f t="shared" si="5"/>
        <v/>
      </c>
      <c r="L24" s="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2"/>
      <c r="Y24" s="12"/>
      <c r="Z24" s="2"/>
      <c r="AA24" s="12"/>
      <c r="AB24" s="12"/>
      <c r="AC24" s="12"/>
      <c r="AD24" s="12"/>
      <c r="AE24" s="12"/>
      <c r="AF24" s="12"/>
      <c r="AG24" s="12"/>
    </row>
    <row r="25" ht="15.75" customHeight="1">
      <c r="A25" s="30" t="str">
        <f>ALNS!A25</f>
        <v>Júlia da Costa Silva Cruz</v>
      </c>
      <c r="B25" s="31"/>
      <c r="C25" s="31"/>
      <c r="D25" s="31"/>
      <c r="E25" s="31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5" t="str">
        <f t="shared" si="4"/>
        <v/>
      </c>
      <c r="K25" s="36" t="str">
        <f t="shared" si="5"/>
        <v/>
      </c>
      <c r="L25" s="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2"/>
      <c r="Y25" s="12"/>
      <c r="Z25" s="2"/>
      <c r="AA25" s="12"/>
      <c r="AB25" s="12"/>
      <c r="AC25" s="12"/>
      <c r="AD25" s="12"/>
      <c r="AE25" s="12"/>
      <c r="AF25" s="12"/>
      <c r="AG25" s="12"/>
    </row>
    <row r="26" ht="15.75" customHeight="1">
      <c r="A26" s="39" t="str">
        <f>ALNS!A26</f>
        <v>Kelven Fernando Basilio de Farias</v>
      </c>
      <c r="B26" s="24"/>
      <c r="C26" s="24"/>
      <c r="D26" s="24"/>
      <c r="E26" s="24"/>
      <c r="F26" s="25">
        <f t="shared" si="1"/>
        <v>0</v>
      </c>
      <c r="G26" s="26" t="str">
        <f t="shared" si="2"/>
        <v/>
      </c>
      <c r="H26" s="25" t="str">
        <f t="shared" si="3"/>
        <v/>
      </c>
      <c r="I26" s="38"/>
      <c r="J26" s="28" t="str">
        <f t="shared" si="4"/>
        <v/>
      </c>
      <c r="K26" s="29" t="str">
        <f t="shared" si="5"/>
        <v/>
      </c>
      <c r="L26" s="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2"/>
      <c r="Y26" s="12"/>
      <c r="Z26" s="2"/>
      <c r="AA26" s="12"/>
      <c r="AB26" s="12"/>
      <c r="AC26" s="12"/>
      <c r="AD26" s="12"/>
      <c r="AE26" s="12"/>
      <c r="AF26" s="12"/>
      <c r="AG26" s="12"/>
    </row>
    <row r="27" ht="15.75" customHeight="1">
      <c r="A27" s="40" t="str">
        <f>ALNS!A27</f>
        <v>Laura Lima Pires</v>
      </c>
      <c r="B27" s="31"/>
      <c r="C27" s="31"/>
      <c r="D27" s="31"/>
      <c r="E27" s="31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41"/>
      <c r="J27" s="35" t="str">
        <f t="shared" si="4"/>
        <v/>
      </c>
      <c r="K27" s="36" t="str">
        <f t="shared" si="5"/>
        <v/>
      </c>
      <c r="L27" s="2"/>
      <c r="M27" s="12"/>
      <c r="N27" s="2"/>
      <c r="O27" s="2"/>
      <c r="P27" s="12"/>
      <c r="Q27" s="2"/>
      <c r="R27" s="2"/>
      <c r="S27" s="2"/>
      <c r="T27" s="2"/>
      <c r="U27" s="2"/>
      <c r="V27" s="2"/>
      <c r="W27" s="2"/>
      <c r="X27" s="2"/>
      <c r="Y27" s="12"/>
      <c r="Z27" s="2"/>
      <c r="AA27" s="12"/>
      <c r="AB27" s="12"/>
      <c r="AC27" s="12"/>
      <c r="AD27" s="12"/>
      <c r="AE27" s="12"/>
      <c r="AF27" s="12"/>
      <c r="AG27" s="12"/>
    </row>
    <row r="28" ht="15.75" customHeight="1">
      <c r="A28" s="42" t="str">
        <f>ALNS!A28</f>
        <v>Lucas Abrante Rêgo</v>
      </c>
      <c r="B28" s="24"/>
      <c r="C28" s="24"/>
      <c r="D28" s="24"/>
      <c r="E28" s="24"/>
      <c r="F28" s="25">
        <f t="shared" si="1"/>
        <v>0</v>
      </c>
      <c r="G28" s="26" t="str">
        <f t="shared" si="2"/>
        <v/>
      </c>
      <c r="H28" s="25" t="str">
        <f t="shared" si="3"/>
        <v/>
      </c>
      <c r="I28" s="38"/>
      <c r="J28" s="28" t="str">
        <f t="shared" si="4"/>
        <v/>
      </c>
      <c r="K28" s="29" t="str">
        <f t="shared" si="5"/>
        <v/>
      </c>
      <c r="L28" s="2"/>
      <c r="M28" s="12"/>
      <c r="N28" s="2"/>
      <c r="O28" s="12"/>
      <c r="P28" s="12"/>
      <c r="Q28" s="12"/>
      <c r="R28" s="12"/>
      <c r="S28" s="12"/>
      <c r="T28" s="2"/>
      <c r="U28" s="2"/>
      <c r="V28" s="2"/>
      <c r="W28" s="2"/>
      <c r="X28" s="2"/>
      <c r="Y28" s="12"/>
      <c r="Z28" s="2"/>
      <c r="AA28" s="12"/>
      <c r="AB28" s="12"/>
      <c r="AC28" s="12"/>
      <c r="AD28" s="12"/>
      <c r="AE28" s="12"/>
      <c r="AF28" s="12"/>
      <c r="AG28" s="12"/>
    </row>
    <row r="29" ht="15.75" customHeight="1">
      <c r="A29" s="41" t="str">
        <f>ALNS!A29</f>
        <v>Luiz Alberto Medeiros Soares</v>
      </c>
      <c r="B29" s="31"/>
      <c r="C29" s="31"/>
      <c r="D29" s="31"/>
      <c r="E29" s="31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41"/>
      <c r="J29" s="35" t="str">
        <f t="shared" si="4"/>
        <v/>
      </c>
      <c r="K29" s="36" t="str">
        <f t="shared" si="5"/>
        <v/>
      </c>
      <c r="L29" s="2"/>
      <c r="M29" s="12"/>
      <c r="N29" s="12"/>
      <c r="O29" s="12"/>
      <c r="P29" s="12"/>
      <c r="Q29" s="12"/>
      <c r="R29" s="12"/>
      <c r="S29" s="12"/>
      <c r="T29" s="2"/>
      <c r="U29" s="2"/>
      <c r="V29" s="2"/>
      <c r="W29" s="2"/>
      <c r="X29" s="2"/>
      <c r="Y29" s="2"/>
      <c r="Z29" s="2"/>
      <c r="AA29" s="12"/>
      <c r="AB29" s="12"/>
      <c r="AC29" s="12"/>
      <c r="AD29" s="12"/>
      <c r="AE29" s="12"/>
      <c r="AF29" s="12"/>
      <c r="AG29" s="12"/>
    </row>
    <row r="30" ht="15.75" customHeight="1">
      <c r="A30" s="38" t="str">
        <f>ALNS!A30</f>
        <v>Maria Alice Borba Agra</v>
      </c>
      <c r="B30" s="24"/>
      <c r="C30" s="24"/>
      <c r="D30" s="24"/>
      <c r="E30" s="24"/>
      <c r="F30" s="25">
        <f t="shared" si="1"/>
        <v>0</v>
      </c>
      <c r="G30" s="26" t="str">
        <f t="shared" si="2"/>
        <v/>
      </c>
      <c r="H30" s="25" t="str">
        <f t="shared" si="3"/>
        <v/>
      </c>
      <c r="I30" s="38"/>
      <c r="J30" s="28" t="str">
        <f t="shared" si="4"/>
        <v/>
      </c>
      <c r="K30" s="29" t="str">
        <f t="shared" si="5"/>
        <v/>
      </c>
      <c r="L30" s="2"/>
      <c r="M30" s="12"/>
      <c r="N30" s="2"/>
      <c r="O30" s="12"/>
      <c r="P30" s="12"/>
      <c r="Q30" s="12"/>
      <c r="R30" s="12"/>
      <c r="S30" s="12"/>
      <c r="T30" s="2"/>
      <c r="U30" s="2"/>
      <c r="V30" s="2"/>
      <c r="W30" s="2"/>
      <c r="X30" s="2"/>
      <c r="Y30" s="2"/>
      <c r="Z30" s="2"/>
      <c r="AA30" s="12"/>
      <c r="AB30" s="12"/>
      <c r="AC30" s="12"/>
      <c r="AD30" s="12"/>
      <c r="AE30" s="12"/>
      <c r="AF30" s="12"/>
      <c r="AG30" s="12"/>
    </row>
    <row r="31" ht="15.75" customHeight="1">
      <c r="A31" s="41" t="str">
        <f>ALNS!A31</f>
        <v>Maria Clara Alves de Lima</v>
      </c>
      <c r="B31" s="31"/>
      <c r="C31" s="31"/>
      <c r="D31" s="31"/>
      <c r="E31" s="31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41"/>
      <c r="J31" s="35" t="str">
        <f t="shared" si="4"/>
        <v/>
      </c>
      <c r="K31" s="36" t="str">
        <f t="shared" si="5"/>
        <v/>
      </c>
      <c r="L31" s="2"/>
      <c r="M31" s="12"/>
      <c r="N31" s="2"/>
      <c r="O31" s="12"/>
      <c r="P31" s="12"/>
      <c r="Q31" s="2"/>
      <c r="R31" s="12"/>
      <c r="S31" s="12"/>
      <c r="T31" s="2"/>
      <c r="U31" s="2"/>
      <c r="V31" s="2"/>
      <c r="W31" s="2"/>
      <c r="X31" s="2"/>
      <c r="Y31" s="2"/>
      <c r="Z31" s="2"/>
      <c r="AA31" s="12"/>
      <c r="AB31" s="2"/>
      <c r="AC31" s="12"/>
      <c r="AD31" s="12"/>
      <c r="AE31" s="12"/>
      <c r="AF31" s="12"/>
      <c r="AG31" s="12"/>
    </row>
    <row r="32" ht="15.75" customHeight="1">
      <c r="A32" s="38" t="str">
        <f>ALNS!A32</f>
        <v>Maria Clara dos  Reis Silva</v>
      </c>
      <c r="B32" s="24"/>
      <c r="C32" s="24"/>
      <c r="D32" s="24"/>
      <c r="E32" s="24"/>
      <c r="F32" s="25">
        <f t="shared" si="1"/>
        <v>0</v>
      </c>
      <c r="G32" s="26" t="str">
        <f t="shared" si="2"/>
        <v/>
      </c>
      <c r="H32" s="25" t="str">
        <f t="shared" si="3"/>
        <v/>
      </c>
      <c r="I32" s="38"/>
      <c r="J32" s="28" t="str">
        <f t="shared" si="4"/>
        <v/>
      </c>
      <c r="K32" s="29" t="str">
        <f t="shared" si="5"/>
        <v/>
      </c>
      <c r="L32" s="2"/>
      <c r="M32" s="12"/>
      <c r="N32" s="2"/>
      <c r="O32" s="12"/>
      <c r="P32" s="12"/>
      <c r="Q32" s="12"/>
      <c r="R32" s="12"/>
      <c r="S32" s="12"/>
      <c r="T32" s="2"/>
      <c r="U32" s="2"/>
      <c r="V32" s="2"/>
      <c r="W32" s="2"/>
      <c r="X32" s="2"/>
      <c r="Y32" s="2"/>
      <c r="Z32" s="2"/>
      <c r="AA32" s="12"/>
      <c r="AB32" s="12"/>
      <c r="AC32" s="12"/>
      <c r="AD32" s="12"/>
      <c r="AE32" s="12"/>
      <c r="AF32" s="12"/>
      <c r="AG32" s="12"/>
    </row>
    <row r="33" ht="15.75" customHeight="1">
      <c r="A33" s="41" t="str">
        <f>ALNS!A33</f>
        <v>Maria Evelyn da Silva Almeida</v>
      </c>
      <c r="B33" s="31"/>
      <c r="C33" s="31"/>
      <c r="D33" s="31"/>
      <c r="E33" s="31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41"/>
      <c r="J33" s="35" t="str">
        <f t="shared" si="4"/>
        <v/>
      </c>
      <c r="K33" s="36" t="str">
        <f t="shared" si="5"/>
        <v/>
      </c>
      <c r="L33" s="2"/>
      <c r="M33" s="12"/>
      <c r="N33" s="12"/>
      <c r="O33" s="12"/>
      <c r="P33" s="12"/>
      <c r="Q33" s="12"/>
      <c r="R33" s="12"/>
      <c r="S33" s="12"/>
      <c r="T33" s="2"/>
      <c r="U33" s="2"/>
      <c r="V33" s="2"/>
      <c r="W33" s="2"/>
      <c r="X33" s="2"/>
      <c r="Y33" s="2"/>
      <c r="Z33" s="2"/>
      <c r="AA33" s="12"/>
      <c r="AB33" s="12"/>
      <c r="AC33" s="12"/>
      <c r="AD33" s="12"/>
      <c r="AE33" s="12"/>
      <c r="AF33" s="12"/>
      <c r="AG33" s="12"/>
    </row>
    <row r="34" ht="15.75" customHeight="1">
      <c r="A34" s="38" t="str">
        <f>ALNS!A34</f>
        <v>Marina Venâncio Oliveira</v>
      </c>
      <c r="B34" s="24"/>
      <c r="C34" s="24"/>
      <c r="D34" s="24"/>
      <c r="E34" s="24"/>
      <c r="F34" s="25">
        <f t="shared" si="1"/>
        <v>0</v>
      </c>
      <c r="G34" s="26" t="str">
        <f t="shared" si="2"/>
        <v/>
      </c>
      <c r="H34" s="25" t="str">
        <f t="shared" si="3"/>
        <v/>
      </c>
      <c r="I34" s="38"/>
      <c r="J34" s="28" t="str">
        <f t="shared" si="4"/>
        <v/>
      </c>
      <c r="K34" s="29" t="str">
        <f t="shared" si="5"/>
        <v/>
      </c>
      <c r="L34" s="2"/>
      <c r="M34" s="1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2"/>
      <c r="AB34" s="12"/>
      <c r="AC34" s="12"/>
      <c r="AD34" s="12"/>
      <c r="AE34" s="12"/>
      <c r="AF34" s="12"/>
      <c r="AG34" s="12"/>
    </row>
    <row r="35" ht="15.75" customHeight="1">
      <c r="A35" s="41" t="str">
        <f>ALNS!A35</f>
        <v>Mário Samuel Oliveira Conceição</v>
      </c>
      <c r="B35" s="31"/>
      <c r="C35" s="31"/>
      <c r="D35" s="31"/>
      <c r="E35" s="31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41"/>
      <c r="J35" s="35" t="str">
        <f t="shared" si="4"/>
        <v/>
      </c>
      <c r="K35" s="36" t="str">
        <f t="shared" si="5"/>
        <v/>
      </c>
      <c r="L35" s="2"/>
      <c r="M35" s="1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2"/>
      <c r="AB35" s="12"/>
      <c r="AC35" s="12"/>
      <c r="AD35" s="12"/>
      <c r="AE35" s="12"/>
      <c r="AF35" s="12"/>
      <c r="AG35" s="12"/>
    </row>
    <row r="36" ht="15.75" customHeight="1">
      <c r="A36" s="42" t="str">
        <f>ALNS!A36</f>
        <v>Pedro Elias barbosa de Sousa</v>
      </c>
      <c r="B36" s="24"/>
      <c r="C36" s="24"/>
      <c r="D36" s="24"/>
      <c r="E36" s="24"/>
      <c r="F36" s="25">
        <f t="shared" si="1"/>
        <v>0</v>
      </c>
      <c r="G36" s="26" t="str">
        <f t="shared" si="2"/>
        <v/>
      </c>
      <c r="H36" s="25" t="str">
        <f t="shared" si="3"/>
        <v/>
      </c>
      <c r="I36" s="38"/>
      <c r="J36" s="28" t="str">
        <f t="shared" si="4"/>
        <v/>
      </c>
      <c r="K36" s="29" t="str">
        <f t="shared" si="5"/>
        <v/>
      </c>
      <c r="L36" s="2"/>
      <c r="M36" s="1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2"/>
      <c r="AB36" s="12"/>
      <c r="AC36" s="12"/>
      <c r="AD36" s="12"/>
      <c r="AE36" s="12"/>
      <c r="AF36" s="12"/>
      <c r="AG36" s="12"/>
    </row>
    <row r="37" ht="15.75" customHeight="1">
      <c r="A37" s="40" t="str">
        <f>ALNS!A37</f>
        <v>Pedro Henrique dos Santos Sousa</v>
      </c>
      <c r="B37" s="31"/>
      <c r="C37" s="31"/>
      <c r="D37" s="31"/>
      <c r="E37" s="31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41"/>
      <c r="J37" s="35" t="str">
        <f t="shared" si="4"/>
        <v/>
      </c>
      <c r="K37" s="36" t="str">
        <f t="shared" si="5"/>
        <v/>
      </c>
      <c r="L37" s="2"/>
      <c r="M37" s="1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2"/>
      <c r="AB37" s="12"/>
      <c r="AC37" s="12"/>
      <c r="AD37" s="12"/>
      <c r="AE37" s="2"/>
      <c r="AF37" s="2"/>
      <c r="AG37" s="2"/>
    </row>
    <row r="38" ht="15.75" customHeight="1">
      <c r="A38" s="42" t="str">
        <f>ALNS!A38</f>
        <v>Pedro Víctor de Farias Almeida</v>
      </c>
      <c r="B38" s="24"/>
      <c r="C38" s="24"/>
      <c r="D38" s="24"/>
      <c r="E38" s="24"/>
      <c r="F38" s="25">
        <f t="shared" si="1"/>
        <v>0</v>
      </c>
      <c r="G38" s="26" t="str">
        <f t="shared" si="2"/>
        <v/>
      </c>
      <c r="H38" s="25" t="str">
        <f t="shared" si="3"/>
        <v/>
      </c>
      <c r="I38" s="38"/>
      <c r="J38" s="28" t="str">
        <f t="shared" si="4"/>
        <v/>
      </c>
      <c r="K38" s="29" t="str">
        <f t="shared" si="5"/>
        <v/>
      </c>
      <c r="L38" s="2"/>
      <c r="M38" s="1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2"/>
      <c r="AB38" s="12"/>
      <c r="AC38" s="12"/>
      <c r="AD38" s="12"/>
      <c r="AE38" s="2"/>
      <c r="AF38" s="2"/>
      <c r="AG38" s="2"/>
    </row>
    <row r="39" ht="15.75" customHeight="1">
      <c r="A39" s="40" t="str">
        <f>ALNS!A39</f>
        <v>Pedro Welisson de Lima Araújo</v>
      </c>
      <c r="B39" s="31"/>
      <c r="C39" s="31"/>
      <c r="D39" s="31"/>
      <c r="E39" s="31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41"/>
      <c r="J39" s="35" t="str">
        <f t="shared" si="4"/>
        <v/>
      </c>
      <c r="K39" s="36" t="str">
        <f t="shared" si="5"/>
        <v/>
      </c>
      <c r="L39" s="2"/>
      <c r="M39" s="1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2"/>
      <c r="AB39" s="12"/>
      <c r="AC39" s="12"/>
      <c r="AD39" s="12"/>
      <c r="AE39" s="2"/>
      <c r="AF39" s="2"/>
      <c r="AG39" s="2"/>
    </row>
    <row r="40" ht="15.75" customHeight="1">
      <c r="A40" s="42" t="str">
        <f>ALNS!A40</f>
        <v>Rebeca Kemylly Vasquez Mendes</v>
      </c>
      <c r="B40" s="24"/>
      <c r="C40" s="24"/>
      <c r="D40" s="24"/>
      <c r="E40" s="24"/>
      <c r="F40" s="25">
        <f t="shared" si="1"/>
        <v>0</v>
      </c>
      <c r="G40" s="26" t="str">
        <f t="shared" si="2"/>
        <v/>
      </c>
      <c r="H40" s="25" t="str">
        <f t="shared" si="3"/>
        <v/>
      </c>
      <c r="I40" s="38"/>
      <c r="J40" s="28" t="str">
        <f t="shared" si="4"/>
        <v/>
      </c>
      <c r="K40" s="29" t="str">
        <f t="shared" si="5"/>
        <v/>
      </c>
      <c r="L40" s="2"/>
      <c r="M40" s="1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2"/>
      <c r="AB40" s="12"/>
      <c r="AC40" s="12"/>
      <c r="AD40" s="2"/>
      <c r="AE40" s="2"/>
      <c r="AF40" s="2"/>
      <c r="AG40" s="2"/>
    </row>
    <row r="41" ht="15.75" customHeight="1">
      <c r="A41" s="40" t="str">
        <f>ALNS!A41</f>
        <v>Renan Victor Rocha Pessoa</v>
      </c>
      <c r="B41" s="31"/>
      <c r="C41" s="31"/>
      <c r="D41" s="31"/>
      <c r="E41" s="31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41"/>
      <c r="J41" s="35" t="str">
        <f t="shared" si="4"/>
        <v/>
      </c>
      <c r="K41" s="36" t="str">
        <f t="shared" si="5"/>
        <v/>
      </c>
      <c r="L41" s="2"/>
      <c r="M41" s="1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2"/>
      <c r="AB41" s="2"/>
      <c r="AC41" s="2"/>
      <c r="AD41" s="2"/>
      <c r="AE41" s="2"/>
      <c r="AF41" s="2"/>
      <c r="AG41" s="2"/>
    </row>
    <row r="42" ht="15.75" customHeight="1">
      <c r="A42" s="42" t="str">
        <f>ALNS!A42</f>
        <v>Reuel Rodrigues Ferreira</v>
      </c>
      <c r="B42" s="24"/>
      <c r="C42" s="24"/>
      <c r="D42" s="24"/>
      <c r="E42" s="24"/>
      <c r="F42" s="25">
        <f t="shared" si="1"/>
        <v>0</v>
      </c>
      <c r="G42" s="26" t="str">
        <f t="shared" si="2"/>
        <v/>
      </c>
      <c r="H42" s="25" t="str">
        <f t="shared" si="3"/>
        <v/>
      </c>
      <c r="I42" s="38"/>
      <c r="J42" s="28" t="str">
        <f t="shared" si="4"/>
        <v/>
      </c>
      <c r="K42" s="29" t="str">
        <f t="shared" si="5"/>
        <v/>
      </c>
      <c r="L42" s="2"/>
      <c r="M42" s="1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2"/>
      <c r="AB42" s="2"/>
      <c r="AC42" s="2"/>
      <c r="AD42" s="2"/>
      <c r="AE42" s="2"/>
      <c r="AF42" s="2"/>
      <c r="AG42" s="2"/>
    </row>
    <row r="43" ht="15.75" customHeight="1">
      <c r="A43" s="40" t="str">
        <f>ALNS!A43</f>
        <v>Samara Rafaelly Brandão Rocha</v>
      </c>
      <c r="B43" s="31"/>
      <c r="C43" s="31"/>
      <c r="D43" s="31"/>
      <c r="E43" s="31"/>
      <c r="F43" s="32">
        <f t="shared" si="1"/>
        <v>0</v>
      </c>
      <c r="G43" s="33" t="str">
        <f t="shared" si="2"/>
        <v/>
      </c>
      <c r="H43" s="32" t="str">
        <f t="shared" si="3"/>
        <v/>
      </c>
      <c r="I43" s="41"/>
      <c r="J43" s="35" t="str">
        <f t="shared" si="4"/>
        <v/>
      </c>
      <c r="K43" s="36" t="str">
        <f t="shared" si="5"/>
        <v/>
      </c>
      <c r="L43" s="2"/>
      <c r="M43" s="1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2"/>
      <c r="AB43" s="2"/>
      <c r="AC43" s="2"/>
      <c r="AD43" s="2"/>
      <c r="AE43" s="2"/>
      <c r="AF43" s="2"/>
      <c r="AG43" s="2"/>
    </row>
    <row r="44" ht="15.75" customHeight="1">
      <c r="A44" s="42" t="str">
        <f>ALNS!A44</f>
        <v>Samuel Fontes Lima</v>
      </c>
      <c r="B44" s="24"/>
      <c r="C44" s="24"/>
      <c r="D44" s="24"/>
      <c r="E44" s="24"/>
      <c r="F44" s="25">
        <f t="shared" si="1"/>
        <v>0</v>
      </c>
      <c r="G44" s="26" t="str">
        <f t="shared" si="2"/>
        <v/>
      </c>
      <c r="H44" s="25" t="str">
        <f t="shared" si="3"/>
        <v/>
      </c>
      <c r="I44" s="38"/>
      <c r="J44" s="28" t="str">
        <f t="shared" si="4"/>
        <v/>
      </c>
      <c r="K44" s="29" t="str">
        <f t="shared" si="5"/>
        <v/>
      </c>
      <c r="L44" s="12"/>
      <c r="M44" s="1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2"/>
      <c r="AB44" s="2"/>
      <c r="AC44" s="2"/>
      <c r="AD44" s="2"/>
      <c r="AE44" s="2"/>
      <c r="AF44" s="2"/>
      <c r="AG44" s="2"/>
    </row>
    <row r="45" ht="15.75" customHeight="1">
      <c r="A45" s="40" t="str">
        <f>ALNS!A45</f>
        <v>Thifany Tayane Pereira Galdino</v>
      </c>
      <c r="B45" s="31"/>
      <c r="C45" s="31"/>
      <c r="D45" s="31"/>
      <c r="E45" s="31"/>
      <c r="F45" s="32">
        <f t="shared" si="1"/>
        <v>0</v>
      </c>
      <c r="G45" s="33" t="str">
        <f t="shared" si="2"/>
        <v/>
      </c>
      <c r="H45" s="32" t="str">
        <f t="shared" si="3"/>
        <v/>
      </c>
      <c r="I45" s="41"/>
      <c r="J45" s="35" t="str">
        <f t="shared" si="4"/>
        <v/>
      </c>
      <c r="K45" s="36" t="str">
        <f t="shared" si="5"/>
        <v/>
      </c>
      <c r="L45" s="12"/>
      <c r="M45" s="12"/>
      <c r="N45" s="1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2" t="str">
        <f>ALNS!A46</f>
        <v>Victor Gabriel Clementino Lima</v>
      </c>
      <c r="B46" s="24"/>
      <c r="C46" s="24"/>
      <c r="D46" s="24"/>
      <c r="E46" s="24"/>
      <c r="F46" s="25">
        <f t="shared" si="1"/>
        <v>0</v>
      </c>
      <c r="G46" s="26" t="str">
        <f t="shared" si="2"/>
        <v/>
      </c>
      <c r="H46" s="25" t="str">
        <f t="shared" si="3"/>
        <v/>
      </c>
      <c r="I46" s="38"/>
      <c r="J46" s="28" t="str">
        <f t="shared" si="4"/>
        <v/>
      </c>
      <c r="K46" s="29" t="str">
        <f t="shared" si="5"/>
        <v/>
      </c>
      <c r="L46" s="12"/>
      <c r="M46" s="12"/>
      <c r="N46" s="1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0" t="str">
        <f>ALNS!A47</f>
        <v>Vitória Cristina Rodrigues Amancio Vieira</v>
      </c>
      <c r="B47" s="31"/>
      <c r="C47" s="31"/>
      <c r="D47" s="31"/>
      <c r="E47" s="31"/>
      <c r="F47" s="32">
        <f t="shared" si="1"/>
        <v>0</v>
      </c>
      <c r="G47" s="33" t="str">
        <f t="shared" si="2"/>
        <v/>
      </c>
      <c r="H47" s="32" t="str">
        <f t="shared" si="3"/>
        <v/>
      </c>
      <c r="I47" s="41"/>
      <c r="J47" s="35" t="str">
        <f t="shared" si="4"/>
        <v/>
      </c>
      <c r="K47" s="36" t="str">
        <f t="shared" si="5"/>
        <v/>
      </c>
      <c r="L47" s="12"/>
      <c r="M47" s="12"/>
      <c r="N47" s="1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2"/>
      <c r="M48" s="12"/>
      <c r="N48" s="1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2"/>
      <c r="M49" s="12"/>
      <c r="N49" s="1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B50" s="43"/>
      <c r="C50" s="43"/>
      <c r="D50" s="43"/>
      <c r="E50" s="43"/>
      <c r="F50" s="43"/>
      <c r="G50" s="43"/>
      <c r="L50" s="2"/>
      <c r="M50" s="12"/>
      <c r="N50" s="1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B51" s="43"/>
      <c r="C51" s="43"/>
      <c r="D51" s="43"/>
      <c r="E51" s="43"/>
      <c r="F51" s="43"/>
      <c r="G51" s="43"/>
      <c r="L51" s="2"/>
      <c r="M51" s="12"/>
      <c r="N51" s="1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3"/>
      <c r="B52" s="43"/>
      <c r="C52" s="43"/>
      <c r="D52" s="43"/>
      <c r="E52" s="43"/>
      <c r="F52" s="43"/>
      <c r="G52" s="43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3"/>
      <c r="B53" s="43"/>
      <c r="C53" s="43"/>
      <c r="D53" s="43"/>
      <c r="E53" s="43"/>
      <c r="F53" s="43"/>
      <c r="G53" s="43"/>
      <c r="L53" s="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2"/>
      <c r="AA53" s="12"/>
      <c r="AB53" s="12"/>
      <c r="AC53" s="12"/>
      <c r="AD53" s="12"/>
      <c r="AE53" s="12"/>
      <c r="AF53" s="12"/>
      <c r="AG53" s="12"/>
    </row>
    <row r="54" ht="15.75" hidden="1" customHeight="1">
      <c r="A54" s="43"/>
      <c r="B54" s="43"/>
      <c r="C54" s="43"/>
      <c r="D54" s="43"/>
      <c r="E54" s="43"/>
      <c r="F54" s="43"/>
      <c r="G54" s="43"/>
      <c r="L54" s="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2"/>
      <c r="AA54" s="12"/>
      <c r="AB54" s="12"/>
      <c r="AC54" s="12"/>
      <c r="AD54" s="12"/>
      <c r="AE54" s="12"/>
      <c r="AF54" s="12"/>
      <c r="AG54" s="12"/>
    </row>
    <row r="55" ht="15.75" hidden="1" customHeight="1">
      <c r="A55" s="43"/>
      <c r="B55" s="43"/>
      <c r="C55" s="43"/>
      <c r="D55" s="43"/>
      <c r="E55" s="43"/>
      <c r="F55" s="43"/>
      <c r="G55" s="43"/>
      <c r="L55" s="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2"/>
      <c r="Y55" s="12"/>
      <c r="Z55" s="2"/>
      <c r="AA55" s="12"/>
      <c r="AB55" s="12"/>
      <c r="AC55" s="12"/>
      <c r="AD55" s="12"/>
      <c r="AE55" s="12"/>
      <c r="AF55" s="12"/>
      <c r="AG55" s="12"/>
    </row>
    <row r="56" ht="15.75" hidden="1" customHeight="1">
      <c r="A56" s="43"/>
      <c r="B56" s="43"/>
      <c r="C56" s="43"/>
      <c r="D56" s="43"/>
      <c r="E56" s="43"/>
      <c r="F56" s="43"/>
      <c r="G56" s="43"/>
      <c r="L56" s="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2"/>
      <c r="AA56" s="12"/>
      <c r="AB56" s="12"/>
      <c r="AC56" s="12"/>
      <c r="AD56" s="12"/>
      <c r="AE56" s="12"/>
      <c r="AF56" s="12"/>
      <c r="AG56" s="12"/>
    </row>
    <row r="57" ht="15.75" hidden="1" customHeight="1">
      <c r="A57" s="43"/>
      <c r="B57" s="43"/>
      <c r="C57" s="43"/>
      <c r="D57" s="43"/>
      <c r="E57" s="43"/>
      <c r="F57" s="43"/>
      <c r="G57" s="43"/>
      <c r="L57" s="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2"/>
      <c r="Y57" s="12"/>
      <c r="Z57" s="2"/>
      <c r="AA57" s="12"/>
      <c r="AB57" s="12"/>
      <c r="AC57" s="12"/>
      <c r="AD57" s="12"/>
      <c r="AE57" s="12"/>
      <c r="AF57" s="12"/>
      <c r="AG57" s="12"/>
    </row>
    <row r="58" ht="15.75" hidden="1" customHeight="1">
      <c r="A58" s="43"/>
      <c r="B58" s="43"/>
      <c r="C58" s="43"/>
      <c r="D58" s="43"/>
      <c r="E58" s="43"/>
      <c r="F58" s="43"/>
      <c r="G58" s="43"/>
      <c r="L58" s="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2"/>
      <c r="Y58" s="12"/>
      <c r="Z58" s="2"/>
      <c r="AA58" s="12"/>
      <c r="AB58" s="12"/>
      <c r="AC58" s="12"/>
      <c r="AD58" s="12"/>
      <c r="AE58" s="12"/>
      <c r="AF58" s="12"/>
      <c r="AG58" s="12"/>
    </row>
    <row r="59" ht="15.75" hidden="1" customHeight="1">
      <c r="A59" s="43"/>
      <c r="B59" s="43"/>
      <c r="C59" s="43"/>
      <c r="D59" s="43"/>
      <c r="E59" s="43"/>
      <c r="F59" s="43"/>
      <c r="G59" s="43"/>
      <c r="L59" s="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2"/>
      <c r="Y59" s="12"/>
      <c r="Z59" s="2"/>
      <c r="AA59" s="12"/>
      <c r="AB59" s="12"/>
      <c r="AC59" s="12"/>
      <c r="AD59" s="12"/>
      <c r="AE59" s="12"/>
      <c r="AF59" s="12"/>
      <c r="AG59" s="12"/>
    </row>
    <row r="60" ht="15.75" hidden="1" customHeight="1">
      <c r="A60" s="43"/>
      <c r="B60" s="43"/>
      <c r="C60" s="43"/>
      <c r="D60" s="43"/>
      <c r="E60" s="43"/>
      <c r="F60" s="43"/>
      <c r="G60" s="43"/>
      <c r="L60" s="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2"/>
      <c r="Y60" s="12"/>
      <c r="Z60" s="2"/>
      <c r="AA60" s="12"/>
      <c r="AB60" s="12"/>
      <c r="AC60" s="12"/>
      <c r="AD60" s="12"/>
      <c r="AE60" s="12"/>
      <c r="AF60" s="12"/>
      <c r="AG60" s="12"/>
    </row>
    <row r="61" ht="15.75" hidden="1" customHeight="1">
      <c r="A61" s="43"/>
      <c r="B61" s="43"/>
      <c r="C61" s="43"/>
      <c r="D61" s="43"/>
      <c r="E61" s="43"/>
      <c r="F61" s="43"/>
      <c r="G61" s="43"/>
      <c r="L61" s="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2"/>
      <c r="Y61" s="12"/>
      <c r="Z61" s="2"/>
      <c r="AA61" s="12"/>
      <c r="AB61" s="12"/>
      <c r="AC61" s="12"/>
      <c r="AD61" s="12"/>
      <c r="AE61" s="12"/>
      <c r="AF61" s="12"/>
      <c r="AG61" s="12"/>
    </row>
    <row r="62" ht="15.75" hidden="1" customHeight="1">
      <c r="A62" s="43"/>
      <c r="B62" s="43"/>
      <c r="C62" s="43"/>
      <c r="D62" s="43"/>
      <c r="E62" s="43"/>
      <c r="F62" s="43"/>
      <c r="G62" s="43"/>
      <c r="L62" s="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2"/>
      <c r="Y62" s="12"/>
      <c r="Z62" s="2"/>
      <c r="AA62" s="12"/>
      <c r="AB62" s="12"/>
      <c r="AC62" s="12"/>
      <c r="AD62" s="12"/>
      <c r="AE62" s="12"/>
      <c r="AF62" s="12"/>
      <c r="AG62" s="12"/>
    </row>
    <row r="63" ht="15.75" hidden="1" customHeight="1">
      <c r="A63" s="43"/>
      <c r="B63" s="43"/>
      <c r="C63" s="43"/>
      <c r="D63" s="43"/>
      <c r="E63" s="43"/>
      <c r="F63" s="43"/>
      <c r="G63" s="43"/>
      <c r="L63" s="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2"/>
      <c r="Y63" s="12"/>
      <c r="Z63" s="2"/>
      <c r="AA63" s="12"/>
      <c r="AB63" s="12"/>
      <c r="AC63" s="12"/>
      <c r="AD63" s="12"/>
      <c r="AE63" s="12"/>
      <c r="AF63" s="12"/>
      <c r="AG63" s="12"/>
    </row>
    <row r="64" ht="15.75" hidden="1" customHeight="1">
      <c r="A64" s="43"/>
      <c r="B64" s="43"/>
      <c r="C64" s="43"/>
      <c r="D64" s="43"/>
      <c r="E64" s="43"/>
      <c r="F64" s="43"/>
      <c r="G64" s="43"/>
      <c r="L64" s="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2"/>
      <c r="Y64" s="12"/>
      <c r="Z64" s="2"/>
      <c r="AA64" s="12"/>
      <c r="AB64" s="12"/>
      <c r="AC64" s="12"/>
      <c r="AD64" s="12"/>
      <c r="AE64" s="12"/>
      <c r="AF64" s="12"/>
      <c r="AG64" s="12"/>
    </row>
    <row r="65" ht="15.75" hidden="1" customHeight="1">
      <c r="A65" s="43"/>
      <c r="B65" s="43"/>
      <c r="C65" s="43"/>
      <c r="D65" s="43"/>
      <c r="E65" s="43"/>
      <c r="F65" s="43"/>
      <c r="G65" s="43"/>
      <c r="L65" s="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2"/>
      <c r="Y65" s="12"/>
      <c r="Z65" s="2"/>
      <c r="AA65" s="12"/>
      <c r="AB65" s="12"/>
      <c r="AC65" s="12"/>
      <c r="AD65" s="12"/>
      <c r="AE65" s="12"/>
      <c r="AF65" s="12"/>
      <c r="AG65" s="12"/>
    </row>
    <row r="66" ht="15.75" hidden="1" customHeight="1">
      <c r="A66" s="43"/>
      <c r="B66" s="43"/>
      <c r="C66" s="43"/>
      <c r="D66" s="43"/>
      <c r="E66" s="43"/>
      <c r="F66" s="43"/>
      <c r="G66" s="43"/>
      <c r="L66" s="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2"/>
      <c r="Y66" s="12"/>
      <c r="Z66" s="2"/>
      <c r="AA66" s="12"/>
      <c r="AB66" s="12"/>
      <c r="AC66" s="12"/>
      <c r="AD66" s="12"/>
      <c r="AE66" s="12"/>
      <c r="AF66" s="12"/>
      <c r="AG66" s="12"/>
    </row>
    <row r="67" ht="15.75" hidden="1" customHeight="1">
      <c r="A67" s="43"/>
      <c r="B67" s="43"/>
      <c r="C67" s="43"/>
      <c r="D67" s="43"/>
      <c r="E67" s="43"/>
      <c r="F67" s="43"/>
      <c r="G67" s="43"/>
      <c r="L67" s="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2"/>
      <c r="Y67" s="12"/>
      <c r="Z67" s="2"/>
      <c r="AA67" s="12"/>
      <c r="AB67" s="12"/>
      <c r="AC67" s="12"/>
      <c r="AD67" s="12"/>
      <c r="AE67" s="12"/>
      <c r="AF67" s="12"/>
      <c r="AG67" s="12"/>
    </row>
    <row r="68" ht="15.75" hidden="1" customHeight="1">
      <c r="A68" s="43"/>
      <c r="B68" s="43"/>
      <c r="C68" s="43"/>
      <c r="D68" s="43"/>
      <c r="E68" s="43"/>
      <c r="F68" s="43"/>
      <c r="G68" s="43"/>
      <c r="L68" s="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2"/>
      <c r="Y68" s="12"/>
      <c r="Z68" s="2"/>
      <c r="AA68" s="12"/>
      <c r="AB68" s="12"/>
      <c r="AC68" s="12"/>
      <c r="AD68" s="12"/>
      <c r="AE68" s="12"/>
      <c r="AF68" s="12"/>
      <c r="AG68" s="12"/>
    </row>
    <row r="69" ht="15.75" hidden="1" customHeight="1">
      <c r="A69" s="43"/>
      <c r="B69" s="43"/>
      <c r="C69" s="43"/>
      <c r="D69" s="43"/>
      <c r="E69" s="43"/>
      <c r="F69" s="43"/>
      <c r="G69" s="43"/>
      <c r="L69" s="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2"/>
      <c r="Y69" s="12"/>
      <c r="Z69" s="2"/>
      <c r="AA69" s="12"/>
      <c r="AB69" s="12"/>
      <c r="AC69" s="12"/>
      <c r="AD69" s="12"/>
      <c r="AE69" s="12"/>
      <c r="AF69" s="12"/>
      <c r="AG69" s="12"/>
    </row>
    <row r="70" ht="15.75" hidden="1" customHeight="1">
      <c r="A70" s="43"/>
      <c r="B70" s="43"/>
      <c r="C70" s="43"/>
      <c r="D70" s="43"/>
      <c r="E70" s="43"/>
      <c r="F70" s="43"/>
      <c r="G70" s="43"/>
      <c r="L70" s="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2"/>
      <c r="Y70" s="12"/>
      <c r="Z70" s="2"/>
      <c r="AA70" s="12"/>
      <c r="AB70" s="12"/>
      <c r="AC70" s="12"/>
      <c r="AD70" s="12"/>
      <c r="AE70" s="12"/>
      <c r="AF70" s="12"/>
      <c r="AG70" s="12"/>
    </row>
    <row r="71" ht="15.75" hidden="1" customHeight="1">
      <c r="A71" s="43"/>
      <c r="B71" s="43"/>
      <c r="C71" s="43"/>
      <c r="D71" s="43"/>
      <c r="E71" s="43"/>
      <c r="F71" s="43"/>
      <c r="G71" s="43"/>
      <c r="L71" s="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2"/>
      <c r="Y71" s="12"/>
      <c r="Z71" s="2"/>
      <c r="AA71" s="12"/>
      <c r="AB71" s="12"/>
      <c r="AC71" s="12"/>
      <c r="AD71" s="12"/>
      <c r="AE71" s="12"/>
      <c r="AF71" s="12"/>
      <c r="AG71" s="12"/>
    </row>
    <row r="72" ht="15.75" hidden="1" customHeight="1">
      <c r="A72" s="43"/>
      <c r="B72" s="43"/>
      <c r="C72" s="43"/>
      <c r="D72" s="43"/>
      <c r="E72" s="43"/>
      <c r="F72" s="43"/>
      <c r="G72" s="43"/>
      <c r="L72" s="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2"/>
      <c r="Y72" s="12"/>
      <c r="Z72" s="2"/>
      <c r="AA72" s="12"/>
      <c r="AB72" s="12"/>
      <c r="AC72" s="12"/>
      <c r="AD72" s="12"/>
      <c r="AE72" s="12"/>
      <c r="AF72" s="12"/>
      <c r="AG72" s="12"/>
    </row>
    <row r="73" ht="15.75" hidden="1" customHeight="1">
      <c r="A73" s="43"/>
      <c r="B73" s="43"/>
      <c r="C73" s="43"/>
      <c r="D73" s="43"/>
      <c r="E73" s="43"/>
      <c r="F73" s="43"/>
      <c r="G73" s="43"/>
      <c r="L73" s="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2"/>
      <c r="Y73" s="12"/>
      <c r="Z73" s="2"/>
      <c r="AA73" s="12"/>
      <c r="AB73" s="12"/>
      <c r="AC73" s="12"/>
      <c r="AD73" s="12"/>
      <c r="AE73" s="12"/>
      <c r="AF73" s="12"/>
      <c r="AG73" s="12"/>
    </row>
    <row r="74" ht="15.75" hidden="1" customHeight="1">
      <c r="A74" s="43"/>
      <c r="B74" s="43"/>
      <c r="C74" s="43"/>
      <c r="D74" s="43"/>
      <c r="E74" s="43"/>
      <c r="F74" s="43"/>
      <c r="G74" s="43"/>
      <c r="L74" s="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2"/>
      <c r="Y74" s="12"/>
      <c r="Z74" s="2"/>
      <c r="AA74" s="12"/>
      <c r="AB74" s="12"/>
      <c r="AC74" s="12"/>
      <c r="AD74" s="12"/>
      <c r="AE74" s="12"/>
      <c r="AF74" s="12"/>
      <c r="AG74" s="12"/>
    </row>
    <row r="75" ht="15.75" hidden="1" customHeight="1">
      <c r="A75" s="43"/>
      <c r="B75" s="43"/>
      <c r="C75" s="43"/>
      <c r="D75" s="43"/>
      <c r="E75" s="43"/>
      <c r="F75" s="43"/>
      <c r="G75" s="43"/>
      <c r="L75" s="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2"/>
      <c r="Y75" s="12"/>
      <c r="Z75" s="2"/>
      <c r="AA75" s="12"/>
      <c r="AB75" s="12"/>
      <c r="AC75" s="12"/>
      <c r="AD75" s="12"/>
      <c r="AE75" s="12"/>
      <c r="AF75" s="12"/>
      <c r="AG75" s="12"/>
    </row>
    <row r="76" ht="15.75" hidden="1" customHeight="1">
      <c r="A76" s="43"/>
      <c r="B76" s="43"/>
      <c r="C76" s="43"/>
      <c r="D76" s="43"/>
      <c r="E76" s="43"/>
      <c r="F76" s="43"/>
      <c r="G76" s="43"/>
      <c r="L76" s="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2"/>
      <c r="Y76" s="12"/>
      <c r="Z76" s="2"/>
      <c r="AA76" s="12"/>
      <c r="AB76" s="12"/>
      <c r="AC76" s="12"/>
      <c r="AD76" s="12"/>
      <c r="AE76" s="12"/>
      <c r="AF76" s="12"/>
      <c r="AG76" s="12"/>
    </row>
    <row r="77" ht="15.75" hidden="1" customHeight="1">
      <c r="A77" s="43"/>
      <c r="B77" s="43"/>
      <c r="C77" s="43"/>
      <c r="D77" s="43"/>
      <c r="E77" s="43"/>
      <c r="F77" s="43"/>
      <c r="G77" s="43"/>
      <c r="L77" s="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2"/>
      <c r="Y77" s="12"/>
      <c r="Z77" s="2"/>
      <c r="AA77" s="12"/>
      <c r="AB77" s="12"/>
      <c r="AC77" s="12"/>
      <c r="AD77" s="12"/>
      <c r="AE77" s="12"/>
      <c r="AF77" s="12"/>
      <c r="AG77" s="12"/>
    </row>
    <row r="78" ht="15.75" hidden="1" customHeight="1">
      <c r="A78" s="43"/>
      <c r="B78" s="43"/>
      <c r="C78" s="43"/>
      <c r="D78" s="43"/>
      <c r="E78" s="43"/>
      <c r="F78" s="43"/>
      <c r="G78" s="43"/>
      <c r="L78" s="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2"/>
      <c r="Y78" s="12"/>
      <c r="Z78" s="2"/>
      <c r="AA78" s="12"/>
      <c r="AB78" s="12"/>
      <c r="AC78" s="12"/>
      <c r="AD78" s="12"/>
      <c r="AE78" s="12"/>
      <c r="AF78" s="12"/>
      <c r="AG78" s="12"/>
    </row>
    <row r="79" ht="15.75" hidden="1" customHeight="1">
      <c r="A79" s="43"/>
      <c r="B79" s="43"/>
      <c r="C79" s="43"/>
      <c r="D79" s="43"/>
      <c r="E79" s="43"/>
      <c r="F79" s="43"/>
      <c r="G79" s="43"/>
      <c r="L79" s="2"/>
      <c r="M79" s="12"/>
      <c r="N79" s="12"/>
      <c r="O79" s="12"/>
      <c r="P79" s="12"/>
      <c r="Q79" s="12"/>
      <c r="R79" s="12"/>
      <c r="S79" s="12"/>
      <c r="T79" s="12"/>
      <c r="U79" s="12"/>
      <c r="V79" s="2"/>
      <c r="W79" s="2"/>
      <c r="X79" s="2"/>
      <c r="Y79" s="12"/>
      <c r="Z79" s="2"/>
      <c r="AA79" s="12"/>
      <c r="AB79" s="12"/>
      <c r="AC79" s="12"/>
      <c r="AD79" s="12"/>
      <c r="AE79" s="12"/>
      <c r="AF79" s="12"/>
      <c r="AG79" s="12"/>
    </row>
    <row r="80" ht="15.75" hidden="1" customHeight="1">
      <c r="A80" s="43"/>
      <c r="B80" s="43"/>
      <c r="C80" s="43"/>
      <c r="D80" s="43"/>
      <c r="E80" s="43"/>
      <c r="F80" s="43"/>
      <c r="G80" s="43"/>
      <c r="L80" s="2"/>
      <c r="M80" s="12"/>
      <c r="N80" s="12"/>
      <c r="O80" s="12"/>
      <c r="P80" s="12"/>
      <c r="Q80" s="12"/>
      <c r="R80" s="12"/>
      <c r="S80" s="12"/>
      <c r="T80" s="12"/>
      <c r="U80" s="12"/>
      <c r="V80" s="2"/>
      <c r="W80" s="2"/>
      <c r="X80" s="2"/>
      <c r="Y80" s="12"/>
      <c r="Z80" s="2"/>
      <c r="AA80" s="12"/>
      <c r="AB80" s="12"/>
      <c r="AC80" s="12"/>
      <c r="AD80" s="12"/>
      <c r="AE80" s="12"/>
      <c r="AF80" s="12"/>
      <c r="AG80" s="12"/>
    </row>
    <row r="81" ht="15.75" hidden="1" customHeight="1">
      <c r="A81" s="43"/>
      <c r="B81" s="43"/>
      <c r="C81" s="43"/>
      <c r="D81" s="43"/>
      <c r="E81" s="43"/>
      <c r="F81" s="43"/>
      <c r="G81" s="43"/>
      <c r="L81" s="2"/>
      <c r="M81" s="12"/>
      <c r="N81" s="12"/>
      <c r="O81" s="12"/>
      <c r="P81" s="12"/>
      <c r="Q81" s="12"/>
      <c r="R81" s="12"/>
      <c r="S81" s="12"/>
      <c r="T81" s="12"/>
      <c r="U81" s="12"/>
      <c r="V81" s="2"/>
      <c r="W81" s="2"/>
      <c r="X81" s="2"/>
      <c r="Y81" s="2"/>
      <c r="Z81" s="2"/>
      <c r="AA81" s="12"/>
      <c r="AB81" s="12"/>
      <c r="AC81" s="12"/>
      <c r="AD81" s="12"/>
      <c r="AE81" s="12"/>
      <c r="AF81" s="12"/>
      <c r="AG81" s="12"/>
    </row>
    <row r="82" ht="15.75" hidden="1" customHeight="1">
      <c r="A82" s="43"/>
      <c r="B82" s="43"/>
      <c r="C82" s="43"/>
      <c r="D82" s="43"/>
      <c r="E82" s="43"/>
      <c r="F82" s="43"/>
      <c r="G82" s="43"/>
      <c r="L82" s="2"/>
      <c r="M82" s="12"/>
      <c r="N82" s="12"/>
      <c r="O82" s="12"/>
      <c r="P82" s="12"/>
      <c r="Q82" s="12"/>
      <c r="R82" s="12"/>
      <c r="S82" s="12"/>
      <c r="T82" s="12"/>
      <c r="U82" s="12"/>
      <c r="V82" s="2"/>
      <c r="W82" s="2"/>
      <c r="X82" s="2"/>
      <c r="Y82" s="2"/>
      <c r="Z82" s="2"/>
      <c r="AA82" s="12"/>
      <c r="AB82" s="12"/>
      <c r="AC82" s="12"/>
      <c r="AD82" s="12"/>
      <c r="AE82" s="12"/>
      <c r="AF82" s="12"/>
      <c r="AG82" s="12"/>
    </row>
    <row r="83" ht="15.75" hidden="1" customHeight="1">
      <c r="A83" s="43"/>
      <c r="B83" s="43"/>
      <c r="C83" s="43"/>
      <c r="D83" s="43"/>
      <c r="E83" s="43"/>
      <c r="F83" s="43"/>
      <c r="G83" s="43"/>
      <c r="L83" s="2"/>
      <c r="M83" s="12"/>
      <c r="N83" s="12"/>
      <c r="O83" s="12"/>
      <c r="P83" s="12"/>
      <c r="Q83" s="12"/>
      <c r="R83" s="12"/>
      <c r="S83" s="12"/>
      <c r="T83" s="12"/>
      <c r="U83" s="12"/>
      <c r="V83" s="2"/>
      <c r="W83" s="2"/>
      <c r="X83" s="2"/>
      <c r="Y83" s="2"/>
      <c r="Z83" s="2"/>
      <c r="AA83" s="12"/>
      <c r="AB83" s="12"/>
      <c r="AC83" s="12"/>
      <c r="AD83" s="12"/>
      <c r="AE83" s="12"/>
      <c r="AF83" s="12"/>
      <c r="AG83" s="12"/>
    </row>
    <row r="84" ht="15.75" hidden="1" customHeight="1">
      <c r="A84" s="43"/>
      <c r="B84" s="43"/>
      <c r="C84" s="43"/>
      <c r="D84" s="43"/>
      <c r="E84" s="43"/>
      <c r="F84" s="43"/>
      <c r="G84" s="43"/>
      <c r="L84" s="2"/>
      <c r="M84" s="12"/>
      <c r="N84" s="12"/>
      <c r="O84" s="12"/>
      <c r="P84" s="12"/>
      <c r="Q84" s="12"/>
      <c r="R84" s="12"/>
      <c r="S84" s="12"/>
      <c r="T84" s="12"/>
      <c r="U84" s="12"/>
      <c r="V84" s="2"/>
      <c r="W84" s="2"/>
      <c r="X84" s="2"/>
      <c r="Y84" s="2"/>
      <c r="Z84" s="2"/>
      <c r="AA84" s="12"/>
      <c r="AB84" s="12"/>
      <c r="AC84" s="12"/>
      <c r="AD84" s="12"/>
      <c r="AE84" s="12"/>
      <c r="AF84" s="12"/>
      <c r="AG84" s="12"/>
    </row>
    <row r="85" ht="15.75" hidden="1" customHeight="1">
      <c r="A85" s="43"/>
      <c r="B85" s="43"/>
      <c r="C85" s="43"/>
      <c r="D85" s="43"/>
      <c r="E85" s="43"/>
      <c r="F85" s="43"/>
      <c r="G85" s="43"/>
      <c r="L85" s="2"/>
      <c r="M85" s="12"/>
      <c r="N85" s="12"/>
      <c r="O85" s="12"/>
      <c r="P85" s="12"/>
      <c r="Q85" s="12"/>
      <c r="R85" s="12"/>
      <c r="S85" s="12"/>
      <c r="T85" s="12"/>
      <c r="U85" s="12"/>
      <c r="V85" s="2"/>
      <c r="W85" s="2"/>
      <c r="X85" s="2"/>
      <c r="Y85" s="2"/>
      <c r="Z85" s="2"/>
      <c r="AA85" s="12"/>
      <c r="AB85" s="12"/>
      <c r="AC85" s="12"/>
      <c r="AD85" s="12"/>
      <c r="AE85" s="12"/>
      <c r="AF85" s="12"/>
      <c r="AG85" s="12"/>
    </row>
    <row r="86" ht="15.75" hidden="1" customHeight="1">
      <c r="A86" s="43"/>
      <c r="B86" s="43"/>
      <c r="C86" s="43"/>
      <c r="D86" s="43"/>
      <c r="E86" s="43"/>
      <c r="F86" s="43"/>
      <c r="G86" s="43"/>
      <c r="L86" s="2"/>
      <c r="M86" s="12"/>
      <c r="N86" s="12"/>
      <c r="O86" s="12"/>
      <c r="P86" s="12"/>
      <c r="Q86" s="2"/>
      <c r="R86" s="2"/>
      <c r="S86" s="12"/>
      <c r="T86" s="12"/>
      <c r="U86" s="2"/>
      <c r="V86" s="2"/>
      <c r="W86" s="2"/>
      <c r="X86" s="2"/>
      <c r="Y86" s="2"/>
      <c r="Z86" s="2"/>
      <c r="AA86" s="12"/>
      <c r="AB86" s="12"/>
      <c r="AC86" s="12"/>
      <c r="AD86" s="12"/>
      <c r="AE86" s="12"/>
      <c r="AF86" s="12"/>
      <c r="AG86" s="12"/>
    </row>
    <row r="87" ht="15.75" hidden="1" customHeight="1">
      <c r="A87" s="43"/>
      <c r="B87" s="43"/>
      <c r="C87" s="43"/>
      <c r="D87" s="43"/>
      <c r="E87" s="43"/>
      <c r="F87" s="43"/>
      <c r="G87" s="43"/>
      <c r="L87" s="2"/>
      <c r="M87" s="12"/>
      <c r="N87" s="12"/>
      <c r="O87" s="12"/>
      <c r="P87" s="12"/>
      <c r="Q87" s="2"/>
      <c r="R87" s="2"/>
      <c r="S87" s="2"/>
      <c r="T87" s="2"/>
      <c r="U87" s="2"/>
      <c r="V87" s="2"/>
      <c r="W87" s="2"/>
      <c r="X87" s="2"/>
      <c r="Y87" s="2"/>
      <c r="Z87" s="2"/>
      <c r="AA87" s="12"/>
      <c r="AB87" s="12"/>
      <c r="AC87" s="12"/>
      <c r="AD87" s="12"/>
      <c r="AE87" s="12"/>
      <c r="AF87" s="12"/>
      <c r="AG87" s="12"/>
    </row>
    <row r="88" ht="15.75" hidden="1" customHeight="1">
      <c r="A88" s="43"/>
      <c r="B88" s="43"/>
      <c r="C88" s="43"/>
      <c r="D88" s="43"/>
      <c r="E88" s="43"/>
      <c r="F88" s="43"/>
      <c r="G88" s="43"/>
      <c r="L88" s="2"/>
      <c r="M88" s="12"/>
      <c r="N88" s="12"/>
      <c r="O88" s="12"/>
      <c r="P88" s="12"/>
      <c r="Q88" s="2"/>
      <c r="R88" s="2"/>
      <c r="S88" s="2"/>
      <c r="T88" s="2"/>
      <c r="U88" s="2"/>
      <c r="V88" s="2"/>
      <c r="W88" s="2"/>
      <c r="X88" s="2"/>
      <c r="Y88" s="2"/>
      <c r="Z88" s="2"/>
      <c r="AA88" s="12"/>
      <c r="AB88" s="12"/>
      <c r="AC88" s="12"/>
      <c r="AD88" s="12"/>
      <c r="AE88" s="12"/>
      <c r="AF88" s="12"/>
      <c r="AG88" s="12"/>
    </row>
    <row r="89" ht="15.75" hidden="1" customHeight="1">
      <c r="A89" s="43"/>
      <c r="B89" s="43"/>
      <c r="C89" s="43"/>
      <c r="D89" s="43"/>
      <c r="E89" s="43"/>
      <c r="F89" s="43"/>
      <c r="G89" s="43"/>
      <c r="L89" s="2"/>
      <c r="M89" s="12"/>
      <c r="N89" s="12"/>
      <c r="O89" s="12"/>
      <c r="P89" s="12"/>
      <c r="Q89" s="2"/>
      <c r="R89" s="2"/>
      <c r="S89" s="2"/>
      <c r="T89" s="2"/>
      <c r="U89" s="2"/>
      <c r="V89" s="2"/>
      <c r="W89" s="2"/>
      <c r="X89" s="2"/>
      <c r="Y89" s="2"/>
      <c r="Z89" s="2"/>
      <c r="AA89" s="12"/>
      <c r="AB89" s="12"/>
      <c r="AC89" s="12"/>
      <c r="AD89" s="12"/>
      <c r="AE89" s="12"/>
      <c r="AF89" s="12"/>
      <c r="AG89" s="12"/>
    </row>
    <row r="90" ht="15.75" hidden="1" customHeight="1">
      <c r="A90" s="43"/>
      <c r="B90" s="43"/>
      <c r="C90" s="43"/>
      <c r="D90" s="43"/>
      <c r="E90" s="43"/>
      <c r="F90" s="43"/>
      <c r="G90" s="43"/>
      <c r="L90" s="2"/>
      <c r="M90" s="12"/>
      <c r="N90" s="12"/>
      <c r="O90" s="12"/>
      <c r="P90" s="12"/>
      <c r="Q90" s="2"/>
      <c r="R90" s="2"/>
      <c r="S90" s="2"/>
      <c r="T90" s="2"/>
      <c r="U90" s="2"/>
      <c r="V90" s="2"/>
      <c r="W90" s="2"/>
      <c r="X90" s="2"/>
      <c r="Y90" s="2"/>
      <c r="Z90" s="2"/>
      <c r="AA90" s="12"/>
      <c r="AB90" s="12"/>
      <c r="AC90" s="12"/>
      <c r="AD90" s="12"/>
      <c r="AE90" s="2"/>
      <c r="AF90" s="2"/>
      <c r="AG90" s="2"/>
    </row>
    <row r="91" ht="15.75" hidden="1" customHeight="1">
      <c r="A91" s="43"/>
      <c r="B91" s="43"/>
      <c r="C91" s="43"/>
      <c r="D91" s="43"/>
      <c r="E91" s="43"/>
      <c r="F91" s="43"/>
      <c r="G91" s="43"/>
      <c r="L91" s="2"/>
      <c r="M91" s="12"/>
      <c r="N91" s="12"/>
      <c r="O91" s="12"/>
      <c r="P91" s="12"/>
      <c r="Q91" s="2"/>
      <c r="R91" s="2"/>
      <c r="S91" s="2"/>
      <c r="T91" s="2"/>
      <c r="U91" s="2"/>
      <c r="V91" s="2"/>
      <c r="W91" s="2"/>
      <c r="X91" s="2"/>
      <c r="Y91" s="2"/>
      <c r="Z91" s="2"/>
      <c r="AA91" s="12"/>
      <c r="AB91" s="12"/>
      <c r="AC91" s="12"/>
      <c r="AD91" s="12"/>
      <c r="AE91" s="2"/>
      <c r="AF91" s="2"/>
      <c r="AG91" s="2"/>
    </row>
    <row r="92" ht="15.75" hidden="1" customHeight="1">
      <c r="A92" s="43"/>
      <c r="B92" s="43"/>
      <c r="C92" s="43"/>
      <c r="D92" s="43"/>
      <c r="E92" s="43"/>
      <c r="F92" s="43"/>
      <c r="G92" s="43"/>
      <c r="L92" s="2"/>
      <c r="M92" s="12"/>
      <c r="N92" s="12"/>
      <c r="O92" s="1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2"/>
      <c r="AB92" s="12"/>
      <c r="AC92" s="12"/>
      <c r="AD92" s="2"/>
      <c r="AE92" s="2"/>
      <c r="AF92" s="2"/>
      <c r="AG92" s="2"/>
    </row>
    <row r="93" ht="15.75" hidden="1" customHeight="1">
      <c r="A93" s="43"/>
      <c r="B93" s="43"/>
      <c r="C93" s="43"/>
      <c r="D93" s="43"/>
      <c r="E93" s="43"/>
      <c r="F93" s="43"/>
      <c r="G93" s="43"/>
      <c r="L93" s="2"/>
      <c r="M93" s="1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2"/>
      <c r="AB93" s="2"/>
      <c r="AC93" s="2"/>
      <c r="AD93" s="2"/>
      <c r="AE93" s="2"/>
      <c r="AF93" s="2"/>
      <c r="AG93" s="2"/>
    </row>
    <row r="94" ht="15.75" hidden="1" customHeight="1">
      <c r="A94" s="43"/>
      <c r="B94" s="43"/>
      <c r="C94" s="43"/>
      <c r="D94" s="43"/>
      <c r="E94" s="43"/>
      <c r="F94" s="43"/>
      <c r="G94" s="43"/>
      <c r="L94" s="2"/>
      <c r="M94" s="1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2"/>
      <c r="AB94" s="2"/>
      <c r="AC94" s="2"/>
      <c r="AD94" s="2"/>
      <c r="AE94" s="2"/>
      <c r="AF94" s="2"/>
      <c r="AG94" s="2"/>
    </row>
    <row r="95" ht="15.75" hidden="1" customHeight="1">
      <c r="A95" s="43"/>
      <c r="B95" s="43"/>
      <c r="C95" s="43"/>
      <c r="D95" s="43"/>
      <c r="E95" s="43"/>
      <c r="F95" s="43"/>
      <c r="G95" s="43"/>
      <c r="L95" s="2"/>
      <c r="M95" s="1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2"/>
      <c r="AB95" s="2"/>
      <c r="AC95" s="2"/>
      <c r="AD95" s="2"/>
      <c r="AE95" s="2"/>
      <c r="AF95" s="2"/>
      <c r="AG95" s="2"/>
    </row>
    <row r="96" ht="15.75" hidden="1" customHeight="1">
      <c r="A96" s="43"/>
      <c r="B96" s="43"/>
      <c r="C96" s="43"/>
      <c r="D96" s="43"/>
      <c r="E96" s="43"/>
      <c r="F96" s="43"/>
      <c r="G96" s="43"/>
      <c r="L96" s="2"/>
      <c r="M96" s="1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2"/>
      <c r="AB96" s="2"/>
      <c r="AC96" s="2"/>
      <c r="AD96" s="2"/>
      <c r="AE96" s="2"/>
      <c r="AF96" s="2"/>
      <c r="AG96" s="2"/>
    </row>
    <row r="97" ht="15.75" hidden="1" customHeight="1">
      <c r="A97" s="43"/>
      <c r="B97" s="43"/>
      <c r="C97" s="43"/>
      <c r="D97" s="43"/>
      <c r="E97" s="43"/>
      <c r="F97" s="43"/>
      <c r="G97" s="43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3"/>
      <c r="B98" s="43"/>
      <c r="C98" s="43"/>
      <c r="D98" s="43"/>
      <c r="E98" s="43"/>
      <c r="F98" s="43"/>
      <c r="G98" s="43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3"/>
      <c r="B99" s="43"/>
      <c r="C99" s="43"/>
      <c r="D99" s="43"/>
      <c r="E99" s="43"/>
      <c r="F99" s="43"/>
      <c r="G99" s="43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3"/>
      <c r="B100" s="43"/>
      <c r="C100" s="43"/>
      <c r="D100" s="43"/>
      <c r="E100" s="43"/>
      <c r="F100" s="43"/>
      <c r="G100" s="43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3"/>
      <c r="B101" s="43"/>
      <c r="C101" s="43"/>
      <c r="D101" s="43"/>
      <c r="E101" s="43"/>
      <c r="F101" s="43"/>
      <c r="G101" s="43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3"/>
      <c r="B102" s="43"/>
      <c r="C102" s="43"/>
      <c r="D102" s="43"/>
      <c r="E102" s="43"/>
      <c r="F102" s="43"/>
      <c r="G102" s="43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3"/>
      <c r="B103" s="43"/>
      <c r="C103" s="43"/>
      <c r="D103" s="43"/>
      <c r="E103" s="43"/>
      <c r="F103" s="43"/>
      <c r="G103" s="43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3"/>
      <c r="B104" s="43"/>
      <c r="C104" s="43"/>
      <c r="D104" s="43"/>
      <c r="E104" s="43"/>
      <c r="F104" s="43"/>
      <c r="G104" s="43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3"/>
      <c r="B105" s="43"/>
      <c r="C105" s="43"/>
      <c r="D105" s="43"/>
      <c r="E105" s="43"/>
      <c r="F105" s="43"/>
      <c r="G105" s="43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3"/>
      <c r="B106" s="43"/>
      <c r="C106" s="43"/>
      <c r="D106" s="43"/>
      <c r="E106" s="43"/>
      <c r="F106" s="43"/>
      <c r="G106" s="43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3"/>
      <c r="B107" s="43"/>
      <c r="C107" s="43"/>
      <c r="D107" s="43"/>
      <c r="E107" s="43"/>
      <c r="F107" s="43"/>
      <c r="G107" s="43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3"/>
      <c r="B108" s="43"/>
      <c r="C108" s="43"/>
      <c r="D108" s="43"/>
      <c r="E108" s="43"/>
      <c r="F108" s="43"/>
      <c r="G108" s="43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3"/>
      <c r="B109" s="43"/>
      <c r="C109" s="43"/>
      <c r="D109" s="43"/>
      <c r="E109" s="43"/>
      <c r="F109" s="43"/>
      <c r="G109" s="43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3"/>
      <c r="B110" s="43"/>
      <c r="C110" s="43"/>
      <c r="D110" s="43"/>
      <c r="E110" s="43"/>
      <c r="F110" s="43"/>
      <c r="G110" s="43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3"/>
      <c r="B111" s="43"/>
      <c r="C111" s="43"/>
      <c r="D111" s="43"/>
      <c r="E111" s="43"/>
      <c r="F111" s="43"/>
      <c r="G111" s="43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3"/>
      <c r="B112" s="43"/>
      <c r="C112" s="43"/>
      <c r="D112" s="43"/>
      <c r="E112" s="43"/>
      <c r="F112" s="43"/>
      <c r="G112" s="43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3"/>
      <c r="B113" s="43"/>
      <c r="C113" s="43"/>
      <c r="D113" s="43"/>
      <c r="E113" s="43"/>
      <c r="F113" s="43"/>
      <c r="G113" s="43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3"/>
      <c r="B114" s="43"/>
      <c r="C114" s="43"/>
      <c r="D114" s="43"/>
      <c r="E114" s="43"/>
      <c r="F114" s="43"/>
      <c r="G114" s="43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3"/>
      <c r="B115" s="43"/>
      <c r="C115" s="43"/>
      <c r="D115" s="43"/>
      <c r="E115" s="43"/>
      <c r="F115" s="43"/>
      <c r="G115" s="43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3"/>
      <c r="B116" s="43"/>
      <c r="C116" s="43"/>
      <c r="D116" s="43"/>
      <c r="E116" s="43"/>
      <c r="F116" s="43"/>
      <c r="G116" s="43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3"/>
      <c r="B117" s="43"/>
      <c r="C117" s="43"/>
      <c r="D117" s="43"/>
      <c r="E117" s="43"/>
      <c r="F117" s="43"/>
      <c r="G117" s="43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3"/>
      <c r="B118" s="43"/>
      <c r="C118" s="43"/>
      <c r="D118" s="43"/>
      <c r="E118" s="43"/>
      <c r="F118" s="43"/>
      <c r="G118" s="43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3"/>
      <c r="B119" s="43"/>
      <c r="C119" s="43"/>
      <c r="D119" s="43"/>
      <c r="E119" s="43"/>
      <c r="F119" s="43"/>
      <c r="G119" s="43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3"/>
      <c r="B120" s="43"/>
      <c r="C120" s="43"/>
      <c r="D120" s="43"/>
      <c r="E120" s="43"/>
      <c r="F120" s="43"/>
      <c r="G120" s="43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3"/>
      <c r="B121" s="43"/>
      <c r="C121" s="43"/>
      <c r="D121" s="43"/>
      <c r="E121" s="43"/>
      <c r="F121" s="43"/>
      <c r="G121" s="43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3"/>
      <c r="B122" s="43"/>
      <c r="C122" s="43"/>
      <c r="D122" s="43"/>
      <c r="E122" s="43"/>
      <c r="F122" s="43"/>
      <c r="G122" s="43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3"/>
      <c r="B123" s="43"/>
      <c r="C123" s="43"/>
      <c r="D123" s="43"/>
      <c r="E123" s="43"/>
      <c r="F123" s="43"/>
      <c r="G123" s="43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3"/>
      <c r="B124" s="43"/>
      <c r="C124" s="43"/>
      <c r="D124" s="43"/>
      <c r="E124" s="43"/>
      <c r="F124" s="43"/>
      <c r="G124" s="43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3"/>
      <c r="B125" s="43"/>
      <c r="C125" s="43"/>
      <c r="D125" s="43"/>
      <c r="E125" s="43"/>
      <c r="F125" s="43"/>
      <c r="G125" s="43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3"/>
      <c r="B126" s="43"/>
      <c r="C126" s="43"/>
      <c r="D126" s="43"/>
      <c r="E126" s="43"/>
      <c r="F126" s="43"/>
      <c r="G126" s="43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3"/>
      <c r="B127" s="43"/>
      <c r="C127" s="43"/>
      <c r="D127" s="43"/>
      <c r="E127" s="43"/>
      <c r="F127" s="43"/>
      <c r="G127" s="43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3"/>
      <c r="B128" s="43"/>
      <c r="C128" s="43"/>
      <c r="D128" s="43"/>
      <c r="E128" s="43"/>
      <c r="F128" s="43"/>
      <c r="G128" s="43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3"/>
      <c r="B129" s="43"/>
      <c r="C129" s="43"/>
      <c r="D129" s="43"/>
      <c r="E129" s="43"/>
      <c r="F129" s="43"/>
      <c r="G129" s="43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3"/>
      <c r="B130" s="43"/>
      <c r="C130" s="43"/>
      <c r="D130" s="43"/>
      <c r="E130" s="43"/>
      <c r="F130" s="43"/>
      <c r="G130" s="43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3"/>
      <c r="B131" s="43"/>
      <c r="C131" s="43"/>
      <c r="D131" s="43"/>
      <c r="E131" s="43"/>
      <c r="F131" s="43"/>
      <c r="G131" s="43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3"/>
      <c r="B132" s="43"/>
      <c r="C132" s="43"/>
      <c r="D132" s="43"/>
      <c r="E132" s="43"/>
      <c r="F132" s="43"/>
      <c r="G132" s="43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3"/>
      <c r="B133" s="43"/>
      <c r="C133" s="43"/>
      <c r="D133" s="43"/>
      <c r="E133" s="43"/>
      <c r="F133" s="43"/>
      <c r="G133" s="43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3"/>
      <c r="B134" s="43"/>
      <c r="C134" s="43"/>
      <c r="D134" s="43"/>
      <c r="E134" s="43"/>
      <c r="F134" s="43"/>
      <c r="G134" s="43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3"/>
      <c r="B135" s="43"/>
      <c r="C135" s="43"/>
      <c r="D135" s="43"/>
      <c r="E135" s="43"/>
      <c r="F135" s="43"/>
      <c r="G135" s="43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3"/>
      <c r="B136" s="43"/>
      <c r="C136" s="43"/>
      <c r="D136" s="43"/>
      <c r="E136" s="43"/>
      <c r="F136" s="43"/>
      <c r="G136" s="43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3"/>
      <c r="B137" s="43"/>
      <c r="C137" s="43"/>
      <c r="D137" s="43"/>
      <c r="E137" s="43"/>
      <c r="F137" s="43"/>
      <c r="G137" s="43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3"/>
      <c r="B138" s="43"/>
      <c r="C138" s="43"/>
      <c r="D138" s="43"/>
      <c r="E138" s="43"/>
      <c r="F138" s="43"/>
      <c r="G138" s="43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3"/>
      <c r="B139" s="43"/>
      <c r="C139" s="43"/>
      <c r="D139" s="43"/>
      <c r="E139" s="43"/>
      <c r="F139" s="43"/>
      <c r="G139" s="43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3"/>
      <c r="B140" s="43"/>
      <c r="C140" s="43"/>
      <c r="D140" s="43"/>
      <c r="E140" s="43"/>
      <c r="F140" s="43"/>
      <c r="G140" s="43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3"/>
      <c r="B141" s="43"/>
      <c r="C141" s="43"/>
      <c r="D141" s="43"/>
      <c r="E141" s="43"/>
      <c r="F141" s="43"/>
      <c r="G141" s="43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3"/>
      <c r="B142" s="43"/>
      <c r="C142" s="43"/>
      <c r="D142" s="43"/>
      <c r="E142" s="43"/>
      <c r="F142" s="43"/>
      <c r="G142" s="43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3"/>
      <c r="B143" s="43"/>
      <c r="C143" s="43"/>
      <c r="D143" s="43"/>
      <c r="E143" s="43"/>
      <c r="F143" s="43"/>
      <c r="G143" s="43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3"/>
      <c r="B144" s="43"/>
      <c r="C144" s="43"/>
      <c r="D144" s="43"/>
      <c r="E144" s="43"/>
      <c r="F144" s="43"/>
      <c r="G144" s="43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3"/>
      <c r="B145" s="43"/>
      <c r="C145" s="43"/>
      <c r="D145" s="43"/>
      <c r="E145" s="43"/>
      <c r="F145" s="43"/>
      <c r="G145" s="43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3"/>
      <c r="B146" s="43"/>
      <c r="C146" s="43"/>
      <c r="D146" s="43"/>
      <c r="E146" s="43"/>
      <c r="F146" s="43"/>
      <c r="G146" s="43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3"/>
      <c r="B147" s="43"/>
      <c r="C147" s="43"/>
      <c r="D147" s="43"/>
      <c r="E147" s="43"/>
      <c r="F147" s="43"/>
      <c r="G147" s="43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3"/>
      <c r="B148" s="43"/>
      <c r="C148" s="43"/>
      <c r="D148" s="43"/>
      <c r="E148" s="43"/>
      <c r="F148" s="43"/>
      <c r="G148" s="43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3"/>
      <c r="B149" s="43"/>
      <c r="C149" s="43"/>
      <c r="D149" s="43"/>
      <c r="E149" s="43"/>
      <c r="F149" s="43"/>
      <c r="G149" s="43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3"/>
      <c r="B150" s="43"/>
      <c r="C150" s="43"/>
      <c r="D150" s="43"/>
      <c r="E150" s="43"/>
      <c r="F150" s="43"/>
      <c r="G150" s="43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3"/>
      <c r="B151" s="43"/>
      <c r="C151" s="43"/>
      <c r="D151" s="43"/>
      <c r="E151" s="43"/>
      <c r="F151" s="43"/>
      <c r="G151" s="43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3"/>
      <c r="B152" s="43"/>
      <c r="C152" s="43"/>
      <c r="D152" s="43"/>
      <c r="E152" s="43"/>
      <c r="F152" s="43"/>
      <c r="G152" s="43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3"/>
      <c r="B153" s="43"/>
      <c r="C153" s="43"/>
      <c r="D153" s="43"/>
      <c r="E153" s="43"/>
      <c r="F153" s="43"/>
      <c r="G153" s="43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3"/>
      <c r="B154" s="43"/>
      <c r="C154" s="43"/>
      <c r="D154" s="43"/>
      <c r="E154" s="43"/>
      <c r="F154" s="43"/>
      <c r="G154" s="43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3"/>
      <c r="B155" s="43"/>
      <c r="C155" s="43"/>
      <c r="D155" s="43"/>
      <c r="E155" s="43"/>
      <c r="F155" s="43"/>
      <c r="G155" s="43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3"/>
      <c r="B156" s="43"/>
      <c r="C156" s="43"/>
      <c r="D156" s="43"/>
      <c r="E156" s="43"/>
      <c r="F156" s="43"/>
      <c r="G156" s="43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3"/>
      <c r="B157" s="43"/>
      <c r="C157" s="43"/>
      <c r="D157" s="43"/>
      <c r="E157" s="43"/>
      <c r="F157" s="43"/>
      <c r="G157" s="43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3"/>
      <c r="B158" s="43"/>
      <c r="C158" s="43"/>
      <c r="D158" s="43"/>
      <c r="E158" s="43"/>
      <c r="F158" s="43"/>
      <c r="G158" s="43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3"/>
      <c r="B159" s="43"/>
      <c r="C159" s="43"/>
      <c r="D159" s="43"/>
      <c r="E159" s="43"/>
      <c r="F159" s="43"/>
      <c r="G159" s="43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3"/>
      <c r="B160" s="43"/>
      <c r="C160" s="43"/>
      <c r="D160" s="43"/>
      <c r="E160" s="43"/>
      <c r="F160" s="43"/>
      <c r="G160" s="43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3"/>
      <c r="B161" s="43"/>
      <c r="C161" s="43"/>
      <c r="D161" s="43"/>
      <c r="E161" s="43"/>
      <c r="F161" s="43"/>
      <c r="G161" s="43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3"/>
      <c r="B162" s="43"/>
      <c r="C162" s="43"/>
      <c r="D162" s="43"/>
      <c r="E162" s="43"/>
      <c r="F162" s="43"/>
      <c r="G162" s="43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3"/>
      <c r="B163" s="43"/>
      <c r="C163" s="43"/>
      <c r="D163" s="43"/>
      <c r="E163" s="43"/>
      <c r="F163" s="43"/>
      <c r="G163" s="43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3"/>
      <c r="B164" s="43"/>
      <c r="C164" s="43"/>
      <c r="D164" s="43"/>
      <c r="E164" s="43"/>
      <c r="F164" s="43"/>
      <c r="G164" s="43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3"/>
      <c r="B165" s="43"/>
      <c r="C165" s="43"/>
      <c r="D165" s="43"/>
      <c r="E165" s="43"/>
      <c r="F165" s="43"/>
      <c r="G165" s="43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3"/>
      <c r="B166" s="43"/>
      <c r="C166" s="43"/>
      <c r="D166" s="43"/>
      <c r="E166" s="43"/>
      <c r="F166" s="43"/>
      <c r="G166" s="43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3"/>
      <c r="B167" s="43"/>
      <c r="C167" s="43"/>
      <c r="D167" s="43"/>
      <c r="E167" s="43"/>
      <c r="F167" s="43"/>
      <c r="G167" s="43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3"/>
      <c r="B168" s="43"/>
      <c r="C168" s="43"/>
      <c r="D168" s="43"/>
      <c r="E168" s="43"/>
      <c r="F168" s="43"/>
      <c r="G168" s="43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3"/>
      <c r="B169" s="43"/>
      <c r="C169" s="43"/>
      <c r="D169" s="43"/>
      <c r="E169" s="43"/>
      <c r="F169" s="43"/>
      <c r="G169" s="43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3"/>
      <c r="B170" s="43"/>
      <c r="C170" s="43"/>
      <c r="D170" s="43"/>
      <c r="E170" s="43"/>
      <c r="F170" s="43"/>
      <c r="G170" s="43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3"/>
      <c r="B171" s="43"/>
      <c r="C171" s="43"/>
      <c r="D171" s="43"/>
      <c r="E171" s="43"/>
      <c r="F171" s="43"/>
      <c r="G171" s="43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3"/>
      <c r="B172" s="43"/>
      <c r="C172" s="43"/>
      <c r="D172" s="43"/>
      <c r="E172" s="43"/>
      <c r="F172" s="43"/>
      <c r="G172" s="43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3"/>
      <c r="B173" s="43"/>
      <c r="C173" s="43"/>
      <c r="D173" s="43"/>
      <c r="E173" s="43"/>
      <c r="F173" s="43"/>
      <c r="G173" s="43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3"/>
      <c r="B174" s="43"/>
      <c r="C174" s="43"/>
      <c r="D174" s="43"/>
      <c r="E174" s="43"/>
      <c r="F174" s="43"/>
      <c r="G174" s="43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3"/>
      <c r="B175" s="43"/>
      <c r="C175" s="43"/>
      <c r="D175" s="43"/>
      <c r="E175" s="43"/>
      <c r="F175" s="43"/>
      <c r="G175" s="43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3"/>
      <c r="B176" s="43"/>
      <c r="C176" s="43"/>
      <c r="D176" s="43"/>
      <c r="E176" s="43"/>
      <c r="F176" s="43"/>
      <c r="G176" s="43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3"/>
      <c r="B177" s="43"/>
      <c r="C177" s="43"/>
      <c r="D177" s="43"/>
      <c r="E177" s="43"/>
      <c r="F177" s="43"/>
      <c r="G177" s="43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3"/>
      <c r="B178" s="43"/>
      <c r="C178" s="43"/>
      <c r="D178" s="43"/>
      <c r="E178" s="43"/>
      <c r="F178" s="43"/>
      <c r="G178" s="43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3"/>
      <c r="B179" s="43"/>
      <c r="C179" s="43"/>
      <c r="D179" s="43"/>
      <c r="E179" s="43"/>
      <c r="F179" s="43"/>
      <c r="G179" s="43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3"/>
      <c r="B180" s="43"/>
      <c r="C180" s="43"/>
      <c r="D180" s="43"/>
      <c r="E180" s="43"/>
      <c r="F180" s="43"/>
      <c r="G180" s="43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3"/>
      <c r="B181" s="43"/>
      <c r="C181" s="43"/>
      <c r="D181" s="43"/>
      <c r="E181" s="43"/>
      <c r="F181" s="43"/>
      <c r="G181" s="43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3"/>
      <c r="B182" s="43"/>
      <c r="C182" s="43"/>
      <c r="D182" s="43"/>
      <c r="E182" s="43"/>
      <c r="F182" s="43"/>
      <c r="G182" s="43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3"/>
      <c r="B183" s="43"/>
      <c r="C183" s="43"/>
      <c r="D183" s="43"/>
      <c r="E183" s="43"/>
      <c r="F183" s="43"/>
      <c r="G183" s="43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3"/>
      <c r="B184" s="43"/>
      <c r="C184" s="43"/>
      <c r="D184" s="43"/>
      <c r="E184" s="43"/>
      <c r="F184" s="43"/>
      <c r="G184" s="43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3"/>
      <c r="B185" s="43"/>
      <c r="C185" s="43"/>
      <c r="D185" s="43"/>
      <c r="E185" s="43"/>
      <c r="F185" s="43"/>
      <c r="G185" s="43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3"/>
      <c r="B186" s="43"/>
      <c r="C186" s="43"/>
      <c r="D186" s="43"/>
      <c r="E186" s="43"/>
      <c r="F186" s="43"/>
      <c r="G186" s="43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3"/>
      <c r="B187" s="43"/>
      <c r="C187" s="43"/>
      <c r="D187" s="43"/>
      <c r="E187" s="43"/>
      <c r="F187" s="43"/>
      <c r="G187" s="43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3"/>
      <c r="B188" s="43"/>
      <c r="C188" s="43"/>
      <c r="D188" s="43"/>
      <c r="E188" s="43"/>
      <c r="F188" s="43"/>
      <c r="G188" s="43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3"/>
      <c r="B189" s="43"/>
      <c r="C189" s="43"/>
      <c r="D189" s="43"/>
      <c r="E189" s="43"/>
      <c r="F189" s="43"/>
      <c r="G189" s="43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3"/>
      <c r="B190" s="43"/>
      <c r="C190" s="43"/>
      <c r="D190" s="43"/>
      <c r="E190" s="43"/>
      <c r="F190" s="43"/>
      <c r="G190" s="43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3"/>
      <c r="B191" s="43"/>
      <c r="C191" s="43"/>
      <c r="D191" s="43"/>
      <c r="E191" s="43"/>
      <c r="F191" s="43"/>
      <c r="G191" s="43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3"/>
      <c r="B192" s="43"/>
      <c r="C192" s="43"/>
      <c r="D192" s="43"/>
      <c r="E192" s="43"/>
      <c r="F192" s="43"/>
      <c r="G192" s="43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3"/>
      <c r="B193" s="43"/>
      <c r="C193" s="43"/>
      <c r="D193" s="43"/>
      <c r="E193" s="43"/>
      <c r="F193" s="43"/>
      <c r="G193" s="43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3"/>
      <c r="B194" s="43"/>
      <c r="C194" s="43"/>
      <c r="D194" s="43"/>
      <c r="E194" s="43"/>
      <c r="F194" s="43"/>
      <c r="G194" s="43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3"/>
      <c r="B195" s="43"/>
      <c r="C195" s="43"/>
      <c r="D195" s="43"/>
      <c r="E195" s="43"/>
      <c r="F195" s="43"/>
      <c r="G195" s="43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3"/>
      <c r="B196" s="43"/>
      <c r="C196" s="43"/>
      <c r="D196" s="43"/>
      <c r="E196" s="43"/>
      <c r="F196" s="43"/>
      <c r="G196" s="43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3"/>
      <c r="B197" s="43"/>
      <c r="C197" s="43"/>
      <c r="D197" s="43"/>
      <c r="E197" s="43"/>
      <c r="F197" s="43"/>
      <c r="G197" s="43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3"/>
      <c r="B198" s="43"/>
      <c r="C198" s="43"/>
      <c r="D198" s="43"/>
      <c r="E198" s="43"/>
      <c r="F198" s="43"/>
      <c r="G198" s="43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3"/>
      <c r="B199" s="43"/>
      <c r="C199" s="43"/>
      <c r="D199" s="43"/>
      <c r="E199" s="43"/>
      <c r="F199" s="43"/>
      <c r="G199" s="43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3"/>
      <c r="B200" s="43"/>
      <c r="C200" s="43"/>
      <c r="D200" s="43"/>
      <c r="E200" s="43"/>
      <c r="F200" s="43"/>
      <c r="G200" s="43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3"/>
      <c r="B201" s="43"/>
      <c r="C201" s="43"/>
      <c r="D201" s="43"/>
      <c r="E201" s="43"/>
      <c r="F201" s="43"/>
      <c r="G201" s="43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3"/>
      <c r="B202" s="43"/>
      <c r="C202" s="43"/>
      <c r="D202" s="43"/>
      <c r="E202" s="43"/>
      <c r="F202" s="43"/>
      <c r="G202" s="43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3"/>
      <c r="B203" s="43"/>
      <c r="C203" s="43"/>
      <c r="D203" s="43"/>
      <c r="E203" s="43"/>
      <c r="F203" s="43"/>
      <c r="G203" s="43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3"/>
      <c r="B204" s="43"/>
      <c r="C204" s="43"/>
      <c r="D204" s="43"/>
      <c r="E204" s="43"/>
      <c r="F204" s="43"/>
      <c r="G204" s="43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3"/>
      <c r="B205" s="43"/>
      <c r="C205" s="43"/>
      <c r="D205" s="43"/>
      <c r="E205" s="43"/>
      <c r="F205" s="43"/>
      <c r="G205" s="43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3"/>
      <c r="B206" s="43"/>
      <c r="C206" s="43"/>
      <c r="D206" s="43"/>
      <c r="E206" s="43"/>
      <c r="F206" s="43"/>
      <c r="G206" s="43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3"/>
      <c r="B207" s="43"/>
      <c r="C207" s="43"/>
      <c r="D207" s="43"/>
      <c r="E207" s="43"/>
      <c r="F207" s="43"/>
      <c r="G207" s="43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3"/>
      <c r="B208" s="43"/>
      <c r="C208" s="43"/>
      <c r="D208" s="43"/>
      <c r="E208" s="43"/>
      <c r="F208" s="43"/>
      <c r="G208" s="43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3"/>
      <c r="B209" s="43"/>
      <c r="C209" s="43"/>
      <c r="D209" s="43"/>
      <c r="E209" s="43"/>
      <c r="F209" s="43"/>
      <c r="G209" s="43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3"/>
      <c r="B210" s="43"/>
      <c r="C210" s="43"/>
      <c r="D210" s="43"/>
      <c r="E210" s="43"/>
      <c r="F210" s="43"/>
      <c r="G210" s="43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3"/>
      <c r="B211" s="43"/>
      <c r="C211" s="43"/>
      <c r="D211" s="43"/>
      <c r="E211" s="43"/>
      <c r="F211" s="43"/>
      <c r="G211" s="43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3"/>
      <c r="B212" s="43"/>
      <c r="C212" s="43"/>
      <c r="D212" s="43"/>
      <c r="E212" s="43"/>
      <c r="F212" s="43"/>
      <c r="G212" s="43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3"/>
      <c r="B213" s="43"/>
      <c r="C213" s="43"/>
      <c r="D213" s="43"/>
      <c r="E213" s="43"/>
      <c r="F213" s="43"/>
      <c r="G213" s="43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3"/>
      <c r="B214" s="43"/>
      <c r="C214" s="43"/>
      <c r="D214" s="43"/>
      <c r="E214" s="43"/>
      <c r="F214" s="43"/>
      <c r="G214" s="43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3"/>
      <c r="B215" s="43"/>
      <c r="C215" s="43"/>
      <c r="D215" s="43"/>
      <c r="E215" s="43"/>
      <c r="F215" s="43"/>
      <c r="G215" s="43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3"/>
      <c r="B216" s="43"/>
      <c r="C216" s="43"/>
      <c r="D216" s="43"/>
      <c r="E216" s="43"/>
      <c r="F216" s="43"/>
      <c r="G216" s="43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3"/>
      <c r="B217" s="43"/>
      <c r="C217" s="43"/>
      <c r="D217" s="43"/>
      <c r="E217" s="43"/>
      <c r="F217" s="43"/>
      <c r="G217" s="43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3"/>
      <c r="B218" s="43"/>
      <c r="C218" s="43"/>
      <c r="D218" s="43"/>
      <c r="E218" s="43"/>
      <c r="F218" s="43"/>
      <c r="G218" s="43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3"/>
      <c r="B219" s="43"/>
      <c r="C219" s="43"/>
      <c r="D219" s="43"/>
      <c r="E219" s="43"/>
      <c r="F219" s="43"/>
      <c r="G219" s="43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3"/>
      <c r="B220" s="43"/>
      <c r="C220" s="43"/>
      <c r="D220" s="43"/>
      <c r="E220" s="43"/>
      <c r="F220" s="43"/>
      <c r="G220" s="43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3"/>
      <c r="B221" s="43"/>
      <c r="C221" s="43"/>
      <c r="D221" s="43"/>
      <c r="E221" s="43"/>
      <c r="F221" s="43"/>
      <c r="G221" s="43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3"/>
      <c r="B222" s="43"/>
      <c r="C222" s="43"/>
      <c r="D222" s="43"/>
      <c r="E222" s="43"/>
      <c r="F222" s="43"/>
      <c r="G222" s="43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3"/>
      <c r="B223" s="43"/>
      <c r="C223" s="43"/>
      <c r="D223" s="43"/>
      <c r="E223" s="43"/>
      <c r="F223" s="43"/>
      <c r="G223" s="43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3"/>
      <c r="B224" s="43"/>
      <c r="C224" s="43"/>
      <c r="D224" s="43"/>
      <c r="E224" s="43"/>
      <c r="F224" s="43"/>
      <c r="G224" s="43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3"/>
      <c r="B225" s="43"/>
      <c r="C225" s="43"/>
      <c r="D225" s="43"/>
      <c r="E225" s="43"/>
      <c r="F225" s="43"/>
      <c r="G225" s="43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8" t="s">
        <v>46</v>
      </c>
      <c r="B1" s="9" t="s">
        <v>103</v>
      </c>
      <c r="C1" s="10"/>
      <c r="D1" s="10"/>
      <c r="E1" s="10"/>
      <c r="F1" s="10"/>
      <c r="G1" s="10"/>
      <c r="H1" s="10"/>
      <c r="I1" s="10"/>
      <c r="J1" s="10"/>
      <c r="K1" s="11"/>
      <c r="L1" s="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2"/>
      <c r="AA1" s="12"/>
      <c r="AB1" s="12"/>
      <c r="AC1" s="12"/>
      <c r="AD1" s="12"/>
      <c r="AE1" s="12"/>
      <c r="AF1" s="12"/>
      <c r="AG1" s="12"/>
    </row>
    <row r="2">
      <c r="A2" s="14"/>
      <c r="B2" s="15"/>
      <c r="C2" s="16"/>
      <c r="D2" s="16"/>
      <c r="E2" s="16"/>
      <c r="F2" s="16"/>
      <c r="G2" s="16"/>
      <c r="H2" s="16"/>
      <c r="I2" s="16"/>
      <c r="J2" s="16"/>
      <c r="K2" s="17"/>
      <c r="L2" s="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2"/>
      <c r="AA2" s="12"/>
      <c r="AB2" s="12"/>
      <c r="AC2" s="12"/>
      <c r="AD2" s="12"/>
      <c r="AE2" s="12"/>
      <c r="AF2" s="12"/>
      <c r="AG2" s="12"/>
    </row>
    <row r="3">
      <c r="A3" s="19"/>
      <c r="B3" s="20" t="s">
        <v>49</v>
      </c>
      <c r="C3" s="20" t="s">
        <v>50</v>
      </c>
      <c r="D3" s="20" t="s">
        <v>51</v>
      </c>
      <c r="E3" s="20" t="s">
        <v>52</v>
      </c>
      <c r="F3" s="21" t="s">
        <v>53</v>
      </c>
      <c r="G3" s="21" t="s">
        <v>54</v>
      </c>
      <c r="H3" s="21" t="s">
        <v>55</v>
      </c>
      <c r="I3" s="21" t="s">
        <v>56</v>
      </c>
      <c r="J3" s="20" t="s">
        <v>57</v>
      </c>
      <c r="K3" s="20" t="s">
        <v>58</v>
      </c>
      <c r="L3" s="2"/>
      <c r="M3" s="18" t="s">
        <v>48</v>
      </c>
      <c r="N3" s="12"/>
      <c r="O3" s="12"/>
      <c r="P3" s="12"/>
      <c r="Q3" s="12"/>
      <c r="R3" s="12"/>
      <c r="S3" s="12"/>
      <c r="T3" s="12"/>
      <c r="U3" s="12"/>
      <c r="V3" s="12"/>
      <c r="W3" s="12"/>
      <c r="X3" s="2"/>
      <c r="Y3" s="12"/>
      <c r="Z3" s="12"/>
      <c r="AA3" s="12"/>
      <c r="AB3" s="12"/>
      <c r="AC3" s="12"/>
      <c r="AD3" s="12"/>
      <c r="AE3" s="12"/>
      <c r="AF3" s="12"/>
      <c r="AG3" s="12"/>
    </row>
    <row r="4">
      <c r="A4" s="23" t="str">
        <f>ALNS!A4</f>
        <v>Alex Ranyê Guilherme Cristino</v>
      </c>
      <c r="B4" s="24"/>
      <c r="C4" s="24"/>
      <c r="D4" s="24"/>
      <c r="E4" s="24"/>
      <c r="F4" s="25">
        <f t="shared" ref="F4:F47" si="1">IF(A4&lt;&gt;"",SUM(B4:E4),)</f>
        <v>0</v>
      </c>
      <c r="G4" s="26" t="str">
        <f t="shared" ref="G4:G47" si="2">IFERROR(IF(F4&gt;=0,AVERAGE(B4:E4),""),"")</f>
        <v/>
      </c>
      <c r="H4" s="25" t="str">
        <f t="shared" ref="H4:H47" si="3">IF(AND(F4&gt;=10,F4&lt;28,G4&lt;7),ROUND((50-G4*6)/4,1),"")</f>
        <v/>
      </c>
      <c r="I4" s="27"/>
      <c r="J4" s="28" t="str">
        <f t="shared" ref="J4:J47" si="4">IF(AND(B4&lt;&gt;"",C4&lt;&gt;"",D4&lt;&gt;"",E4&lt;&gt;""),IF(OR(F4&gt;=28,F4&lt;10),G4,IF(I4=H4,5,((G4*6)+(I4*4))/10)),)</f>
        <v/>
      </c>
      <c r="K4" s="29" t="str">
        <f t="shared" ref="K4:K47" si="5">IF(AND(B4&lt;&gt;"",C4&lt;&gt;"",D4&lt;&gt;"",E4&lt;&gt;""),IF(J4&gt;=5,"A","R"),)</f>
        <v/>
      </c>
      <c r="L4" s="2"/>
      <c r="M4" s="22" t="s">
        <v>59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</row>
    <row r="5">
      <c r="A5" s="30" t="str">
        <f>ALNS!A5</f>
        <v>Ana beatriz Araújo Salvino</v>
      </c>
      <c r="B5" s="31"/>
      <c r="C5" s="31"/>
      <c r="D5" s="31"/>
      <c r="E5" s="31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5" t="str">
        <f t="shared" si="4"/>
        <v/>
      </c>
      <c r="K5" s="36" t="str">
        <f t="shared" si="5"/>
        <v/>
      </c>
      <c r="L5" s="2"/>
      <c r="M5" s="18" t="s">
        <v>60</v>
      </c>
      <c r="N5" s="12"/>
      <c r="O5" s="12"/>
      <c r="P5" s="12"/>
      <c r="Q5" s="12"/>
      <c r="R5" s="12"/>
      <c r="S5" s="12"/>
      <c r="T5" s="12"/>
      <c r="U5" s="12"/>
      <c r="V5" s="12"/>
      <c r="W5" s="12"/>
      <c r="X5" s="2"/>
      <c r="Y5" s="12"/>
      <c r="Z5" s="2"/>
      <c r="AA5" s="12"/>
      <c r="AB5" s="12"/>
      <c r="AC5" s="12"/>
      <c r="AD5" s="12"/>
      <c r="AE5" s="12"/>
      <c r="AF5" s="12"/>
      <c r="AG5" s="12"/>
    </row>
    <row r="6">
      <c r="A6" s="23" t="str">
        <f>ALNS!A6</f>
        <v>Ana Beatriz Farias Brito</v>
      </c>
      <c r="B6" s="24"/>
      <c r="C6" s="24"/>
      <c r="D6" s="24"/>
      <c r="E6" s="24"/>
      <c r="F6" s="25">
        <f t="shared" si="1"/>
        <v>0</v>
      </c>
      <c r="G6" s="26" t="str">
        <f t="shared" si="2"/>
        <v/>
      </c>
      <c r="H6" s="25" t="str">
        <f t="shared" si="3"/>
        <v/>
      </c>
      <c r="I6" s="27"/>
      <c r="J6" s="28" t="str">
        <f t="shared" si="4"/>
        <v/>
      </c>
      <c r="K6" s="29" t="str">
        <f t="shared" si="5"/>
        <v/>
      </c>
      <c r="L6" s="2"/>
      <c r="M6" s="37" t="s">
        <v>61</v>
      </c>
      <c r="N6" s="12"/>
      <c r="O6" s="12"/>
      <c r="P6" s="12"/>
      <c r="Q6" s="12"/>
      <c r="R6" s="12"/>
      <c r="S6" s="12"/>
      <c r="T6" s="12"/>
      <c r="U6" s="12"/>
      <c r="V6" s="12"/>
      <c r="W6" s="12"/>
      <c r="X6" s="2"/>
      <c r="Y6" s="12"/>
      <c r="Z6" s="2"/>
      <c r="AA6" s="12"/>
      <c r="AB6" s="12"/>
      <c r="AC6" s="12"/>
      <c r="AD6" s="12"/>
      <c r="AE6" s="12"/>
      <c r="AF6" s="12"/>
      <c r="AG6" s="12"/>
    </row>
    <row r="7">
      <c r="A7" s="30" t="str">
        <f>ALNS!A7</f>
        <v>Ana Clara Oliveira das Chagas</v>
      </c>
      <c r="B7" s="31"/>
      <c r="C7" s="31"/>
      <c r="D7" s="31"/>
      <c r="E7" s="31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5" t="str">
        <f t="shared" si="4"/>
        <v/>
      </c>
      <c r="K7" s="36" t="str">
        <f t="shared" si="5"/>
        <v/>
      </c>
      <c r="L7" s="2"/>
      <c r="M7" s="22" t="s">
        <v>62</v>
      </c>
      <c r="N7" s="12"/>
      <c r="O7" s="12"/>
      <c r="P7" s="12"/>
      <c r="Q7" s="12"/>
      <c r="R7" s="12"/>
      <c r="S7" s="12"/>
      <c r="T7" s="12"/>
      <c r="U7" s="12"/>
      <c r="V7" s="12"/>
      <c r="W7" s="12"/>
      <c r="X7" s="2"/>
      <c r="Y7" s="12"/>
      <c r="Z7" s="2"/>
      <c r="AA7" s="12"/>
      <c r="AB7" s="12"/>
      <c r="AC7" s="12"/>
      <c r="AD7" s="12"/>
      <c r="AE7" s="12"/>
      <c r="AF7" s="12"/>
      <c r="AG7" s="12"/>
    </row>
    <row r="8">
      <c r="A8" s="23" t="str">
        <f>ALNS!A8</f>
        <v>Ana Flávia Ribeiro Gomes Nascimento</v>
      </c>
      <c r="B8" s="24"/>
      <c r="C8" s="24"/>
      <c r="D8" s="24"/>
      <c r="E8" s="24"/>
      <c r="F8" s="25">
        <f t="shared" si="1"/>
        <v>0</v>
      </c>
      <c r="G8" s="26" t="str">
        <f t="shared" si="2"/>
        <v/>
      </c>
      <c r="H8" s="25" t="str">
        <f t="shared" si="3"/>
        <v/>
      </c>
      <c r="I8" s="27"/>
      <c r="J8" s="28" t="str">
        <f t="shared" si="4"/>
        <v/>
      </c>
      <c r="K8" s="29" t="str">
        <f t="shared" si="5"/>
        <v/>
      </c>
      <c r="L8" s="2"/>
      <c r="M8" s="22" t="s">
        <v>63</v>
      </c>
      <c r="N8" s="12"/>
      <c r="O8" s="12"/>
      <c r="P8" s="12"/>
      <c r="Q8" s="12"/>
      <c r="R8" s="12"/>
      <c r="S8" s="12"/>
      <c r="T8" s="12"/>
      <c r="U8" s="12"/>
      <c r="V8" s="12"/>
      <c r="W8" s="12"/>
      <c r="X8" s="2"/>
      <c r="Y8" s="12"/>
      <c r="Z8" s="2"/>
      <c r="AA8" s="12"/>
      <c r="AB8" s="12"/>
      <c r="AC8" s="12"/>
      <c r="AD8" s="12"/>
      <c r="AE8" s="12"/>
      <c r="AF8" s="12"/>
      <c r="AG8" s="12"/>
    </row>
    <row r="9">
      <c r="A9" s="30" t="str">
        <f>ALNS!A9</f>
        <v>Ana Luiza Almeida Maia</v>
      </c>
      <c r="B9" s="31"/>
      <c r="C9" s="31"/>
      <c r="D9" s="31"/>
      <c r="E9" s="31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5" t="str">
        <f t="shared" si="4"/>
        <v/>
      </c>
      <c r="K9" s="36" t="str">
        <f t="shared" si="5"/>
        <v/>
      </c>
      <c r="L9" s="2"/>
      <c r="M9" s="22" t="s">
        <v>64</v>
      </c>
      <c r="N9" s="12"/>
      <c r="O9" s="12"/>
      <c r="P9" s="12"/>
      <c r="Q9" s="12"/>
      <c r="R9" s="12"/>
      <c r="S9" s="12"/>
      <c r="T9" s="12"/>
      <c r="U9" s="12"/>
      <c r="V9" s="12"/>
      <c r="W9" s="12"/>
      <c r="X9" s="2"/>
      <c r="Y9" s="12"/>
      <c r="Z9" s="2"/>
      <c r="AA9" s="12"/>
      <c r="AB9" s="12"/>
      <c r="AC9" s="12"/>
      <c r="AD9" s="12"/>
      <c r="AE9" s="12"/>
      <c r="AF9" s="12"/>
      <c r="AG9" s="12"/>
    </row>
    <row r="10">
      <c r="A10" s="23" t="str">
        <f>ALNS!A10</f>
        <v>Andrei Bernado Nascimento da Silva</v>
      </c>
      <c r="B10" s="24"/>
      <c r="C10" s="24"/>
      <c r="D10" s="24"/>
      <c r="E10" s="24"/>
      <c r="F10" s="25">
        <f t="shared" si="1"/>
        <v>0</v>
      </c>
      <c r="G10" s="26" t="str">
        <f t="shared" si="2"/>
        <v/>
      </c>
      <c r="H10" s="25" t="str">
        <f t="shared" si="3"/>
        <v/>
      </c>
      <c r="I10" s="27"/>
      <c r="J10" s="28" t="str">
        <f t="shared" si="4"/>
        <v/>
      </c>
      <c r="K10" s="29" t="str">
        <f t="shared" si="5"/>
        <v/>
      </c>
      <c r="L10" s="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2"/>
      <c r="Y10" s="12"/>
      <c r="Z10" s="2"/>
      <c r="AA10" s="12"/>
      <c r="AB10" s="12"/>
      <c r="AC10" s="12"/>
      <c r="AD10" s="12"/>
      <c r="AE10" s="12"/>
      <c r="AF10" s="12"/>
      <c r="AG10" s="12"/>
    </row>
    <row r="11">
      <c r="A11" s="30" t="str">
        <f>ALNS!A11</f>
        <v>Arthur Juan Costa Araújo</v>
      </c>
      <c r="B11" s="31"/>
      <c r="C11" s="31"/>
      <c r="D11" s="31"/>
      <c r="E11" s="31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5" t="str">
        <f t="shared" si="4"/>
        <v/>
      </c>
      <c r="K11" s="36" t="str">
        <f t="shared" si="5"/>
        <v/>
      </c>
      <c r="L11" s="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2"/>
      <c r="Y11" s="12"/>
      <c r="Z11" s="2"/>
      <c r="AA11" s="12"/>
      <c r="AB11" s="12"/>
      <c r="AC11" s="12"/>
      <c r="AD11" s="12"/>
      <c r="AE11" s="12"/>
      <c r="AF11" s="12"/>
      <c r="AG11" s="12"/>
    </row>
    <row r="12">
      <c r="A12" s="23" t="str">
        <f>ALNS!A12</f>
        <v>Brenda Angel Sousa de Medeiros</v>
      </c>
      <c r="B12" s="24"/>
      <c r="C12" s="24"/>
      <c r="D12" s="24"/>
      <c r="E12" s="24"/>
      <c r="F12" s="25">
        <f t="shared" si="1"/>
        <v>0</v>
      </c>
      <c r="G12" s="26" t="str">
        <f t="shared" si="2"/>
        <v/>
      </c>
      <c r="H12" s="25" t="str">
        <f t="shared" si="3"/>
        <v/>
      </c>
      <c r="I12" s="27"/>
      <c r="J12" s="28" t="str">
        <f t="shared" si="4"/>
        <v/>
      </c>
      <c r="K12" s="29" t="str">
        <f t="shared" si="5"/>
        <v/>
      </c>
      <c r="L12" s="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2"/>
      <c r="Y12" s="12"/>
      <c r="Z12" s="2"/>
      <c r="AA12" s="12"/>
      <c r="AB12" s="12"/>
      <c r="AC12" s="12"/>
      <c r="AD12" s="12"/>
      <c r="AE12" s="12"/>
      <c r="AF12" s="12"/>
      <c r="AG12" s="12"/>
    </row>
    <row r="13">
      <c r="A13" s="30" t="str">
        <f>ALNS!A13</f>
        <v>Bruna Ellen Andrade Abrantes</v>
      </c>
      <c r="B13" s="31"/>
      <c r="C13" s="31"/>
      <c r="D13" s="31"/>
      <c r="E13" s="31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5" t="str">
        <f t="shared" si="4"/>
        <v/>
      </c>
      <c r="K13" s="36" t="str">
        <f t="shared" si="5"/>
        <v/>
      </c>
      <c r="L13" s="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2"/>
      <c r="Y13" s="12"/>
      <c r="Z13" s="2"/>
      <c r="AA13" s="12"/>
      <c r="AB13" s="12"/>
      <c r="AC13" s="12"/>
      <c r="AD13" s="12"/>
      <c r="AE13" s="12"/>
      <c r="AF13" s="12"/>
      <c r="AG13" s="12"/>
    </row>
    <row r="14">
      <c r="A14" s="23" t="str">
        <f>ALNS!A14</f>
        <v>Daniel Dantas da Silva</v>
      </c>
      <c r="B14" s="24"/>
      <c r="C14" s="24"/>
      <c r="D14" s="24"/>
      <c r="E14" s="24"/>
      <c r="F14" s="25">
        <f t="shared" si="1"/>
        <v>0</v>
      </c>
      <c r="G14" s="26" t="str">
        <f t="shared" si="2"/>
        <v/>
      </c>
      <c r="H14" s="25" t="str">
        <f t="shared" si="3"/>
        <v/>
      </c>
      <c r="I14" s="27"/>
      <c r="J14" s="28" t="str">
        <f t="shared" si="4"/>
        <v/>
      </c>
      <c r="K14" s="29" t="str">
        <f t="shared" si="5"/>
        <v/>
      </c>
      <c r="L14" s="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2"/>
      <c r="Y14" s="12"/>
      <c r="Z14" s="2"/>
      <c r="AA14" s="12"/>
      <c r="AB14" s="12"/>
      <c r="AC14" s="12"/>
      <c r="AD14" s="12"/>
      <c r="AE14" s="12"/>
      <c r="AF14" s="12"/>
      <c r="AG14" s="12"/>
    </row>
    <row r="15">
      <c r="A15" s="30" t="str">
        <f>ALNS!A15</f>
        <v>Erick Gabriel Araújo Leandro</v>
      </c>
      <c r="B15" s="31"/>
      <c r="C15" s="31"/>
      <c r="D15" s="31"/>
      <c r="E15" s="31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5" t="str">
        <f t="shared" si="4"/>
        <v/>
      </c>
      <c r="K15" s="36" t="str">
        <f t="shared" si="5"/>
        <v/>
      </c>
      <c r="L15" s="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2"/>
      <c r="Y15" s="12"/>
      <c r="Z15" s="2"/>
      <c r="AA15" s="12"/>
      <c r="AB15" s="12"/>
      <c r="AC15" s="12"/>
      <c r="AD15" s="12"/>
      <c r="AE15" s="12"/>
      <c r="AF15" s="12"/>
      <c r="AG15" s="12"/>
    </row>
    <row r="16">
      <c r="A16" s="23" t="str">
        <f>ALNS!A16</f>
        <v>Eugênio Genuíno Mota</v>
      </c>
      <c r="B16" s="24"/>
      <c r="C16" s="24"/>
      <c r="D16" s="24"/>
      <c r="E16" s="24"/>
      <c r="F16" s="25">
        <f t="shared" si="1"/>
        <v>0</v>
      </c>
      <c r="G16" s="33" t="str">
        <f t="shared" si="2"/>
        <v/>
      </c>
      <c r="H16" s="25" t="str">
        <f t="shared" si="3"/>
        <v/>
      </c>
      <c r="I16" s="27"/>
      <c r="J16" s="28" t="str">
        <f t="shared" si="4"/>
        <v/>
      </c>
      <c r="K16" s="29" t="str">
        <f t="shared" si="5"/>
        <v/>
      </c>
      <c r="L16" s="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2"/>
      <c r="Y16" s="12"/>
      <c r="Z16" s="2"/>
      <c r="AA16" s="12"/>
      <c r="AB16" s="12"/>
      <c r="AC16" s="12"/>
      <c r="AD16" s="12"/>
      <c r="AE16" s="12"/>
      <c r="AF16" s="12"/>
      <c r="AG16" s="12"/>
    </row>
    <row r="17">
      <c r="A17" s="30" t="str">
        <f>ALNS!A17</f>
        <v>Evellyn Fernandes de Almeida</v>
      </c>
      <c r="B17" s="31"/>
      <c r="C17" s="31"/>
      <c r="D17" s="31"/>
      <c r="E17" s="31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5" t="str">
        <f t="shared" si="4"/>
        <v/>
      </c>
      <c r="K17" s="36" t="str">
        <f t="shared" si="5"/>
        <v/>
      </c>
      <c r="L17" s="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2"/>
      <c r="Y17" s="12"/>
      <c r="Z17" s="2"/>
      <c r="AA17" s="12"/>
      <c r="AB17" s="12"/>
      <c r="AC17" s="12"/>
      <c r="AD17" s="12"/>
      <c r="AE17" s="12"/>
      <c r="AF17" s="12"/>
      <c r="AG17" s="12"/>
    </row>
    <row r="18">
      <c r="A18" s="23" t="str">
        <f>ALNS!A18</f>
        <v>Gabriel de Sousa Gonzaga</v>
      </c>
      <c r="B18" s="24"/>
      <c r="C18" s="24"/>
      <c r="D18" s="24"/>
      <c r="E18" s="24"/>
      <c r="F18" s="25">
        <f t="shared" si="1"/>
        <v>0</v>
      </c>
      <c r="G18" s="26" t="str">
        <f t="shared" si="2"/>
        <v/>
      </c>
      <c r="H18" s="25" t="str">
        <f t="shared" si="3"/>
        <v/>
      </c>
      <c r="I18" s="27"/>
      <c r="J18" s="28" t="str">
        <f t="shared" si="4"/>
        <v/>
      </c>
      <c r="K18" s="29" t="str">
        <f t="shared" si="5"/>
        <v/>
      </c>
      <c r="L18" s="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2"/>
      <c r="Y18" s="12"/>
      <c r="Z18" s="2"/>
      <c r="AA18" s="12"/>
      <c r="AB18" s="12"/>
      <c r="AC18" s="12"/>
      <c r="AD18" s="12"/>
      <c r="AE18" s="12"/>
      <c r="AF18" s="12"/>
      <c r="AG18" s="12"/>
    </row>
    <row r="19">
      <c r="A19" s="30" t="str">
        <f>ALNS!A19</f>
        <v>Giullia Barros Pietoso Camara</v>
      </c>
      <c r="B19" s="31"/>
      <c r="C19" s="31"/>
      <c r="D19" s="31"/>
      <c r="E19" s="31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5" t="str">
        <f t="shared" si="4"/>
        <v/>
      </c>
      <c r="K19" s="36" t="str">
        <f t="shared" si="5"/>
        <v/>
      </c>
      <c r="L19" s="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2"/>
      <c r="Y19" s="12"/>
      <c r="Z19" s="2"/>
      <c r="AA19" s="12"/>
      <c r="AB19" s="12"/>
      <c r="AC19" s="12"/>
      <c r="AD19" s="12"/>
      <c r="AE19" s="12"/>
      <c r="AF19" s="12"/>
      <c r="AG19" s="12"/>
    </row>
    <row r="20" ht="15.75" customHeight="1">
      <c r="A20" s="38" t="str">
        <f>ALNS!A20</f>
        <v>Gleiciane Almeida de Lima</v>
      </c>
      <c r="B20" s="24"/>
      <c r="C20" s="24"/>
      <c r="D20" s="24"/>
      <c r="E20" s="24"/>
      <c r="F20" s="25">
        <f t="shared" si="1"/>
        <v>0</v>
      </c>
      <c r="G20" s="26" t="str">
        <f t="shared" si="2"/>
        <v/>
      </c>
      <c r="H20" s="25" t="str">
        <f t="shared" si="3"/>
        <v/>
      </c>
      <c r="I20" s="27"/>
      <c r="J20" s="28" t="str">
        <f t="shared" si="4"/>
        <v/>
      </c>
      <c r="K20" s="29" t="str">
        <f t="shared" si="5"/>
        <v/>
      </c>
      <c r="L20" s="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2"/>
      <c r="Y20" s="12"/>
      <c r="Z20" s="2"/>
      <c r="AA20" s="12"/>
      <c r="AB20" s="12"/>
      <c r="AC20" s="12"/>
      <c r="AD20" s="12"/>
      <c r="AE20" s="12"/>
      <c r="AF20" s="12"/>
      <c r="AG20" s="12"/>
    </row>
    <row r="21" ht="15.75" customHeight="1">
      <c r="A21" s="30" t="str">
        <f>ALNS!A21</f>
        <v>Gustavo Oliviera de Menezes</v>
      </c>
      <c r="B21" s="31"/>
      <c r="C21" s="31"/>
      <c r="D21" s="31"/>
      <c r="E21" s="31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5" t="str">
        <f t="shared" si="4"/>
        <v/>
      </c>
      <c r="K21" s="36" t="str">
        <f t="shared" si="5"/>
        <v/>
      </c>
      <c r="L21" s="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2"/>
      <c r="Y21" s="12"/>
      <c r="Z21" s="2"/>
      <c r="AA21" s="12"/>
      <c r="AB21" s="12"/>
      <c r="AC21" s="12"/>
      <c r="AD21" s="12"/>
      <c r="AE21" s="12"/>
      <c r="AF21" s="12"/>
      <c r="AG21" s="12"/>
    </row>
    <row r="22" ht="15.75" customHeight="1">
      <c r="A22" s="23" t="str">
        <f>ALNS!A22</f>
        <v>Heitor Gênuíno Mota</v>
      </c>
      <c r="B22" s="24"/>
      <c r="C22" s="24"/>
      <c r="D22" s="24"/>
      <c r="E22" s="24"/>
      <c r="F22" s="25">
        <f t="shared" si="1"/>
        <v>0</v>
      </c>
      <c r="G22" s="26" t="str">
        <f t="shared" si="2"/>
        <v/>
      </c>
      <c r="H22" s="25" t="str">
        <f t="shared" si="3"/>
        <v/>
      </c>
      <c r="I22" s="27"/>
      <c r="J22" s="28" t="str">
        <f t="shared" si="4"/>
        <v/>
      </c>
      <c r="K22" s="29" t="str">
        <f t="shared" si="5"/>
        <v/>
      </c>
      <c r="L22" s="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2"/>
      <c r="Y22" s="12"/>
      <c r="Z22" s="2"/>
      <c r="AA22" s="12"/>
      <c r="AB22" s="12"/>
      <c r="AC22" s="12"/>
      <c r="AD22" s="12"/>
      <c r="AE22" s="12"/>
      <c r="AF22" s="12"/>
      <c r="AG22" s="12"/>
    </row>
    <row r="23" ht="15.75" customHeight="1">
      <c r="A23" s="30" t="str">
        <f>ALNS!A23</f>
        <v>Heloisa dos Reis Nascimento</v>
      </c>
      <c r="B23" s="31"/>
      <c r="C23" s="31"/>
      <c r="D23" s="31"/>
      <c r="E23" s="31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5" t="str">
        <f t="shared" si="4"/>
        <v/>
      </c>
      <c r="K23" s="36" t="str">
        <f t="shared" si="5"/>
        <v/>
      </c>
      <c r="L23" s="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2"/>
      <c r="Y23" s="12"/>
      <c r="Z23" s="2"/>
      <c r="AA23" s="12"/>
      <c r="AB23" s="12"/>
      <c r="AC23" s="12"/>
      <c r="AD23" s="12"/>
      <c r="AE23" s="12"/>
      <c r="AF23" s="12"/>
      <c r="AG23" s="12"/>
    </row>
    <row r="24" ht="15.75" customHeight="1">
      <c r="A24" s="23" t="str">
        <f>ALNS!A24</f>
        <v>José Júlio César de Lima Silva Soares</v>
      </c>
      <c r="B24" s="24"/>
      <c r="C24" s="24"/>
      <c r="D24" s="24"/>
      <c r="E24" s="24"/>
      <c r="F24" s="25">
        <f t="shared" si="1"/>
        <v>0</v>
      </c>
      <c r="G24" s="26" t="str">
        <f t="shared" si="2"/>
        <v/>
      </c>
      <c r="H24" s="25" t="str">
        <f t="shared" si="3"/>
        <v/>
      </c>
      <c r="I24" s="27"/>
      <c r="J24" s="28" t="str">
        <f t="shared" si="4"/>
        <v/>
      </c>
      <c r="K24" s="29" t="str">
        <f t="shared" si="5"/>
        <v/>
      </c>
      <c r="L24" s="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2"/>
      <c r="Y24" s="12"/>
      <c r="Z24" s="2"/>
      <c r="AA24" s="12"/>
      <c r="AB24" s="12"/>
      <c r="AC24" s="12"/>
      <c r="AD24" s="12"/>
      <c r="AE24" s="12"/>
      <c r="AF24" s="12"/>
      <c r="AG24" s="12"/>
    </row>
    <row r="25" ht="15.75" customHeight="1">
      <c r="A25" s="30" t="str">
        <f>ALNS!A25</f>
        <v>Júlia da Costa Silva Cruz</v>
      </c>
      <c r="B25" s="31"/>
      <c r="C25" s="31"/>
      <c r="D25" s="31"/>
      <c r="E25" s="31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5" t="str">
        <f t="shared" si="4"/>
        <v/>
      </c>
      <c r="K25" s="36" t="str">
        <f t="shared" si="5"/>
        <v/>
      </c>
      <c r="L25" s="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2"/>
      <c r="Y25" s="12"/>
      <c r="Z25" s="2"/>
      <c r="AA25" s="12"/>
      <c r="AB25" s="12"/>
      <c r="AC25" s="12"/>
      <c r="AD25" s="12"/>
      <c r="AE25" s="12"/>
      <c r="AF25" s="12"/>
      <c r="AG25" s="12"/>
    </row>
    <row r="26" ht="15.75" customHeight="1">
      <c r="A26" s="39" t="str">
        <f>ALNS!A26</f>
        <v>Kelven Fernando Basilio de Farias</v>
      </c>
      <c r="B26" s="24"/>
      <c r="C26" s="24"/>
      <c r="D26" s="24"/>
      <c r="E26" s="24"/>
      <c r="F26" s="25">
        <f t="shared" si="1"/>
        <v>0</v>
      </c>
      <c r="G26" s="26" t="str">
        <f t="shared" si="2"/>
        <v/>
      </c>
      <c r="H26" s="25" t="str">
        <f t="shared" si="3"/>
        <v/>
      </c>
      <c r="I26" s="38"/>
      <c r="J26" s="28" t="str">
        <f t="shared" si="4"/>
        <v/>
      </c>
      <c r="K26" s="29" t="str">
        <f t="shared" si="5"/>
        <v/>
      </c>
      <c r="L26" s="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2"/>
      <c r="Y26" s="12"/>
      <c r="Z26" s="2"/>
      <c r="AA26" s="12"/>
      <c r="AB26" s="12"/>
      <c r="AC26" s="12"/>
      <c r="AD26" s="12"/>
      <c r="AE26" s="12"/>
      <c r="AF26" s="12"/>
      <c r="AG26" s="12"/>
    </row>
    <row r="27" ht="15.75" customHeight="1">
      <c r="A27" s="40" t="str">
        <f>ALNS!A27</f>
        <v>Laura Lima Pires</v>
      </c>
      <c r="B27" s="31"/>
      <c r="C27" s="31"/>
      <c r="D27" s="31"/>
      <c r="E27" s="31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41"/>
      <c r="J27" s="35" t="str">
        <f t="shared" si="4"/>
        <v/>
      </c>
      <c r="K27" s="36" t="str">
        <f t="shared" si="5"/>
        <v/>
      </c>
      <c r="L27" s="2"/>
      <c r="M27" s="12"/>
      <c r="N27" s="2"/>
      <c r="O27" s="2"/>
      <c r="P27" s="12"/>
      <c r="Q27" s="2"/>
      <c r="R27" s="2"/>
      <c r="S27" s="2"/>
      <c r="T27" s="2"/>
      <c r="U27" s="2"/>
      <c r="V27" s="2"/>
      <c r="W27" s="2"/>
      <c r="X27" s="2"/>
      <c r="Y27" s="12"/>
      <c r="Z27" s="2"/>
      <c r="AA27" s="12"/>
      <c r="AB27" s="12"/>
      <c r="AC27" s="12"/>
      <c r="AD27" s="12"/>
      <c r="AE27" s="12"/>
      <c r="AF27" s="12"/>
      <c r="AG27" s="12"/>
    </row>
    <row r="28" ht="15.75" customHeight="1">
      <c r="A28" s="42" t="str">
        <f>ALNS!A28</f>
        <v>Lucas Abrante Rêgo</v>
      </c>
      <c r="B28" s="24"/>
      <c r="C28" s="24"/>
      <c r="D28" s="24"/>
      <c r="E28" s="24"/>
      <c r="F28" s="25">
        <f t="shared" si="1"/>
        <v>0</v>
      </c>
      <c r="G28" s="26" t="str">
        <f t="shared" si="2"/>
        <v/>
      </c>
      <c r="H28" s="25" t="str">
        <f t="shared" si="3"/>
        <v/>
      </c>
      <c r="I28" s="38"/>
      <c r="J28" s="28" t="str">
        <f t="shared" si="4"/>
        <v/>
      </c>
      <c r="K28" s="29" t="str">
        <f t="shared" si="5"/>
        <v/>
      </c>
      <c r="L28" s="2"/>
      <c r="M28" s="12"/>
      <c r="N28" s="2"/>
      <c r="O28" s="12"/>
      <c r="P28" s="12"/>
      <c r="Q28" s="12"/>
      <c r="R28" s="12"/>
      <c r="S28" s="12"/>
      <c r="T28" s="2"/>
      <c r="U28" s="2"/>
      <c r="V28" s="2"/>
      <c r="W28" s="2"/>
      <c r="X28" s="2"/>
      <c r="Y28" s="12"/>
      <c r="Z28" s="2"/>
      <c r="AA28" s="12"/>
      <c r="AB28" s="12"/>
      <c r="AC28" s="12"/>
      <c r="AD28" s="12"/>
      <c r="AE28" s="12"/>
      <c r="AF28" s="12"/>
      <c r="AG28" s="12"/>
    </row>
    <row r="29" ht="15.75" customHeight="1">
      <c r="A29" s="41" t="str">
        <f>ALNS!A29</f>
        <v>Luiz Alberto Medeiros Soares</v>
      </c>
      <c r="B29" s="31"/>
      <c r="C29" s="31"/>
      <c r="D29" s="31"/>
      <c r="E29" s="31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41"/>
      <c r="J29" s="35" t="str">
        <f t="shared" si="4"/>
        <v/>
      </c>
      <c r="K29" s="36" t="str">
        <f t="shared" si="5"/>
        <v/>
      </c>
      <c r="L29" s="2"/>
      <c r="M29" s="12"/>
      <c r="N29" s="12"/>
      <c r="O29" s="12"/>
      <c r="P29" s="12"/>
      <c r="Q29" s="12"/>
      <c r="R29" s="12"/>
      <c r="S29" s="12"/>
      <c r="T29" s="2"/>
      <c r="U29" s="2"/>
      <c r="V29" s="2"/>
      <c r="W29" s="2"/>
      <c r="X29" s="2"/>
      <c r="Y29" s="2"/>
      <c r="Z29" s="2"/>
      <c r="AA29" s="12"/>
      <c r="AB29" s="12"/>
      <c r="AC29" s="12"/>
      <c r="AD29" s="12"/>
      <c r="AE29" s="12"/>
      <c r="AF29" s="12"/>
      <c r="AG29" s="12"/>
    </row>
    <row r="30" ht="15.75" customHeight="1">
      <c r="A30" s="38" t="str">
        <f>ALNS!A30</f>
        <v>Maria Alice Borba Agra</v>
      </c>
      <c r="B30" s="24"/>
      <c r="C30" s="24"/>
      <c r="D30" s="24"/>
      <c r="E30" s="24"/>
      <c r="F30" s="25">
        <f t="shared" si="1"/>
        <v>0</v>
      </c>
      <c r="G30" s="26" t="str">
        <f t="shared" si="2"/>
        <v/>
      </c>
      <c r="H30" s="25" t="str">
        <f t="shared" si="3"/>
        <v/>
      </c>
      <c r="I30" s="38"/>
      <c r="J30" s="28" t="str">
        <f t="shared" si="4"/>
        <v/>
      </c>
      <c r="K30" s="29" t="str">
        <f t="shared" si="5"/>
        <v/>
      </c>
      <c r="L30" s="2"/>
      <c r="M30" s="12"/>
      <c r="N30" s="2"/>
      <c r="O30" s="12"/>
      <c r="P30" s="12"/>
      <c r="Q30" s="12"/>
      <c r="R30" s="12"/>
      <c r="S30" s="12"/>
      <c r="T30" s="2"/>
      <c r="U30" s="2"/>
      <c r="V30" s="2"/>
      <c r="W30" s="2"/>
      <c r="X30" s="2"/>
      <c r="Y30" s="2"/>
      <c r="Z30" s="2"/>
      <c r="AA30" s="12"/>
      <c r="AB30" s="12"/>
      <c r="AC30" s="12"/>
      <c r="AD30" s="12"/>
      <c r="AE30" s="12"/>
      <c r="AF30" s="12"/>
      <c r="AG30" s="12"/>
    </row>
    <row r="31" ht="15.75" customHeight="1">
      <c r="A31" s="41" t="str">
        <f>ALNS!A31</f>
        <v>Maria Clara Alves de Lima</v>
      </c>
      <c r="B31" s="31"/>
      <c r="C31" s="31"/>
      <c r="D31" s="31"/>
      <c r="E31" s="31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41"/>
      <c r="J31" s="35" t="str">
        <f t="shared" si="4"/>
        <v/>
      </c>
      <c r="K31" s="36" t="str">
        <f t="shared" si="5"/>
        <v/>
      </c>
      <c r="L31" s="2"/>
      <c r="M31" s="12"/>
      <c r="N31" s="2"/>
      <c r="O31" s="12"/>
      <c r="P31" s="12"/>
      <c r="Q31" s="2"/>
      <c r="R31" s="12"/>
      <c r="S31" s="12"/>
      <c r="T31" s="2"/>
      <c r="U31" s="2"/>
      <c r="V31" s="2"/>
      <c r="W31" s="2"/>
      <c r="X31" s="2"/>
      <c r="Y31" s="2"/>
      <c r="Z31" s="2"/>
      <c r="AA31" s="12"/>
      <c r="AB31" s="2"/>
      <c r="AC31" s="12"/>
      <c r="AD31" s="12"/>
      <c r="AE31" s="12"/>
      <c r="AF31" s="12"/>
      <c r="AG31" s="12"/>
    </row>
    <row r="32" ht="15.75" customHeight="1">
      <c r="A32" s="38" t="str">
        <f>ALNS!A32</f>
        <v>Maria Clara dos  Reis Silva</v>
      </c>
      <c r="B32" s="24"/>
      <c r="C32" s="24"/>
      <c r="D32" s="24"/>
      <c r="E32" s="24"/>
      <c r="F32" s="25">
        <f t="shared" si="1"/>
        <v>0</v>
      </c>
      <c r="G32" s="26" t="str">
        <f t="shared" si="2"/>
        <v/>
      </c>
      <c r="H32" s="25" t="str">
        <f t="shared" si="3"/>
        <v/>
      </c>
      <c r="I32" s="38"/>
      <c r="J32" s="28" t="str">
        <f t="shared" si="4"/>
        <v/>
      </c>
      <c r="K32" s="29" t="str">
        <f t="shared" si="5"/>
        <v/>
      </c>
      <c r="L32" s="2"/>
      <c r="M32" s="12"/>
      <c r="N32" s="2"/>
      <c r="O32" s="12"/>
      <c r="P32" s="12"/>
      <c r="Q32" s="12"/>
      <c r="R32" s="12"/>
      <c r="S32" s="12"/>
      <c r="T32" s="2"/>
      <c r="U32" s="2"/>
      <c r="V32" s="2"/>
      <c r="W32" s="2"/>
      <c r="X32" s="2"/>
      <c r="Y32" s="2"/>
      <c r="Z32" s="2"/>
      <c r="AA32" s="12"/>
      <c r="AB32" s="12"/>
      <c r="AC32" s="12"/>
      <c r="AD32" s="12"/>
      <c r="AE32" s="12"/>
      <c r="AF32" s="12"/>
      <c r="AG32" s="12"/>
    </row>
    <row r="33" ht="15.75" customHeight="1">
      <c r="A33" s="41" t="str">
        <f>ALNS!A33</f>
        <v>Maria Evelyn da Silva Almeida</v>
      </c>
      <c r="B33" s="31"/>
      <c r="C33" s="31"/>
      <c r="D33" s="31"/>
      <c r="E33" s="31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41"/>
      <c r="J33" s="35" t="str">
        <f t="shared" si="4"/>
        <v/>
      </c>
      <c r="K33" s="36" t="str">
        <f t="shared" si="5"/>
        <v/>
      </c>
      <c r="L33" s="2"/>
      <c r="M33" s="12"/>
      <c r="N33" s="12"/>
      <c r="O33" s="12"/>
      <c r="P33" s="12"/>
      <c r="Q33" s="12"/>
      <c r="R33" s="12"/>
      <c r="S33" s="12"/>
      <c r="T33" s="2"/>
      <c r="U33" s="2"/>
      <c r="V33" s="2"/>
      <c r="W33" s="2"/>
      <c r="X33" s="2"/>
      <c r="Y33" s="2"/>
      <c r="Z33" s="2"/>
      <c r="AA33" s="12"/>
      <c r="AB33" s="12"/>
      <c r="AC33" s="12"/>
      <c r="AD33" s="12"/>
      <c r="AE33" s="12"/>
      <c r="AF33" s="12"/>
      <c r="AG33" s="12"/>
    </row>
    <row r="34" ht="15.75" customHeight="1">
      <c r="A34" s="38" t="str">
        <f>ALNS!A34</f>
        <v>Marina Venâncio Oliveira</v>
      </c>
      <c r="B34" s="24"/>
      <c r="C34" s="24"/>
      <c r="D34" s="24"/>
      <c r="E34" s="24"/>
      <c r="F34" s="25">
        <f t="shared" si="1"/>
        <v>0</v>
      </c>
      <c r="G34" s="26" t="str">
        <f t="shared" si="2"/>
        <v/>
      </c>
      <c r="H34" s="25" t="str">
        <f t="shared" si="3"/>
        <v/>
      </c>
      <c r="I34" s="38"/>
      <c r="J34" s="28" t="str">
        <f t="shared" si="4"/>
        <v/>
      </c>
      <c r="K34" s="29" t="str">
        <f t="shared" si="5"/>
        <v/>
      </c>
      <c r="L34" s="2"/>
      <c r="M34" s="1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2"/>
      <c r="AB34" s="12"/>
      <c r="AC34" s="12"/>
      <c r="AD34" s="12"/>
      <c r="AE34" s="12"/>
      <c r="AF34" s="12"/>
      <c r="AG34" s="12"/>
    </row>
    <row r="35" ht="15.75" customHeight="1">
      <c r="A35" s="41" t="str">
        <f>ALNS!A35</f>
        <v>Mário Samuel Oliveira Conceição</v>
      </c>
      <c r="B35" s="31"/>
      <c r="C35" s="31"/>
      <c r="D35" s="31"/>
      <c r="E35" s="31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41"/>
      <c r="J35" s="35" t="str">
        <f t="shared" si="4"/>
        <v/>
      </c>
      <c r="K35" s="36" t="str">
        <f t="shared" si="5"/>
        <v/>
      </c>
      <c r="L35" s="2"/>
      <c r="M35" s="1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2"/>
      <c r="AB35" s="12"/>
      <c r="AC35" s="12"/>
      <c r="AD35" s="12"/>
      <c r="AE35" s="12"/>
      <c r="AF35" s="12"/>
      <c r="AG35" s="12"/>
    </row>
    <row r="36" ht="15.75" customHeight="1">
      <c r="A36" s="42" t="str">
        <f>ALNS!A36</f>
        <v>Pedro Elias barbosa de Sousa</v>
      </c>
      <c r="B36" s="24"/>
      <c r="C36" s="24"/>
      <c r="D36" s="24"/>
      <c r="E36" s="24"/>
      <c r="F36" s="25">
        <f t="shared" si="1"/>
        <v>0</v>
      </c>
      <c r="G36" s="26" t="str">
        <f t="shared" si="2"/>
        <v/>
      </c>
      <c r="H36" s="25" t="str">
        <f t="shared" si="3"/>
        <v/>
      </c>
      <c r="I36" s="38"/>
      <c r="J36" s="28" t="str">
        <f t="shared" si="4"/>
        <v/>
      </c>
      <c r="K36" s="29" t="str">
        <f t="shared" si="5"/>
        <v/>
      </c>
      <c r="L36" s="2"/>
      <c r="M36" s="1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2"/>
      <c r="AB36" s="12"/>
      <c r="AC36" s="12"/>
      <c r="AD36" s="12"/>
      <c r="AE36" s="12"/>
      <c r="AF36" s="12"/>
      <c r="AG36" s="12"/>
    </row>
    <row r="37" ht="15.75" customHeight="1">
      <c r="A37" s="40" t="str">
        <f>ALNS!A37</f>
        <v>Pedro Henrique dos Santos Sousa</v>
      </c>
      <c r="B37" s="31"/>
      <c r="C37" s="31"/>
      <c r="D37" s="31"/>
      <c r="E37" s="31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41"/>
      <c r="J37" s="35" t="str">
        <f t="shared" si="4"/>
        <v/>
      </c>
      <c r="K37" s="36" t="str">
        <f t="shared" si="5"/>
        <v/>
      </c>
      <c r="L37" s="2"/>
      <c r="M37" s="1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2"/>
      <c r="AB37" s="12"/>
      <c r="AC37" s="12"/>
      <c r="AD37" s="12"/>
      <c r="AE37" s="2"/>
      <c r="AF37" s="2"/>
      <c r="AG37" s="2"/>
    </row>
    <row r="38" ht="15.75" customHeight="1">
      <c r="A38" s="42" t="str">
        <f>ALNS!A38</f>
        <v>Pedro Víctor de Farias Almeida</v>
      </c>
      <c r="B38" s="24"/>
      <c r="C38" s="24"/>
      <c r="D38" s="24"/>
      <c r="E38" s="24"/>
      <c r="F38" s="25">
        <f t="shared" si="1"/>
        <v>0</v>
      </c>
      <c r="G38" s="26" t="str">
        <f t="shared" si="2"/>
        <v/>
      </c>
      <c r="H38" s="25" t="str">
        <f t="shared" si="3"/>
        <v/>
      </c>
      <c r="I38" s="38"/>
      <c r="J38" s="28" t="str">
        <f t="shared" si="4"/>
        <v/>
      </c>
      <c r="K38" s="29" t="str">
        <f t="shared" si="5"/>
        <v/>
      </c>
      <c r="L38" s="2"/>
      <c r="M38" s="1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2"/>
      <c r="AB38" s="12"/>
      <c r="AC38" s="12"/>
      <c r="AD38" s="12"/>
      <c r="AE38" s="2"/>
      <c r="AF38" s="2"/>
      <c r="AG38" s="2"/>
    </row>
    <row r="39" ht="15.75" customHeight="1">
      <c r="A39" s="40" t="str">
        <f>ALNS!A39</f>
        <v>Pedro Welisson de Lima Araújo</v>
      </c>
      <c r="B39" s="31"/>
      <c r="C39" s="31"/>
      <c r="D39" s="31"/>
      <c r="E39" s="31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41"/>
      <c r="J39" s="35" t="str">
        <f t="shared" si="4"/>
        <v/>
      </c>
      <c r="K39" s="36" t="str">
        <f t="shared" si="5"/>
        <v/>
      </c>
      <c r="L39" s="2"/>
      <c r="M39" s="1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2"/>
      <c r="AB39" s="12"/>
      <c r="AC39" s="12"/>
      <c r="AD39" s="12"/>
      <c r="AE39" s="2"/>
      <c r="AF39" s="2"/>
      <c r="AG39" s="2"/>
    </row>
    <row r="40" ht="15.75" customHeight="1">
      <c r="A40" s="42" t="str">
        <f>ALNS!A40</f>
        <v>Rebeca Kemylly Vasquez Mendes</v>
      </c>
      <c r="B40" s="24"/>
      <c r="C40" s="24"/>
      <c r="D40" s="24"/>
      <c r="E40" s="24"/>
      <c r="F40" s="25">
        <f t="shared" si="1"/>
        <v>0</v>
      </c>
      <c r="G40" s="26" t="str">
        <f t="shared" si="2"/>
        <v/>
      </c>
      <c r="H40" s="25" t="str">
        <f t="shared" si="3"/>
        <v/>
      </c>
      <c r="I40" s="38"/>
      <c r="J40" s="28" t="str">
        <f t="shared" si="4"/>
        <v/>
      </c>
      <c r="K40" s="29" t="str">
        <f t="shared" si="5"/>
        <v/>
      </c>
      <c r="L40" s="2"/>
      <c r="M40" s="1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2"/>
      <c r="AB40" s="12"/>
      <c r="AC40" s="12"/>
      <c r="AD40" s="2"/>
      <c r="AE40" s="2"/>
      <c r="AF40" s="2"/>
      <c r="AG40" s="2"/>
    </row>
    <row r="41" ht="15.75" customHeight="1">
      <c r="A41" s="40" t="str">
        <f>ALNS!A41</f>
        <v>Renan Victor Rocha Pessoa</v>
      </c>
      <c r="B41" s="31"/>
      <c r="C41" s="31"/>
      <c r="D41" s="31"/>
      <c r="E41" s="31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41"/>
      <c r="J41" s="35" t="str">
        <f t="shared" si="4"/>
        <v/>
      </c>
      <c r="K41" s="36" t="str">
        <f t="shared" si="5"/>
        <v/>
      </c>
      <c r="L41" s="2"/>
      <c r="M41" s="1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2"/>
      <c r="AB41" s="2"/>
      <c r="AC41" s="2"/>
      <c r="AD41" s="2"/>
      <c r="AE41" s="2"/>
      <c r="AF41" s="2"/>
      <c r="AG41" s="2"/>
    </row>
    <row r="42" ht="15.75" customHeight="1">
      <c r="A42" s="42" t="str">
        <f>ALNS!A42</f>
        <v>Reuel Rodrigues Ferreira</v>
      </c>
      <c r="B42" s="24"/>
      <c r="C42" s="24"/>
      <c r="D42" s="24"/>
      <c r="E42" s="24"/>
      <c r="F42" s="25">
        <f t="shared" si="1"/>
        <v>0</v>
      </c>
      <c r="G42" s="26" t="str">
        <f t="shared" si="2"/>
        <v/>
      </c>
      <c r="H42" s="25" t="str">
        <f t="shared" si="3"/>
        <v/>
      </c>
      <c r="I42" s="38"/>
      <c r="J42" s="28" t="str">
        <f t="shared" si="4"/>
        <v/>
      </c>
      <c r="K42" s="29" t="str">
        <f t="shared" si="5"/>
        <v/>
      </c>
      <c r="L42" s="2"/>
      <c r="M42" s="1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2"/>
      <c r="AB42" s="2"/>
      <c r="AC42" s="2"/>
      <c r="AD42" s="2"/>
      <c r="AE42" s="2"/>
      <c r="AF42" s="2"/>
      <c r="AG42" s="2"/>
    </row>
    <row r="43" ht="15.75" customHeight="1">
      <c r="A43" s="40" t="str">
        <f>ALNS!A43</f>
        <v>Samara Rafaelly Brandão Rocha</v>
      </c>
      <c r="B43" s="31"/>
      <c r="C43" s="31"/>
      <c r="D43" s="31"/>
      <c r="E43" s="31"/>
      <c r="F43" s="32">
        <f t="shared" si="1"/>
        <v>0</v>
      </c>
      <c r="G43" s="33" t="str">
        <f t="shared" si="2"/>
        <v/>
      </c>
      <c r="H43" s="32" t="str">
        <f t="shared" si="3"/>
        <v/>
      </c>
      <c r="I43" s="41"/>
      <c r="J43" s="35" t="str">
        <f t="shared" si="4"/>
        <v/>
      </c>
      <c r="K43" s="36" t="str">
        <f t="shared" si="5"/>
        <v/>
      </c>
      <c r="L43" s="2"/>
      <c r="M43" s="1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2"/>
      <c r="AB43" s="2"/>
      <c r="AC43" s="2"/>
      <c r="AD43" s="2"/>
      <c r="AE43" s="2"/>
      <c r="AF43" s="2"/>
      <c r="AG43" s="2"/>
    </row>
    <row r="44" ht="15.75" customHeight="1">
      <c r="A44" s="42" t="str">
        <f>ALNS!A44</f>
        <v>Samuel Fontes Lima</v>
      </c>
      <c r="B44" s="24"/>
      <c r="C44" s="24"/>
      <c r="D44" s="24"/>
      <c r="E44" s="24"/>
      <c r="F44" s="25">
        <f t="shared" si="1"/>
        <v>0</v>
      </c>
      <c r="G44" s="26" t="str">
        <f t="shared" si="2"/>
        <v/>
      </c>
      <c r="H44" s="25" t="str">
        <f t="shared" si="3"/>
        <v/>
      </c>
      <c r="I44" s="38"/>
      <c r="J44" s="28" t="str">
        <f t="shared" si="4"/>
        <v/>
      </c>
      <c r="K44" s="29" t="str">
        <f t="shared" si="5"/>
        <v/>
      </c>
      <c r="L44" s="12"/>
      <c r="M44" s="1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2"/>
      <c r="AB44" s="2"/>
      <c r="AC44" s="2"/>
      <c r="AD44" s="2"/>
      <c r="AE44" s="2"/>
      <c r="AF44" s="2"/>
      <c r="AG44" s="2"/>
    </row>
    <row r="45" ht="15.75" customHeight="1">
      <c r="A45" s="40" t="str">
        <f>ALNS!A45</f>
        <v>Thifany Tayane Pereira Galdino</v>
      </c>
      <c r="B45" s="31"/>
      <c r="C45" s="31"/>
      <c r="D45" s="31"/>
      <c r="E45" s="31"/>
      <c r="F45" s="32">
        <f t="shared" si="1"/>
        <v>0</v>
      </c>
      <c r="G45" s="33" t="str">
        <f t="shared" si="2"/>
        <v/>
      </c>
      <c r="H45" s="32" t="str">
        <f t="shared" si="3"/>
        <v/>
      </c>
      <c r="I45" s="41"/>
      <c r="J45" s="35" t="str">
        <f t="shared" si="4"/>
        <v/>
      </c>
      <c r="K45" s="36" t="str">
        <f t="shared" si="5"/>
        <v/>
      </c>
      <c r="L45" s="12"/>
      <c r="M45" s="12"/>
      <c r="N45" s="1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2" t="str">
        <f>ALNS!A46</f>
        <v>Victor Gabriel Clementino Lima</v>
      </c>
      <c r="B46" s="24"/>
      <c r="C46" s="24"/>
      <c r="D46" s="24"/>
      <c r="E46" s="24"/>
      <c r="F46" s="25">
        <f t="shared" si="1"/>
        <v>0</v>
      </c>
      <c r="G46" s="26" t="str">
        <f t="shared" si="2"/>
        <v/>
      </c>
      <c r="H46" s="25" t="str">
        <f t="shared" si="3"/>
        <v/>
      </c>
      <c r="I46" s="38"/>
      <c r="J46" s="28" t="str">
        <f t="shared" si="4"/>
        <v/>
      </c>
      <c r="K46" s="29" t="str">
        <f t="shared" si="5"/>
        <v/>
      </c>
      <c r="L46" s="12"/>
      <c r="M46" s="12"/>
      <c r="N46" s="1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0" t="str">
        <f>ALNS!A47</f>
        <v>Vitória Cristina Rodrigues Amancio Vieira</v>
      </c>
      <c r="B47" s="31"/>
      <c r="C47" s="31"/>
      <c r="D47" s="31"/>
      <c r="E47" s="31"/>
      <c r="F47" s="32">
        <f t="shared" si="1"/>
        <v>0</v>
      </c>
      <c r="G47" s="33" t="str">
        <f t="shared" si="2"/>
        <v/>
      </c>
      <c r="H47" s="32" t="str">
        <f t="shared" si="3"/>
        <v/>
      </c>
      <c r="I47" s="41"/>
      <c r="J47" s="35" t="str">
        <f t="shared" si="4"/>
        <v/>
      </c>
      <c r="K47" s="36" t="str">
        <f t="shared" si="5"/>
        <v/>
      </c>
      <c r="L47" s="12"/>
      <c r="M47" s="12"/>
      <c r="N47" s="1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2"/>
      <c r="M48" s="12"/>
      <c r="N48" s="1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2"/>
      <c r="M49" s="12"/>
      <c r="N49" s="1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B50" s="43"/>
      <c r="C50" s="43"/>
      <c r="D50" s="43"/>
      <c r="E50" s="43"/>
      <c r="F50" s="43"/>
      <c r="G50" s="43"/>
      <c r="L50" s="2"/>
      <c r="M50" s="12"/>
      <c r="N50" s="1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B51" s="43"/>
      <c r="C51" s="43"/>
      <c r="D51" s="43"/>
      <c r="E51" s="43"/>
      <c r="F51" s="43"/>
      <c r="G51" s="43"/>
      <c r="L51" s="2"/>
      <c r="M51" s="12"/>
      <c r="N51" s="1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3"/>
      <c r="B52" s="43"/>
      <c r="C52" s="43"/>
      <c r="D52" s="43"/>
      <c r="E52" s="43"/>
      <c r="F52" s="43"/>
      <c r="G52" s="43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3"/>
      <c r="B53" s="43"/>
      <c r="C53" s="43"/>
      <c r="D53" s="43"/>
      <c r="E53" s="43"/>
      <c r="F53" s="43"/>
      <c r="G53" s="43"/>
      <c r="L53" s="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2"/>
      <c r="AA53" s="12"/>
      <c r="AB53" s="12"/>
      <c r="AC53" s="12"/>
      <c r="AD53" s="12"/>
      <c r="AE53" s="12"/>
      <c r="AF53" s="12"/>
      <c r="AG53" s="12"/>
    </row>
    <row r="54" ht="15.75" hidden="1" customHeight="1">
      <c r="A54" s="43"/>
      <c r="B54" s="43"/>
      <c r="C54" s="43"/>
      <c r="D54" s="43"/>
      <c r="E54" s="43"/>
      <c r="F54" s="43"/>
      <c r="G54" s="43"/>
      <c r="L54" s="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2"/>
      <c r="AA54" s="12"/>
      <c r="AB54" s="12"/>
      <c r="AC54" s="12"/>
      <c r="AD54" s="12"/>
      <c r="AE54" s="12"/>
      <c r="AF54" s="12"/>
      <c r="AG54" s="12"/>
    </row>
    <row r="55" ht="15.75" hidden="1" customHeight="1">
      <c r="A55" s="43"/>
      <c r="B55" s="43"/>
      <c r="C55" s="43"/>
      <c r="D55" s="43"/>
      <c r="E55" s="43"/>
      <c r="F55" s="43"/>
      <c r="G55" s="43"/>
      <c r="L55" s="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2"/>
      <c r="Y55" s="12"/>
      <c r="Z55" s="2"/>
      <c r="AA55" s="12"/>
      <c r="AB55" s="12"/>
      <c r="AC55" s="12"/>
      <c r="AD55" s="12"/>
      <c r="AE55" s="12"/>
      <c r="AF55" s="12"/>
      <c r="AG55" s="12"/>
    </row>
    <row r="56" ht="15.75" hidden="1" customHeight="1">
      <c r="A56" s="43"/>
      <c r="B56" s="43"/>
      <c r="C56" s="43"/>
      <c r="D56" s="43"/>
      <c r="E56" s="43"/>
      <c r="F56" s="43"/>
      <c r="G56" s="43"/>
      <c r="L56" s="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2"/>
      <c r="AA56" s="12"/>
      <c r="AB56" s="12"/>
      <c r="AC56" s="12"/>
      <c r="AD56" s="12"/>
      <c r="AE56" s="12"/>
      <c r="AF56" s="12"/>
      <c r="AG56" s="12"/>
    </row>
    <row r="57" ht="15.75" hidden="1" customHeight="1">
      <c r="A57" s="43"/>
      <c r="B57" s="43"/>
      <c r="C57" s="43"/>
      <c r="D57" s="43"/>
      <c r="E57" s="43"/>
      <c r="F57" s="43"/>
      <c r="G57" s="43"/>
      <c r="L57" s="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2"/>
      <c r="Y57" s="12"/>
      <c r="Z57" s="2"/>
      <c r="AA57" s="12"/>
      <c r="AB57" s="12"/>
      <c r="AC57" s="12"/>
      <c r="AD57" s="12"/>
      <c r="AE57" s="12"/>
      <c r="AF57" s="12"/>
      <c r="AG57" s="12"/>
    </row>
    <row r="58" ht="15.75" hidden="1" customHeight="1">
      <c r="A58" s="43"/>
      <c r="B58" s="43"/>
      <c r="C58" s="43"/>
      <c r="D58" s="43"/>
      <c r="E58" s="43"/>
      <c r="F58" s="43"/>
      <c r="G58" s="43"/>
      <c r="L58" s="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2"/>
      <c r="Y58" s="12"/>
      <c r="Z58" s="2"/>
      <c r="AA58" s="12"/>
      <c r="AB58" s="12"/>
      <c r="AC58" s="12"/>
      <c r="AD58" s="12"/>
      <c r="AE58" s="12"/>
      <c r="AF58" s="12"/>
      <c r="AG58" s="12"/>
    </row>
    <row r="59" ht="15.75" hidden="1" customHeight="1">
      <c r="A59" s="43"/>
      <c r="B59" s="43"/>
      <c r="C59" s="43"/>
      <c r="D59" s="43"/>
      <c r="E59" s="43"/>
      <c r="F59" s="43"/>
      <c r="G59" s="43"/>
      <c r="L59" s="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2"/>
      <c r="Y59" s="12"/>
      <c r="Z59" s="2"/>
      <c r="AA59" s="12"/>
      <c r="AB59" s="12"/>
      <c r="AC59" s="12"/>
      <c r="AD59" s="12"/>
      <c r="AE59" s="12"/>
      <c r="AF59" s="12"/>
      <c r="AG59" s="12"/>
    </row>
    <row r="60" ht="15.75" hidden="1" customHeight="1">
      <c r="A60" s="43"/>
      <c r="B60" s="43"/>
      <c r="C60" s="43"/>
      <c r="D60" s="43"/>
      <c r="E60" s="43"/>
      <c r="F60" s="43"/>
      <c r="G60" s="43"/>
      <c r="L60" s="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2"/>
      <c r="Y60" s="12"/>
      <c r="Z60" s="2"/>
      <c r="AA60" s="12"/>
      <c r="AB60" s="12"/>
      <c r="AC60" s="12"/>
      <c r="AD60" s="12"/>
      <c r="AE60" s="12"/>
      <c r="AF60" s="12"/>
      <c r="AG60" s="12"/>
    </row>
    <row r="61" ht="15.75" hidden="1" customHeight="1">
      <c r="A61" s="43"/>
      <c r="B61" s="43"/>
      <c r="C61" s="43"/>
      <c r="D61" s="43"/>
      <c r="E61" s="43"/>
      <c r="F61" s="43"/>
      <c r="G61" s="43"/>
      <c r="L61" s="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2"/>
      <c r="Y61" s="12"/>
      <c r="Z61" s="2"/>
      <c r="AA61" s="12"/>
      <c r="AB61" s="12"/>
      <c r="AC61" s="12"/>
      <c r="AD61" s="12"/>
      <c r="AE61" s="12"/>
      <c r="AF61" s="12"/>
      <c r="AG61" s="12"/>
    </row>
    <row r="62" ht="15.75" hidden="1" customHeight="1">
      <c r="A62" s="43"/>
      <c r="B62" s="43"/>
      <c r="C62" s="43"/>
      <c r="D62" s="43"/>
      <c r="E62" s="43"/>
      <c r="F62" s="43"/>
      <c r="G62" s="43"/>
      <c r="L62" s="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2"/>
      <c r="Y62" s="12"/>
      <c r="Z62" s="2"/>
      <c r="AA62" s="12"/>
      <c r="AB62" s="12"/>
      <c r="AC62" s="12"/>
      <c r="AD62" s="12"/>
      <c r="AE62" s="12"/>
      <c r="AF62" s="12"/>
      <c r="AG62" s="12"/>
    </row>
    <row r="63" ht="15.75" hidden="1" customHeight="1">
      <c r="A63" s="43"/>
      <c r="B63" s="43"/>
      <c r="C63" s="43"/>
      <c r="D63" s="43"/>
      <c r="E63" s="43"/>
      <c r="F63" s="43"/>
      <c r="G63" s="43"/>
      <c r="L63" s="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2"/>
      <c r="Y63" s="12"/>
      <c r="Z63" s="2"/>
      <c r="AA63" s="12"/>
      <c r="AB63" s="12"/>
      <c r="AC63" s="12"/>
      <c r="AD63" s="12"/>
      <c r="AE63" s="12"/>
      <c r="AF63" s="12"/>
      <c r="AG63" s="12"/>
    </row>
    <row r="64" ht="15.75" hidden="1" customHeight="1">
      <c r="A64" s="43"/>
      <c r="B64" s="43"/>
      <c r="C64" s="43"/>
      <c r="D64" s="43"/>
      <c r="E64" s="43"/>
      <c r="F64" s="43"/>
      <c r="G64" s="43"/>
      <c r="L64" s="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2"/>
      <c r="Y64" s="12"/>
      <c r="Z64" s="2"/>
      <c r="AA64" s="12"/>
      <c r="AB64" s="12"/>
      <c r="AC64" s="12"/>
      <c r="AD64" s="12"/>
      <c r="AE64" s="12"/>
      <c r="AF64" s="12"/>
      <c r="AG64" s="12"/>
    </row>
    <row r="65" ht="15.75" hidden="1" customHeight="1">
      <c r="A65" s="43"/>
      <c r="B65" s="43"/>
      <c r="C65" s="43"/>
      <c r="D65" s="43"/>
      <c r="E65" s="43"/>
      <c r="F65" s="43"/>
      <c r="G65" s="43"/>
      <c r="L65" s="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2"/>
      <c r="Y65" s="12"/>
      <c r="Z65" s="2"/>
      <c r="AA65" s="12"/>
      <c r="AB65" s="12"/>
      <c r="AC65" s="12"/>
      <c r="AD65" s="12"/>
      <c r="AE65" s="12"/>
      <c r="AF65" s="12"/>
      <c r="AG65" s="12"/>
    </row>
    <row r="66" ht="15.75" hidden="1" customHeight="1">
      <c r="A66" s="43"/>
      <c r="B66" s="43"/>
      <c r="C66" s="43"/>
      <c r="D66" s="43"/>
      <c r="E66" s="43"/>
      <c r="F66" s="43"/>
      <c r="G66" s="43"/>
      <c r="L66" s="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2"/>
      <c r="Y66" s="12"/>
      <c r="Z66" s="2"/>
      <c r="AA66" s="12"/>
      <c r="AB66" s="12"/>
      <c r="AC66" s="12"/>
      <c r="AD66" s="12"/>
      <c r="AE66" s="12"/>
      <c r="AF66" s="12"/>
      <c r="AG66" s="12"/>
    </row>
    <row r="67" ht="15.75" hidden="1" customHeight="1">
      <c r="A67" s="43"/>
      <c r="B67" s="43"/>
      <c r="C67" s="43"/>
      <c r="D67" s="43"/>
      <c r="E67" s="43"/>
      <c r="F67" s="43"/>
      <c r="G67" s="43"/>
      <c r="L67" s="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2"/>
      <c r="Y67" s="12"/>
      <c r="Z67" s="2"/>
      <c r="AA67" s="12"/>
      <c r="AB67" s="12"/>
      <c r="AC67" s="12"/>
      <c r="AD67" s="12"/>
      <c r="AE67" s="12"/>
      <c r="AF67" s="12"/>
      <c r="AG67" s="12"/>
    </row>
    <row r="68" ht="15.75" hidden="1" customHeight="1">
      <c r="A68" s="43"/>
      <c r="B68" s="43"/>
      <c r="C68" s="43"/>
      <c r="D68" s="43"/>
      <c r="E68" s="43"/>
      <c r="F68" s="43"/>
      <c r="G68" s="43"/>
      <c r="L68" s="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2"/>
      <c r="Y68" s="12"/>
      <c r="Z68" s="2"/>
      <c r="AA68" s="12"/>
      <c r="AB68" s="12"/>
      <c r="AC68" s="12"/>
      <c r="AD68" s="12"/>
      <c r="AE68" s="12"/>
      <c r="AF68" s="12"/>
      <c r="AG68" s="12"/>
    </row>
    <row r="69" ht="15.75" hidden="1" customHeight="1">
      <c r="A69" s="43"/>
      <c r="B69" s="43"/>
      <c r="C69" s="43"/>
      <c r="D69" s="43"/>
      <c r="E69" s="43"/>
      <c r="F69" s="43"/>
      <c r="G69" s="43"/>
      <c r="L69" s="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2"/>
      <c r="Y69" s="12"/>
      <c r="Z69" s="2"/>
      <c r="AA69" s="12"/>
      <c r="AB69" s="12"/>
      <c r="AC69" s="12"/>
      <c r="AD69" s="12"/>
      <c r="AE69" s="12"/>
      <c r="AF69" s="12"/>
      <c r="AG69" s="12"/>
    </row>
    <row r="70" ht="15.75" hidden="1" customHeight="1">
      <c r="A70" s="43"/>
      <c r="B70" s="43"/>
      <c r="C70" s="43"/>
      <c r="D70" s="43"/>
      <c r="E70" s="43"/>
      <c r="F70" s="43"/>
      <c r="G70" s="43"/>
      <c r="L70" s="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2"/>
      <c r="Y70" s="12"/>
      <c r="Z70" s="2"/>
      <c r="AA70" s="12"/>
      <c r="AB70" s="12"/>
      <c r="AC70" s="12"/>
      <c r="AD70" s="12"/>
      <c r="AE70" s="12"/>
      <c r="AF70" s="12"/>
      <c r="AG70" s="12"/>
    </row>
    <row r="71" ht="15.75" hidden="1" customHeight="1">
      <c r="A71" s="43"/>
      <c r="B71" s="43"/>
      <c r="C71" s="43"/>
      <c r="D71" s="43"/>
      <c r="E71" s="43"/>
      <c r="F71" s="43"/>
      <c r="G71" s="43"/>
      <c r="L71" s="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2"/>
      <c r="Y71" s="12"/>
      <c r="Z71" s="2"/>
      <c r="AA71" s="12"/>
      <c r="AB71" s="12"/>
      <c r="AC71" s="12"/>
      <c r="AD71" s="12"/>
      <c r="AE71" s="12"/>
      <c r="AF71" s="12"/>
      <c r="AG71" s="12"/>
    </row>
    <row r="72" ht="15.75" hidden="1" customHeight="1">
      <c r="A72" s="43"/>
      <c r="B72" s="43"/>
      <c r="C72" s="43"/>
      <c r="D72" s="43"/>
      <c r="E72" s="43"/>
      <c r="F72" s="43"/>
      <c r="G72" s="43"/>
      <c r="L72" s="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2"/>
      <c r="Y72" s="12"/>
      <c r="Z72" s="2"/>
      <c r="AA72" s="12"/>
      <c r="AB72" s="12"/>
      <c r="AC72" s="12"/>
      <c r="AD72" s="12"/>
      <c r="AE72" s="12"/>
      <c r="AF72" s="12"/>
      <c r="AG72" s="12"/>
    </row>
    <row r="73" ht="15.75" hidden="1" customHeight="1">
      <c r="A73" s="43"/>
      <c r="B73" s="43"/>
      <c r="C73" s="43"/>
      <c r="D73" s="43"/>
      <c r="E73" s="43"/>
      <c r="F73" s="43"/>
      <c r="G73" s="43"/>
      <c r="L73" s="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2"/>
      <c r="Y73" s="12"/>
      <c r="Z73" s="2"/>
      <c r="AA73" s="12"/>
      <c r="AB73" s="12"/>
      <c r="AC73" s="12"/>
      <c r="AD73" s="12"/>
      <c r="AE73" s="12"/>
      <c r="AF73" s="12"/>
      <c r="AG73" s="12"/>
    </row>
    <row r="74" ht="15.75" hidden="1" customHeight="1">
      <c r="A74" s="43"/>
      <c r="B74" s="43"/>
      <c r="C74" s="43"/>
      <c r="D74" s="43"/>
      <c r="E74" s="43"/>
      <c r="F74" s="43"/>
      <c r="G74" s="43"/>
      <c r="L74" s="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2"/>
      <c r="Y74" s="12"/>
      <c r="Z74" s="2"/>
      <c r="AA74" s="12"/>
      <c r="AB74" s="12"/>
      <c r="AC74" s="12"/>
      <c r="AD74" s="12"/>
      <c r="AE74" s="12"/>
      <c r="AF74" s="12"/>
      <c r="AG74" s="12"/>
    </row>
    <row r="75" ht="15.75" hidden="1" customHeight="1">
      <c r="A75" s="43"/>
      <c r="B75" s="43"/>
      <c r="C75" s="43"/>
      <c r="D75" s="43"/>
      <c r="E75" s="43"/>
      <c r="F75" s="43"/>
      <c r="G75" s="43"/>
      <c r="L75" s="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2"/>
      <c r="Y75" s="12"/>
      <c r="Z75" s="2"/>
      <c r="AA75" s="12"/>
      <c r="AB75" s="12"/>
      <c r="AC75" s="12"/>
      <c r="AD75" s="12"/>
      <c r="AE75" s="12"/>
      <c r="AF75" s="12"/>
      <c r="AG75" s="12"/>
    </row>
    <row r="76" ht="15.75" hidden="1" customHeight="1">
      <c r="A76" s="43"/>
      <c r="B76" s="43"/>
      <c r="C76" s="43"/>
      <c r="D76" s="43"/>
      <c r="E76" s="43"/>
      <c r="F76" s="43"/>
      <c r="G76" s="43"/>
      <c r="L76" s="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2"/>
      <c r="Y76" s="12"/>
      <c r="Z76" s="2"/>
      <c r="AA76" s="12"/>
      <c r="AB76" s="12"/>
      <c r="AC76" s="12"/>
      <c r="AD76" s="12"/>
      <c r="AE76" s="12"/>
      <c r="AF76" s="12"/>
      <c r="AG76" s="12"/>
    </row>
    <row r="77" ht="15.75" hidden="1" customHeight="1">
      <c r="A77" s="43"/>
      <c r="B77" s="43"/>
      <c r="C77" s="43"/>
      <c r="D77" s="43"/>
      <c r="E77" s="43"/>
      <c r="F77" s="43"/>
      <c r="G77" s="43"/>
      <c r="L77" s="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2"/>
      <c r="Y77" s="12"/>
      <c r="Z77" s="2"/>
      <c r="AA77" s="12"/>
      <c r="AB77" s="12"/>
      <c r="AC77" s="12"/>
      <c r="AD77" s="12"/>
      <c r="AE77" s="12"/>
      <c r="AF77" s="12"/>
      <c r="AG77" s="12"/>
    </row>
    <row r="78" ht="15.75" hidden="1" customHeight="1">
      <c r="A78" s="43"/>
      <c r="B78" s="43"/>
      <c r="C78" s="43"/>
      <c r="D78" s="43"/>
      <c r="E78" s="43"/>
      <c r="F78" s="43"/>
      <c r="G78" s="43"/>
      <c r="L78" s="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2"/>
      <c r="Y78" s="12"/>
      <c r="Z78" s="2"/>
      <c r="AA78" s="12"/>
      <c r="AB78" s="12"/>
      <c r="AC78" s="12"/>
      <c r="AD78" s="12"/>
      <c r="AE78" s="12"/>
      <c r="AF78" s="12"/>
      <c r="AG78" s="12"/>
    </row>
    <row r="79" ht="15.75" hidden="1" customHeight="1">
      <c r="A79" s="43"/>
      <c r="B79" s="43"/>
      <c r="C79" s="43"/>
      <c r="D79" s="43"/>
      <c r="E79" s="43"/>
      <c r="F79" s="43"/>
      <c r="G79" s="43"/>
      <c r="L79" s="2"/>
      <c r="M79" s="12"/>
      <c r="N79" s="12"/>
      <c r="O79" s="12"/>
      <c r="P79" s="12"/>
      <c r="Q79" s="12"/>
      <c r="R79" s="12"/>
      <c r="S79" s="12"/>
      <c r="T79" s="12"/>
      <c r="U79" s="12"/>
      <c r="V79" s="2"/>
      <c r="W79" s="2"/>
      <c r="X79" s="2"/>
      <c r="Y79" s="12"/>
      <c r="Z79" s="2"/>
      <c r="AA79" s="12"/>
      <c r="AB79" s="12"/>
      <c r="AC79" s="12"/>
      <c r="AD79" s="12"/>
      <c r="AE79" s="12"/>
      <c r="AF79" s="12"/>
      <c r="AG79" s="12"/>
    </row>
    <row r="80" ht="15.75" hidden="1" customHeight="1">
      <c r="A80" s="43"/>
      <c r="B80" s="43"/>
      <c r="C80" s="43"/>
      <c r="D80" s="43"/>
      <c r="E80" s="43"/>
      <c r="F80" s="43"/>
      <c r="G80" s="43"/>
      <c r="L80" s="2"/>
      <c r="M80" s="12"/>
      <c r="N80" s="12"/>
      <c r="O80" s="12"/>
      <c r="P80" s="12"/>
      <c r="Q80" s="12"/>
      <c r="R80" s="12"/>
      <c r="S80" s="12"/>
      <c r="T80" s="12"/>
      <c r="U80" s="12"/>
      <c r="V80" s="2"/>
      <c r="W80" s="2"/>
      <c r="X80" s="2"/>
      <c r="Y80" s="12"/>
      <c r="Z80" s="2"/>
      <c r="AA80" s="12"/>
      <c r="AB80" s="12"/>
      <c r="AC80" s="12"/>
      <c r="AD80" s="12"/>
      <c r="AE80" s="12"/>
      <c r="AF80" s="12"/>
      <c r="AG80" s="12"/>
    </row>
    <row r="81" ht="15.75" hidden="1" customHeight="1">
      <c r="A81" s="43"/>
      <c r="B81" s="43"/>
      <c r="C81" s="43"/>
      <c r="D81" s="43"/>
      <c r="E81" s="43"/>
      <c r="F81" s="43"/>
      <c r="G81" s="43"/>
      <c r="L81" s="2"/>
      <c r="M81" s="12"/>
      <c r="N81" s="12"/>
      <c r="O81" s="12"/>
      <c r="P81" s="12"/>
      <c r="Q81" s="12"/>
      <c r="R81" s="12"/>
      <c r="S81" s="12"/>
      <c r="T81" s="12"/>
      <c r="U81" s="12"/>
      <c r="V81" s="2"/>
      <c r="W81" s="2"/>
      <c r="X81" s="2"/>
      <c r="Y81" s="2"/>
      <c r="Z81" s="2"/>
      <c r="AA81" s="12"/>
      <c r="AB81" s="12"/>
      <c r="AC81" s="12"/>
      <c r="AD81" s="12"/>
      <c r="AE81" s="12"/>
      <c r="AF81" s="12"/>
      <c r="AG81" s="12"/>
    </row>
    <row r="82" ht="15.75" hidden="1" customHeight="1">
      <c r="A82" s="43"/>
      <c r="B82" s="43"/>
      <c r="C82" s="43"/>
      <c r="D82" s="43"/>
      <c r="E82" s="43"/>
      <c r="F82" s="43"/>
      <c r="G82" s="43"/>
      <c r="L82" s="2"/>
      <c r="M82" s="12"/>
      <c r="N82" s="12"/>
      <c r="O82" s="12"/>
      <c r="P82" s="12"/>
      <c r="Q82" s="12"/>
      <c r="R82" s="12"/>
      <c r="S82" s="12"/>
      <c r="T82" s="12"/>
      <c r="U82" s="12"/>
      <c r="V82" s="2"/>
      <c r="W82" s="2"/>
      <c r="X82" s="2"/>
      <c r="Y82" s="2"/>
      <c r="Z82" s="2"/>
      <c r="AA82" s="12"/>
      <c r="AB82" s="12"/>
      <c r="AC82" s="12"/>
      <c r="AD82" s="12"/>
      <c r="AE82" s="12"/>
      <c r="AF82" s="12"/>
      <c r="AG82" s="12"/>
    </row>
    <row r="83" ht="15.75" hidden="1" customHeight="1">
      <c r="A83" s="43"/>
      <c r="B83" s="43"/>
      <c r="C83" s="43"/>
      <c r="D83" s="43"/>
      <c r="E83" s="43"/>
      <c r="F83" s="43"/>
      <c r="G83" s="43"/>
      <c r="L83" s="2"/>
      <c r="M83" s="12"/>
      <c r="N83" s="12"/>
      <c r="O83" s="12"/>
      <c r="P83" s="12"/>
      <c r="Q83" s="12"/>
      <c r="R83" s="12"/>
      <c r="S83" s="12"/>
      <c r="T83" s="12"/>
      <c r="U83" s="12"/>
      <c r="V83" s="2"/>
      <c r="W83" s="2"/>
      <c r="X83" s="2"/>
      <c r="Y83" s="2"/>
      <c r="Z83" s="2"/>
      <c r="AA83" s="12"/>
      <c r="AB83" s="12"/>
      <c r="AC83" s="12"/>
      <c r="AD83" s="12"/>
      <c r="AE83" s="12"/>
      <c r="AF83" s="12"/>
      <c r="AG83" s="12"/>
    </row>
    <row r="84" ht="15.75" hidden="1" customHeight="1">
      <c r="A84" s="43"/>
      <c r="B84" s="43"/>
      <c r="C84" s="43"/>
      <c r="D84" s="43"/>
      <c r="E84" s="43"/>
      <c r="F84" s="43"/>
      <c r="G84" s="43"/>
      <c r="L84" s="2"/>
      <c r="M84" s="12"/>
      <c r="N84" s="12"/>
      <c r="O84" s="12"/>
      <c r="P84" s="12"/>
      <c r="Q84" s="12"/>
      <c r="R84" s="12"/>
      <c r="S84" s="12"/>
      <c r="T84" s="12"/>
      <c r="U84" s="12"/>
      <c r="V84" s="2"/>
      <c r="W84" s="2"/>
      <c r="X84" s="2"/>
      <c r="Y84" s="2"/>
      <c r="Z84" s="2"/>
      <c r="AA84" s="12"/>
      <c r="AB84" s="12"/>
      <c r="AC84" s="12"/>
      <c r="AD84" s="12"/>
      <c r="AE84" s="12"/>
      <c r="AF84" s="12"/>
      <c r="AG84" s="12"/>
    </row>
    <row r="85" ht="15.75" hidden="1" customHeight="1">
      <c r="A85" s="43"/>
      <c r="B85" s="43"/>
      <c r="C85" s="43"/>
      <c r="D85" s="43"/>
      <c r="E85" s="43"/>
      <c r="F85" s="43"/>
      <c r="G85" s="43"/>
      <c r="L85" s="2"/>
      <c r="M85" s="12"/>
      <c r="N85" s="12"/>
      <c r="O85" s="12"/>
      <c r="P85" s="12"/>
      <c r="Q85" s="12"/>
      <c r="R85" s="12"/>
      <c r="S85" s="12"/>
      <c r="T85" s="12"/>
      <c r="U85" s="12"/>
      <c r="V85" s="2"/>
      <c r="W85" s="2"/>
      <c r="X85" s="2"/>
      <c r="Y85" s="2"/>
      <c r="Z85" s="2"/>
      <c r="AA85" s="12"/>
      <c r="AB85" s="12"/>
      <c r="AC85" s="12"/>
      <c r="AD85" s="12"/>
      <c r="AE85" s="12"/>
      <c r="AF85" s="12"/>
      <c r="AG85" s="12"/>
    </row>
    <row r="86" ht="15.75" hidden="1" customHeight="1">
      <c r="A86" s="43"/>
      <c r="B86" s="43"/>
      <c r="C86" s="43"/>
      <c r="D86" s="43"/>
      <c r="E86" s="43"/>
      <c r="F86" s="43"/>
      <c r="G86" s="43"/>
      <c r="L86" s="2"/>
      <c r="M86" s="12"/>
      <c r="N86" s="12"/>
      <c r="O86" s="12"/>
      <c r="P86" s="12"/>
      <c r="Q86" s="2"/>
      <c r="R86" s="2"/>
      <c r="S86" s="12"/>
      <c r="T86" s="12"/>
      <c r="U86" s="2"/>
      <c r="V86" s="2"/>
      <c r="W86" s="2"/>
      <c r="X86" s="2"/>
      <c r="Y86" s="2"/>
      <c r="Z86" s="2"/>
      <c r="AA86" s="12"/>
      <c r="AB86" s="12"/>
      <c r="AC86" s="12"/>
      <c r="AD86" s="12"/>
      <c r="AE86" s="12"/>
      <c r="AF86" s="12"/>
      <c r="AG86" s="12"/>
    </row>
    <row r="87" ht="15.75" hidden="1" customHeight="1">
      <c r="A87" s="43"/>
      <c r="B87" s="43"/>
      <c r="C87" s="43"/>
      <c r="D87" s="43"/>
      <c r="E87" s="43"/>
      <c r="F87" s="43"/>
      <c r="G87" s="43"/>
      <c r="L87" s="2"/>
      <c r="M87" s="12"/>
      <c r="N87" s="12"/>
      <c r="O87" s="12"/>
      <c r="P87" s="12"/>
      <c r="Q87" s="2"/>
      <c r="R87" s="2"/>
      <c r="S87" s="2"/>
      <c r="T87" s="2"/>
      <c r="U87" s="2"/>
      <c r="V87" s="2"/>
      <c r="W87" s="2"/>
      <c r="X87" s="2"/>
      <c r="Y87" s="2"/>
      <c r="Z87" s="2"/>
      <c r="AA87" s="12"/>
      <c r="AB87" s="12"/>
      <c r="AC87" s="12"/>
      <c r="AD87" s="12"/>
      <c r="AE87" s="12"/>
      <c r="AF87" s="12"/>
      <c r="AG87" s="12"/>
    </row>
    <row r="88" ht="15.75" hidden="1" customHeight="1">
      <c r="A88" s="43"/>
      <c r="B88" s="43"/>
      <c r="C88" s="43"/>
      <c r="D88" s="43"/>
      <c r="E88" s="43"/>
      <c r="F88" s="43"/>
      <c r="G88" s="43"/>
      <c r="L88" s="2"/>
      <c r="M88" s="12"/>
      <c r="N88" s="12"/>
      <c r="O88" s="12"/>
      <c r="P88" s="12"/>
      <c r="Q88" s="2"/>
      <c r="R88" s="2"/>
      <c r="S88" s="2"/>
      <c r="T88" s="2"/>
      <c r="U88" s="2"/>
      <c r="V88" s="2"/>
      <c r="W88" s="2"/>
      <c r="X88" s="2"/>
      <c r="Y88" s="2"/>
      <c r="Z88" s="2"/>
      <c r="AA88" s="12"/>
      <c r="AB88" s="12"/>
      <c r="AC88" s="12"/>
      <c r="AD88" s="12"/>
      <c r="AE88" s="12"/>
      <c r="AF88" s="12"/>
      <c r="AG88" s="12"/>
    </row>
    <row r="89" ht="15.75" hidden="1" customHeight="1">
      <c r="A89" s="43"/>
      <c r="B89" s="43"/>
      <c r="C89" s="43"/>
      <c r="D89" s="43"/>
      <c r="E89" s="43"/>
      <c r="F89" s="43"/>
      <c r="G89" s="43"/>
      <c r="L89" s="2"/>
      <c r="M89" s="12"/>
      <c r="N89" s="12"/>
      <c r="O89" s="12"/>
      <c r="P89" s="12"/>
      <c r="Q89" s="2"/>
      <c r="R89" s="2"/>
      <c r="S89" s="2"/>
      <c r="T89" s="2"/>
      <c r="U89" s="2"/>
      <c r="V89" s="2"/>
      <c r="W89" s="2"/>
      <c r="X89" s="2"/>
      <c r="Y89" s="2"/>
      <c r="Z89" s="2"/>
      <c r="AA89" s="12"/>
      <c r="AB89" s="12"/>
      <c r="AC89" s="12"/>
      <c r="AD89" s="12"/>
      <c r="AE89" s="12"/>
      <c r="AF89" s="12"/>
      <c r="AG89" s="12"/>
    </row>
    <row r="90" ht="15.75" hidden="1" customHeight="1">
      <c r="A90" s="43"/>
      <c r="B90" s="43"/>
      <c r="C90" s="43"/>
      <c r="D90" s="43"/>
      <c r="E90" s="43"/>
      <c r="F90" s="43"/>
      <c r="G90" s="43"/>
      <c r="L90" s="2"/>
      <c r="M90" s="12"/>
      <c r="N90" s="12"/>
      <c r="O90" s="12"/>
      <c r="P90" s="12"/>
      <c r="Q90" s="2"/>
      <c r="R90" s="2"/>
      <c r="S90" s="2"/>
      <c r="T90" s="2"/>
      <c r="U90" s="2"/>
      <c r="V90" s="2"/>
      <c r="W90" s="2"/>
      <c r="X90" s="2"/>
      <c r="Y90" s="2"/>
      <c r="Z90" s="2"/>
      <c r="AA90" s="12"/>
      <c r="AB90" s="12"/>
      <c r="AC90" s="12"/>
      <c r="AD90" s="12"/>
      <c r="AE90" s="2"/>
      <c r="AF90" s="2"/>
      <c r="AG90" s="2"/>
    </row>
    <row r="91" ht="15.75" hidden="1" customHeight="1">
      <c r="A91" s="43"/>
      <c r="B91" s="43"/>
      <c r="C91" s="43"/>
      <c r="D91" s="43"/>
      <c r="E91" s="43"/>
      <c r="F91" s="43"/>
      <c r="G91" s="43"/>
      <c r="L91" s="2"/>
      <c r="M91" s="12"/>
      <c r="N91" s="12"/>
      <c r="O91" s="12"/>
      <c r="P91" s="12"/>
      <c r="Q91" s="2"/>
      <c r="R91" s="2"/>
      <c r="S91" s="2"/>
      <c r="T91" s="2"/>
      <c r="U91" s="2"/>
      <c r="V91" s="2"/>
      <c r="W91" s="2"/>
      <c r="X91" s="2"/>
      <c r="Y91" s="2"/>
      <c r="Z91" s="2"/>
      <c r="AA91" s="12"/>
      <c r="AB91" s="12"/>
      <c r="AC91" s="12"/>
      <c r="AD91" s="12"/>
      <c r="AE91" s="2"/>
      <c r="AF91" s="2"/>
      <c r="AG91" s="2"/>
    </row>
    <row r="92" ht="15.75" hidden="1" customHeight="1">
      <c r="A92" s="43"/>
      <c r="B92" s="43"/>
      <c r="C92" s="43"/>
      <c r="D92" s="43"/>
      <c r="E92" s="43"/>
      <c r="F92" s="43"/>
      <c r="G92" s="43"/>
      <c r="L92" s="2"/>
      <c r="M92" s="12"/>
      <c r="N92" s="12"/>
      <c r="O92" s="1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2"/>
      <c r="AB92" s="12"/>
      <c r="AC92" s="12"/>
      <c r="AD92" s="2"/>
      <c r="AE92" s="2"/>
      <c r="AF92" s="2"/>
      <c r="AG92" s="2"/>
    </row>
    <row r="93" ht="15.75" hidden="1" customHeight="1">
      <c r="A93" s="43"/>
      <c r="B93" s="43"/>
      <c r="C93" s="43"/>
      <c r="D93" s="43"/>
      <c r="E93" s="43"/>
      <c r="F93" s="43"/>
      <c r="G93" s="43"/>
      <c r="L93" s="2"/>
      <c r="M93" s="1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2"/>
      <c r="AB93" s="2"/>
      <c r="AC93" s="2"/>
      <c r="AD93" s="2"/>
      <c r="AE93" s="2"/>
      <c r="AF93" s="2"/>
      <c r="AG93" s="2"/>
    </row>
    <row r="94" ht="15.75" hidden="1" customHeight="1">
      <c r="A94" s="43"/>
      <c r="B94" s="43"/>
      <c r="C94" s="43"/>
      <c r="D94" s="43"/>
      <c r="E94" s="43"/>
      <c r="F94" s="43"/>
      <c r="G94" s="43"/>
      <c r="L94" s="2"/>
      <c r="M94" s="1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2"/>
      <c r="AB94" s="2"/>
      <c r="AC94" s="2"/>
      <c r="AD94" s="2"/>
      <c r="AE94" s="2"/>
      <c r="AF94" s="2"/>
      <c r="AG94" s="2"/>
    </row>
    <row r="95" ht="15.75" hidden="1" customHeight="1">
      <c r="A95" s="43"/>
      <c r="B95" s="43"/>
      <c r="C95" s="43"/>
      <c r="D95" s="43"/>
      <c r="E95" s="43"/>
      <c r="F95" s="43"/>
      <c r="G95" s="43"/>
      <c r="L95" s="2"/>
      <c r="M95" s="1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2"/>
      <c r="AB95" s="2"/>
      <c r="AC95" s="2"/>
      <c r="AD95" s="2"/>
      <c r="AE95" s="2"/>
      <c r="AF95" s="2"/>
      <c r="AG95" s="2"/>
    </row>
    <row r="96" ht="15.75" hidden="1" customHeight="1">
      <c r="A96" s="43"/>
      <c r="B96" s="43"/>
      <c r="C96" s="43"/>
      <c r="D96" s="43"/>
      <c r="E96" s="43"/>
      <c r="F96" s="43"/>
      <c r="G96" s="43"/>
      <c r="L96" s="2"/>
      <c r="M96" s="1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2"/>
      <c r="AB96" s="2"/>
      <c r="AC96" s="2"/>
      <c r="AD96" s="2"/>
      <c r="AE96" s="2"/>
      <c r="AF96" s="2"/>
      <c r="AG96" s="2"/>
    </row>
    <row r="97" ht="15.75" hidden="1" customHeight="1">
      <c r="A97" s="43"/>
      <c r="B97" s="43"/>
      <c r="C97" s="43"/>
      <c r="D97" s="43"/>
      <c r="E97" s="43"/>
      <c r="F97" s="43"/>
      <c r="G97" s="43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3"/>
      <c r="B98" s="43"/>
      <c r="C98" s="43"/>
      <c r="D98" s="43"/>
      <c r="E98" s="43"/>
      <c r="F98" s="43"/>
      <c r="G98" s="43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3"/>
      <c r="B99" s="43"/>
      <c r="C99" s="43"/>
      <c r="D99" s="43"/>
      <c r="E99" s="43"/>
      <c r="F99" s="43"/>
      <c r="G99" s="43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3"/>
      <c r="B100" s="43"/>
      <c r="C100" s="43"/>
      <c r="D100" s="43"/>
      <c r="E100" s="43"/>
      <c r="F100" s="43"/>
      <c r="G100" s="43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3"/>
      <c r="B101" s="43"/>
      <c r="C101" s="43"/>
      <c r="D101" s="43"/>
      <c r="E101" s="43"/>
      <c r="F101" s="43"/>
      <c r="G101" s="43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3"/>
      <c r="B102" s="43"/>
      <c r="C102" s="43"/>
      <c r="D102" s="43"/>
      <c r="E102" s="43"/>
      <c r="F102" s="43"/>
      <c r="G102" s="43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3"/>
      <c r="B103" s="43"/>
      <c r="C103" s="43"/>
      <c r="D103" s="43"/>
      <c r="E103" s="43"/>
      <c r="F103" s="43"/>
      <c r="G103" s="43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3"/>
      <c r="B104" s="43"/>
      <c r="C104" s="43"/>
      <c r="D104" s="43"/>
      <c r="E104" s="43"/>
      <c r="F104" s="43"/>
      <c r="G104" s="43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3"/>
      <c r="B105" s="43"/>
      <c r="C105" s="43"/>
      <c r="D105" s="43"/>
      <c r="E105" s="43"/>
      <c r="F105" s="43"/>
      <c r="G105" s="43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3"/>
      <c r="B106" s="43"/>
      <c r="C106" s="43"/>
      <c r="D106" s="43"/>
      <c r="E106" s="43"/>
      <c r="F106" s="43"/>
      <c r="G106" s="43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3"/>
      <c r="B107" s="43"/>
      <c r="C107" s="43"/>
      <c r="D107" s="43"/>
      <c r="E107" s="43"/>
      <c r="F107" s="43"/>
      <c r="G107" s="43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3"/>
      <c r="B108" s="43"/>
      <c r="C108" s="43"/>
      <c r="D108" s="43"/>
      <c r="E108" s="43"/>
      <c r="F108" s="43"/>
      <c r="G108" s="43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3"/>
      <c r="B109" s="43"/>
      <c r="C109" s="43"/>
      <c r="D109" s="43"/>
      <c r="E109" s="43"/>
      <c r="F109" s="43"/>
      <c r="G109" s="43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3"/>
      <c r="B110" s="43"/>
      <c r="C110" s="43"/>
      <c r="D110" s="43"/>
      <c r="E110" s="43"/>
      <c r="F110" s="43"/>
      <c r="G110" s="43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3"/>
      <c r="B111" s="43"/>
      <c r="C111" s="43"/>
      <c r="D111" s="43"/>
      <c r="E111" s="43"/>
      <c r="F111" s="43"/>
      <c r="G111" s="43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3"/>
      <c r="B112" s="43"/>
      <c r="C112" s="43"/>
      <c r="D112" s="43"/>
      <c r="E112" s="43"/>
      <c r="F112" s="43"/>
      <c r="G112" s="43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3"/>
      <c r="B113" s="43"/>
      <c r="C113" s="43"/>
      <c r="D113" s="43"/>
      <c r="E113" s="43"/>
      <c r="F113" s="43"/>
      <c r="G113" s="43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3"/>
      <c r="B114" s="43"/>
      <c r="C114" s="43"/>
      <c r="D114" s="43"/>
      <c r="E114" s="43"/>
      <c r="F114" s="43"/>
      <c r="G114" s="43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3"/>
      <c r="B115" s="43"/>
      <c r="C115" s="43"/>
      <c r="D115" s="43"/>
      <c r="E115" s="43"/>
      <c r="F115" s="43"/>
      <c r="G115" s="43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3"/>
      <c r="B116" s="43"/>
      <c r="C116" s="43"/>
      <c r="D116" s="43"/>
      <c r="E116" s="43"/>
      <c r="F116" s="43"/>
      <c r="G116" s="43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3"/>
      <c r="B117" s="43"/>
      <c r="C117" s="43"/>
      <c r="D117" s="43"/>
      <c r="E117" s="43"/>
      <c r="F117" s="43"/>
      <c r="G117" s="43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3"/>
      <c r="B118" s="43"/>
      <c r="C118" s="43"/>
      <c r="D118" s="43"/>
      <c r="E118" s="43"/>
      <c r="F118" s="43"/>
      <c r="G118" s="43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3"/>
      <c r="B119" s="43"/>
      <c r="C119" s="43"/>
      <c r="D119" s="43"/>
      <c r="E119" s="43"/>
      <c r="F119" s="43"/>
      <c r="G119" s="43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3"/>
      <c r="B120" s="43"/>
      <c r="C120" s="43"/>
      <c r="D120" s="43"/>
      <c r="E120" s="43"/>
      <c r="F120" s="43"/>
      <c r="G120" s="43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3"/>
      <c r="B121" s="43"/>
      <c r="C121" s="43"/>
      <c r="D121" s="43"/>
      <c r="E121" s="43"/>
      <c r="F121" s="43"/>
      <c r="G121" s="43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3"/>
      <c r="B122" s="43"/>
      <c r="C122" s="43"/>
      <c r="D122" s="43"/>
      <c r="E122" s="43"/>
      <c r="F122" s="43"/>
      <c r="G122" s="43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3"/>
      <c r="B123" s="43"/>
      <c r="C123" s="43"/>
      <c r="D123" s="43"/>
      <c r="E123" s="43"/>
      <c r="F123" s="43"/>
      <c r="G123" s="43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3"/>
      <c r="B124" s="43"/>
      <c r="C124" s="43"/>
      <c r="D124" s="43"/>
      <c r="E124" s="43"/>
      <c r="F124" s="43"/>
      <c r="G124" s="43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3"/>
      <c r="B125" s="43"/>
      <c r="C125" s="43"/>
      <c r="D125" s="43"/>
      <c r="E125" s="43"/>
      <c r="F125" s="43"/>
      <c r="G125" s="43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3"/>
      <c r="B126" s="43"/>
      <c r="C126" s="43"/>
      <c r="D126" s="43"/>
      <c r="E126" s="43"/>
      <c r="F126" s="43"/>
      <c r="G126" s="43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3"/>
      <c r="B127" s="43"/>
      <c r="C127" s="43"/>
      <c r="D127" s="43"/>
      <c r="E127" s="43"/>
      <c r="F127" s="43"/>
      <c r="G127" s="43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3"/>
      <c r="B128" s="43"/>
      <c r="C128" s="43"/>
      <c r="D128" s="43"/>
      <c r="E128" s="43"/>
      <c r="F128" s="43"/>
      <c r="G128" s="43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3"/>
      <c r="B129" s="43"/>
      <c r="C129" s="43"/>
      <c r="D129" s="43"/>
      <c r="E129" s="43"/>
      <c r="F129" s="43"/>
      <c r="G129" s="43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3"/>
      <c r="B130" s="43"/>
      <c r="C130" s="43"/>
      <c r="D130" s="43"/>
      <c r="E130" s="43"/>
      <c r="F130" s="43"/>
      <c r="G130" s="43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3"/>
      <c r="B131" s="43"/>
      <c r="C131" s="43"/>
      <c r="D131" s="43"/>
      <c r="E131" s="43"/>
      <c r="F131" s="43"/>
      <c r="G131" s="43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3"/>
      <c r="B132" s="43"/>
      <c r="C132" s="43"/>
      <c r="D132" s="43"/>
      <c r="E132" s="43"/>
      <c r="F132" s="43"/>
      <c r="G132" s="43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3"/>
      <c r="B133" s="43"/>
      <c r="C133" s="43"/>
      <c r="D133" s="43"/>
      <c r="E133" s="43"/>
      <c r="F133" s="43"/>
      <c r="G133" s="43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3"/>
      <c r="B134" s="43"/>
      <c r="C134" s="43"/>
      <c r="D134" s="43"/>
      <c r="E134" s="43"/>
      <c r="F134" s="43"/>
      <c r="G134" s="43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3"/>
      <c r="B135" s="43"/>
      <c r="C135" s="43"/>
      <c r="D135" s="43"/>
      <c r="E135" s="43"/>
      <c r="F135" s="43"/>
      <c r="G135" s="43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3"/>
      <c r="B136" s="43"/>
      <c r="C136" s="43"/>
      <c r="D136" s="43"/>
      <c r="E136" s="43"/>
      <c r="F136" s="43"/>
      <c r="G136" s="43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3"/>
      <c r="B137" s="43"/>
      <c r="C137" s="43"/>
      <c r="D137" s="43"/>
      <c r="E137" s="43"/>
      <c r="F137" s="43"/>
      <c r="G137" s="43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3"/>
      <c r="B138" s="43"/>
      <c r="C138" s="43"/>
      <c r="D138" s="43"/>
      <c r="E138" s="43"/>
      <c r="F138" s="43"/>
      <c r="G138" s="43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3"/>
      <c r="B139" s="43"/>
      <c r="C139" s="43"/>
      <c r="D139" s="43"/>
      <c r="E139" s="43"/>
      <c r="F139" s="43"/>
      <c r="G139" s="43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3"/>
      <c r="B140" s="43"/>
      <c r="C140" s="43"/>
      <c r="D140" s="43"/>
      <c r="E140" s="43"/>
      <c r="F140" s="43"/>
      <c r="G140" s="43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3"/>
      <c r="B141" s="43"/>
      <c r="C141" s="43"/>
      <c r="D141" s="43"/>
      <c r="E141" s="43"/>
      <c r="F141" s="43"/>
      <c r="G141" s="43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3"/>
      <c r="B142" s="43"/>
      <c r="C142" s="43"/>
      <c r="D142" s="43"/>
      <c r="E142" s="43"/>
      <c r="F142" s="43"/>
      <c r="G142" s="43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3"/>
      <c r="B143" s="43"/>
      <c r="C143" s="43"/>
      <c r="D143" s="43"/>
      <c r="E143" s="43"/>
      <c r="F143" s="43"/>
      <c r="G143" s="43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3"/>
      <c r="B144" s="43"/>
      <c r="C144" s="43"/>
      <c r="D144" s="43"/>
      <c r="E144" s="43"/>
      <c r="F144" s="43"/>
      <c r="G144" s="43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3"/>
      <c r="B145" s="43"/>
      <c r="C145" s="43"/>
      <c r="D145" s="43"/>
      <c r="E145" s="43"/>
      <c r="F145" s="43"/>
      <c r="G145" s="43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3"/>
      <c r="B146" s="43"/>
      <c r="C146" s="43"/>
      <c r="D146" s="43"/>
      <c r="E146" s="43"/>
      <c r="F146" s="43"/>
      <c r="G146" s="43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3"/>
      <c r="B147" s="43"/>
      <c r="C147" s="43"/>
      <c r="D147" s="43"/>
      <c r="E147" s="43"/>
      <c r="F147" s="43"/>
      <c r="G147" s="43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3"/>
      <c r="B148" s="43"/>
      <c r="C148" s="43"/>
      <c r="D148" s="43"/>
      <c r="E148" s="43"/>
      <c r="F148" s="43"/>
      <c r="G148" s="43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3"/>
      <c r="B149" s="43"/>
      <c r="C149" s="43"/>
      <c r="D149" s="43"/>
      <c r="E149" s="43"/>
      <c r="F149" s="43"/>
      <c r="G149" s="43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3"/>
      <c r="B150" s="43"/>
      <c r="C150" s="43"/>
      <c r="D150" s="43"/>
      <c r="E150" s="43"/>
      <c r="F150" s="43"/>
      <c r="G150" s="43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3"/>
      <c r="B151" s="43"/>
      <c r="C151" s="43"/>
      <c r="D151" s="43"/>
      <c r="E151" s="43"/>
      <c r="F151" s="43"/>
      <c r="G151" s="43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3"/>
      <c r="B152" s="43"/>
      <c r="C152" s="43"/>
      <c r="D152" s="43"/>
      <c r="E152" s="43"/>
      <c r="F152" s="43"/>
      <c r="G152" s="43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3"/>
      <c r="B153" s="43"/>
      <c r="C153" s="43"/>
      <c r="D153" s="43"/>
      <c r="E153" s="43"/>
      <c r="F153" s="43"/>
      <c r="G153" s="43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3"/>
      <c r="B154" s="43"/>
      <c r="C154" s="43"/>
      <c r="D154" s="43"/>
      <c r="E154" s="43"/>
      <c r="F154" s="43"/>
      <c r="G154" s="43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3"/>
      <c r="B155" s="43"/>
      <c r="C155" s="43"/>
      <c r="D155" s="43"/>
      <c r="E155" s="43"/>
      <c r="F155" s="43"/>
      <c r="G155" s="43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3"/>
      <c r="B156" s="43"/>
      <c r="C156" s="43"/>
      <c r="D156" s="43"/>
      <c r="E156" s="43"/>
      <c r="F156" s="43"/>
      <c r="G156" s="43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3"/>
      <c r="B157" s="43"/>
      <c r="C157" s="43"/>
      <c r="D157" s="43"/>
      <c r="E157" s="43"/>
      <c r="F157" s="43"/>
      <c r="G157" s="43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3"/>
      <c r="B158" s="43"/>
      <c r="C158" s="43"/>
      <c r="D158" s="43"/>
      <c r="E158" s="43"/>
      <c r="F158" s="43"/>
      <c r="G158" s="43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3"/>
      <c r="B159" s="43"/>
      <c r="C159" s="43"/>
      <c r="D159" s="43"/>
      <c r="E159" s="43"/>
      <c r="F159" s="43"/>
      <c r="G159" s="43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3"/>
      <c r="B160" s="43"/>
      <c r="C160" s="43"/>
      <c r="D160" s="43"/>
      <c r="E160" s="43"/>
      <c r="F160" s="43"/>
      <c r="G160" s="43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3"/>
      <c r="B161" s="43"/>
      <c r="C161" s="43"/>
      <c r="D161" s="43"/>
      <c r="E161" s="43"/>
      <c r="F161" s="43"/>
      <c r="G161" s="43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3"/>
      <c r="B162" s="43"/>
      <c r="C162" s="43"/>
      <c r="D162" s="43"/>
      <c r="E162" s="43"/>
      <c r="F162" s="43"/>
      <c r="G162" s="43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3"/>
      <c r="B163" s="43"/>
      <c r="C163" s="43"/>
      <c r="D163" s="43"/>
      <c r="E163" s="43"/>
      <c r="F163" s="43"/>
      <c r="G163" s="43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3"/>
      <c r="B164" s="43"/>
      <c r="C164" s="43"/>
      <c r="D164" s="43"/>
      <c r="E164" s="43"/>
      <c r="F164" s="43"/>
      <c r="G164" s="43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3"/>
      <c r="B165" s="43"/>
      <c r="C165" s="43"/>
      <c r="D165" s="43"/>
      <c r="E165" s="43"/>
      <c r="F165" s="43"/>
      <c r="G165" s="43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3"/>
      <c r="B166" s="43"/>
      <c r="C166" s="43"/>
      <c r="D166" s="43"/>
      <c r="E166" s="43"/>
      <c r="F166" s="43"/>
      <c r="G166" s="43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3"/>
      <c r="B167" s="43"/>
      <c r="C167" s="43"/>
      <c r="D167" s="43"/>
      <c r="E167" s="43"/>
      <c r="F167" s="43"/>
      <c r="G167" s="43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3"/>
      <c r="B168" s="43"/>
      <c r="C168" s="43"/>
      <c r="D168" s="43"/>
      <c r="E168" s="43"/>
      <c r="F168" s="43"/>
      <c r="G168" s="43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3"/>
      <c r="B169" s="43"/>
      <c r="C169" s="43"/>
      <c r="D169" s="43"/>
      <c r="E169" s="43"/>
      <c r="F169" s="43"/>
      <c r="G169" s="43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3"/>
      <c r="B170" s="43"/>
      <c r="C170" s="43"/>
      <c r="D170" s="43"/>
      <c r="E170" s="43"/>
      <c r="F170" s="43"/>
      <c r="G170" s="43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3"/>
      <c r="B171" s="43"/>
      <c r="C171" s="43"/>
      <c r="D171" s="43"/>
      <c r="E171" s="43"/>
      <c r="F171" s="43"/>
      <c r="G171" s="43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3"/>
      <c r="B172" s="43"/>
      <c r="C172" s="43"/>
      <c r="D172" s="43"/>
      <c r="E172" s="43"/>
      <c r="F172" s="43"/>
      <c r="G172" s="43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3"/>
      <c r="B173" s="43"/>
      <c r="C173" s="43"/>
      <c r="D173" s="43"/>
      <c r="E173" s="43"/>
      <c r="F173" s="43"/>
      <c r="G173" s="43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3"/>
      <c r="B174" s="43"/>
      <c r="C174" s="43"/>
      <c r="D174" s="43"/>
      <c r="E174" s="43"/>
      <c r="F174" s="43"/>
      <c r="G174" s="43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3"/>
      <c r="B175" s="43"/>
      <c r="C175" s="43"/>
      <c r="D175" s="43"/>
      <c r="E175" s="43"/>
      <c r="F175" s="43"/>
      <c r="G175" s="43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3"/>
      <c r="B176" s="43"/>
      <c r="C176" s="43"/>
      <c r="D176" s="43"/>
      <c r="E176" s="43"/>
      <c r="F176" s="43"/>
      <c r="G176" s="43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3"/>
      <c r="B177" s="43"/>
      <c r="C177" s="43"/>
      <c r="D177" s="43"/>
      <c r="E177" s="43"/>
      <c r="F177" s="43"/>
      <c r="G177" s="43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3"/>
      <c r="B178" s="43"/>
      <c r="C178" s="43"/>
      <c r="D178" s="43"/>
      <c r="E178" s="43"/>
      <c r="F178" s="43"/>
      <c r="G178" s="43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3"/>
      <c r="B179" s="43"/>
      <c r="C179" s="43"/>
      <c r="D179" s="43"/>
      <c r="E179" s="43"/>
      <c r="F179" s="43"/>
      <c r="G179" s="43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3"/>
      <c r="B180" s="43"/>
      <c r="C180" s="43"/>
      <c r="D180" s="43"/>
      <c r="E180" s="43"/>
      <c r="F180" s="43"/>
      <c r="G180" s="43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3"/>
      <c r="B181" s="43"/>
      <c r="C181" s="43"/>
      <c r="D181" s="43"/>
      <c r="E181" s="43"/>
      <c r="F181" s="43"/>
      <c r="G181" s="43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3"/>
      <c r="B182" s="43"/>
      <c r="C182" s="43"/>
      <c r="D182" s="43"/>
      <c r="E182" s="43"/>
      <c r="F182" s="43"/>
      <c r="G182" s="43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3"/>
      <c r="B183" s="43"/>
      <c r="C183" s="43"/>
      <c r="D183" s="43"/>
      <c r="E183" s="43"/>
      <c r="F183" s="43"/>
      <c r="G183" s="43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3"/>
      <c r="B184" s="43"/>
      <c r="C184" s="43"/>
      <c r="D184" s="43"/>
      <c r="E184" s="43"/>
      <c r="F184" s="43"/>
      <c r="G184" s="43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3"/>
      <c r="B185" s="43"/>
      <c r="C185" s="43"/>
      <c r="D185" s="43"/>
      <c r="E185" s="43"/>
      <c r="F185" s="43"/>
      <c r="G185" s="43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3"/>
      <c r="B186" s="43"/>
      <c r="C186" s="43"/>
      <c r="D186" s="43"/>
      <c r="E186" s="43"/>
      <c r="F186" s="43"/>
      <c r="G186" s="43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3"/>
      <c r="B187" s="43"/>
      <c r="C187" s="43"/>
      <c r="D187" s="43"/>
      <c r="E187" s="43"/>
      <c r="F187" s="43"/>
      <c r="G187" s="43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3"/>
      <c r="B188" s="43"/>
      <c r="C188" s="43"/>
      <c r="D188" s="43"/>
      <c r="E188" s="43"/>
      <c r="F188" s="43"/>
      <c r="G188" s="43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3"/>
      <c r="B189" s="43"/>
      <c r="C189" s="43"/>
      <c r="D189" s="43"/>
      <c r="E189" s="43"/>
      <c r="F189" s="43"/>
      <c r="G189" s="43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3"/>
      <c r="B190" s="43"/>
      <c r="C190" s="43"/>
      <c r="D190" s="43"/>
      <c r="E190" s="43"/>
      <c r="F190" s="43"/>
      <c r="G190" s="43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3"/>
      <c r="B191" s="43"/>
      <c r="C191" s="43"/>
      <c r="D191" s="43"/>
      <c r="E191" s="43"/>
      <c r="F191" s="43"/>
      <c r="G191" s="43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3"/>
      <c r="B192" s="43"/>
      <c r="C192" s="43"/>
      <c r="D192" s="43"/>
      <c r="E192" s="43"/>
      <c r="F192" s="43"/>
      <c r="G192" s="43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3"/>
      <c r="B193" s="43"/>
      <c r="C193" s="43"/>
      <c r="D193" s="43"/>
      <c r="E193" s="43"/>
      <c r="F193" s="43"/>
      <c r="G193" s="43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3"/>
      <c r="B194" s="43"/>
      <c r="C194" s="43"/>
      <c r="D194" s="43"/>
      <c r="E194" s="43"/>
      <c r="F194" s="43"/>
      <c r="G194" s="43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3"/>
      <c r="B195" s="43"/>
      <c r="C195" s="43"/>
      <c r="D195" s="43"/>
      <c r="E195" s="43"/>
      <c r="F195" s="43"/>
      <c r="G195" s="43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3"/>
      <c r="B196" s="43"/>
      <c r="C196" s="43"/>
      <c r="D196" s="43"/>
      <c r="E196" s="43"/>
      <c r="F196" s="43"/>
      <c r="G196" s="43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3"/>
      <c r="B197" s="43"/>
      <c r="C197" s="43"/>
      <c r="D197" s="43"/>
      <c r="E197" s="43"/>
      <c r="F197" s="43"/>
      <c r="G197" s="43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3"/>
      <c r="B198" s="43"/>
      <c r="C198" s="43"/>
      <c r="D198" s="43"/>
      <c r="E198" s="43"/>
      <c r="F198" s="43"/>
      <c r="G198" s="43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3"/>
      <c r="B199" s="43"/>
      <c r="C199" s="43"/>
      <c r="D199" s="43"/>
      <c r="E199" s="43"/>
      <c r="F199" s="43"/>
      <c r="G199" s="43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3"/>
      <c r="B200" s="43"/>
      <c r="C200" s="43"/>
      <c r="D200" s="43"/>
      <c r="E200" s="43"/>
      <c r="F200" s="43"/>
      <c r="G200" s="43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3"/>
      <c r="B201" s="43"/>
      <c r="C201" s="43"/>
      <c r="D201" s="43"/>
      <c r="E201" s="43"/>
      <c r="F201" s="43"/>
      <c r="G201" s="43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3"/>
      <c r="B202" s="43"/>
      <c r="C202" s="43"/>
      <c r="D202" s="43"/>
      <c r="E202" s="43"/>
      <c r="F202" s="43"/>
      <c r="G202" s="43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3"/>
      <c r="B203" s="43"/>
      <c r="C203" s="43"/>
      <c r="D203" s="43"/>
      <c r="E203" s="43"/>
      <c r="F203" s="43"/>
      <c r="G203" s="43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3"/>
      <c r="B204" s="43"/>
      <c r="C204" s="43"/>
      <c r="D204" s="43"/>
      <c r="E204" s="43"/>
      <c r="F204" s="43"/>
      <c r="G204" s="43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3"/>
      <c r="B205" s="43"/>
      <c r="C205" s="43"/>
      <c r="D205" s="43"/>
      <c r="E205" s="43"/>
      <c r="F205" s="43"/>
      <c r="G205" s="43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3"/>
      <c r="B206" s="43"/>
      <c r="C206" s="43"/>
      <c r="D206" s="43"/>
      <c r="E206" s="43"/>
      <c r="F206" s="43"/>
      <c r="G206" s="43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3"/>
      <c r="B207" s="43"/>
      <c r="C207" s="43"/>
      <c r="D207" s="43"/>
      <c r="E207" s="43"/>
      <c r="F207" s="43"/>
      <c r="G207" s="43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3"/>
      <c r="B208" s="43"/>
      <c r="C208" s="43"/>
      <c r="D208" s="43"/>
      <c r="E208" s="43"/>
      <c r="F208" s="43"/>
      <c r="G208" s="43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3"/>
      <c r="B209" s="43"/>
      <c r="C209" s="43"/>
      <c r="D209" s="43"/>
      <c r="E209" s="43"/>
      <c r="F209" s="43"/>
      <c r="G209" s="43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3"/>
      <c r="B210" s="43"/>
      <c r="C210" s="43"/>
      <c r="D210" s="43"/>
      <c r="E210" s="43"/>
      <c r="F210" s="43"/>
      <c r="G210" s="43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3"/>
      <c r="B211" s="43"/>
      <c r="C211" s="43"/>
      <c r="D211" s="43"/>
      <c r="E211" s="43"/>
      <c r="F211" s="43"/>
      <c r="G211" s="43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3"/>
      <c r="B212" s="43"/>
      <c r="C212" s="43"/>
      <c r="D212" s="43"/>
      <c r="E212" s="43"/>
      <c r="F212" s="43"/>
      <c r="G212" s="43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3"/>
      <c r="B213" s="43"/>
      <c r="C213" s="43"/>
      <c r="D213" s="43"/>
      <c r="E213" s="43"/>
      <c r="F213" s="43"/>
      <c r="G213" s="43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3"/>
      <c r="B214" s="43"/>
      <c r="C214" s="43"/>
      <c r="D214" s="43"/>
      <c r="E214" s="43"/>
      <c r="F214" s="43"/>
      <c r="G214" s="43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3"/>
      <c r="B215" s="43"/>
      <c r="C215" s="43"/>
      <c r="D215" s="43"/>
      <c r="E215" s="43"/>
      <c r="F215" s="43"/>
      <c r="G215" s="43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3"/>
      <c r="B216" s="43"/>
      <c r="C216" s="43"/>
      <c r="D216" s="43"/>
      <c r="E216" s="43"/>
      <c r="F216" s="43"/>
      <c r="G216" s="43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3"/>
      <c r="B217" s="43"/>
      <c r="C217" s="43"/>
      <c r="D217" s="43"/>
      <c r="E217" s="43"/>
      <c r="F217" s="43"/>
      <c r="G217" s="43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3"/>
      <c r="B218" s="43"/>
      <c r="C218" s="43"/>
      <c r="D218" s="43"/>
      <c r="E218" s="43"/>
      <c r="F218" s="43"/>
      <c r="G218" s="43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3"/>
      <c r="B219" s="43"/>
      <c r="C219" s="43"/>
      <c r="D219" s="43"/>
      <c r="E219" s="43"/>
      <c r="F219" s="43"/>
      <c r="G219" s="43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3"/>
      <c r="B220" s="43"/>
      <c r="C220" s="43"/>
      <c r="D220" s="43"/>
      <c r="E220" s="43"/>
      <c r="F220" s="43"/>
      <c r="G220" s="43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3"/>
      <c r="B221" s="43"/>
      <c r="C221" s="43"/>
      <c r="D221" s="43"/>
      <c r="E221" s="43"/>
      <c r="F221" s="43"/>
      <c r="G221" s="43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3"/>
      <c r="B222" s="43"/>
      <c r="C222" s="43"/>
      <c r="D222" s="43"/>
      <c r="E222" s="43"/>
      <c r="F222" s="43"/>
      <c r="G222" s="43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3"/>
      <c r="B223" s="43"/>
      <c r="C223" s="43"/>
      <c r="D223" s="43"/>
      <c r="E223" s="43"/>
      <c r="F223" s="43"/>
      <c r="G223" s="43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3"/>
      <c r="B224" s="43"/>
      <c r="C224" s="43"/>
      <c r="D224" s="43"/>
      <c r="E224" s="43"/>
      <c r="F224" s="43"/>
      <c r="G224" s="43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3"/>
      <c r="B225" s="43"/>
      <c r="C225" s="43"/>
      <c r="D225" s="43"/>
      <c r="E225" s="43"/>
      <c r="F225" s="43"/>
      <c r="G225" s="43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8" t="s">
        <v>46</v>
      </c>
      <c r="B1" s="9" t="s">
        <v>104</v>
      </c>
      <c r="C1" s="10"/>
      <c r="D1" s="10"/>
      <c r="E1" s="10"/>
      <c r="F1" s="10"/>
      <c r="G1" s="10"/>
      <c r="H1" s="10"/>
      <c r="I1" s="10"/>
      <c r="J1" s="10"/>
      <c r="K1" s="11"/>
      <c r="L1" s="2"/>
      <c r="M1" s="12"/>
      <c r="N1" s="12"/>
      <c r="O1" s="12"/>
      <c r="P1" s="12"/>
      <c r="Q1" s="13"/>
      <c r="R1" s="13"/>
      <c r="S1" s="13"/>
      <c r="T1" s="13"/>
      <c r="U1" s="13"/>
      <c r="V1" s="13"/>
      <c r="W1" s="13"/>
      <c r="X1" s="13"/>
      <c r="Y1" s="13"/>
      <c r="AA1" s="13"/>
      <c r="AB1" s="13"/>
      <c r="AC1" s="13"/>
      <c r="AD1" s="13"/>
      <c r="AE1" s="13"/>
      <c r="AF1" s="13"/>
      <c r="AG1" s="13"/>
    </row>
    <row r="2">
      <c r="A2" s="14"/>
      <c r="B2" s="15"/>
      <c r="C2" s="16"/>
      <c r="D2" s="16"/>
      <c r="E2" s="16"/>
      <c r="F2" s="16"/>
      <c r="G2" s="16"/>
      <c r="H2" s="16"/>
      <c r="I2" s="16"/>
      <c r="J2" s="16"/>
      <c r="K2" s="17"/>
      <c r="L2" s="2"/>
      <c r="M2" s="12"/>
      <c r="N2" s="12"/>
      <c r="O2" s="12"/>
      <c r="P2" s="12"/>
      <c r="Q2" s="13"/>
      <c r="R2" s="13"/>
      <c r="S2" s="13"/>
      <c r="T2" s="13"/>
      <c r="U2" s="13"/>
      <c r="V2" s="13"/>
      <c r="W2" s="13"/>
      <c r="X2" s="13"/>
      <c r="Y2" s="13"/>
      <c r="AA2" s="13"/>
      <c r="AB2" s="13"/>
      <c r="AC2" s="13"/>
      <c r="AD2" s="13"/>
      <c r="AE2" s="13"/>
      <c r="AF2" s="13"/>
      <c r="AG2" s="13"/>
    </row>
    <row r="3">
      <c r="A3" s="19"/>
      <c r="B3" s="20" t="s">
        <v>49</v>
      </c>
      <c r="C3" s="20" t="s">
        <v>50</v>
      </c>
      <c r="D3" s="20" t="s">
        <v>51</v>
      </c>
      <c r="E3" s="20" t="s">
        <v>52</v>
      </c>
      <c r="F3" s="21" t="s">
        <v>53</v>
      </c>
      <c r="G3" s="21" t="s">
        <v>54</v>
      </c>
      <c r="H3" s="21" t="s">
        <v>55</v>
      </c>
      <c r="I3" s="21" t="s">
        <v>56</v>
      </c>
      <c r="J3" s="20" t="s">
        <v>57</v>
      </c>
      <c r="K3" s="20" t="s">
        <v>58</v>
      </c>
      <c r="L3" s="2"/>
      <c r="M3" s="18" t="s">
        <v>48</v>
      </c>
      <c r="N3" s="12"/>
      <c r="O3" s="12"/>
      <c r="P3" s="12"/>
      <c r="Q3" s="13"/>
      <c r="R3" s="13"/>
      <c r="S3" s="13"/>
      <c r="T3" s="13"/>
      <c r="U3" s="13"/>
      <c r="V3" s="13"/>
      <c r="W3" s="13"/>
      <c r="Y3" s="13"/>
      <c r="Z3" s="13"/>
      <c r="AA3" s="13"/>
      <c r="AB3" s="13"/>
      <c r="AC3" s="13"/>
      <c r="AD3" s="13"/>
      <c r="AE3" s="13"/>
      <c r="AF3" s="13"/>
      <c r="AG3" s="13"/>
    </row>
    <row r="4">
      <c r="A4" s="23" t="str">
        <f>ALNS!A4</f>
        <v>Alex Ranyê Guilherme Cristino</v>
      </c>
      <c r="B4" s="24"/>
      <c r="C4" s="24"/>
      <c r="D4" s="24"/>
      <c r="E4" s="24"/>
      <c r="F4" s="25">
        <f t="shared" ref="F4:F47" si="1">IF(A4&lt;&gt;"",SUM(B4:E4),)</f>
        <v>0</v>
      </c>
      <c r="G4" s="26" t="str">
        <f t="shared" ref="G4:G47" si="2">IFERROR(IF(F4&gt;=0,AVERAGE(B4:E4),""),"")</f>
        <v/>
      </c>
      <c r="H4" s="25" t="str">
        <f t="shared" ref="H4:H47" si="3">IF(AND(F4&gt;=10,F4&lt;28,G4&lt;7),ROUND((50-G4*6)/4,1),"")</f>
        <v/>
      </c>
      <c r="I4" s="27"/>
      <c r="J4" s="28" t="str">
        <f t="shared" ref="J4:J47" si="4">IF(AND(B4&lt;&gt;"",C4&lt;&gt;"",D4&lt;&gt;"",E4&lt;&gt;""),IF(OR(F4&gt;=28,F4&lt;10),G4,IF(I4=H4,5,((G4*6)+(I4*4))/10)),)</f>
        <v/>
      </c>
      <c r="K4" s="29" t="str">
        <f t="shared" ref="K4:K47" si="5">IF(AND(B4&lt;&gt;"",C4&lt;&gt;"",D4&lt;&gt;"",E4&lt;&gt;""),IF(J4&gt;=5,"A","R"),)</f>
        <v/>
      </c>
      <c r="L4" s="2"/>
      <c r="M4" s="22" t="s">
        <v>59</v>
      </c>
      <c r="N4" s="12"/>
      <c r="O4" s="12"/>
      <c r="P4" s="12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</row>
    <row r="5">
      <c r="A5" s="30" t="str">
        <f>ALNS!A5</f>
        <v>Ana beatriz Araújo Salvino</v>
      </c>
      <c r="B5" s="31"/>
      <c r="C5" s="31"/>
      <c r="D5" s="31"/>
      <c r="E5" s="31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5" t="str">
        <f t="shared" si="4"/>
        <v/>
      </c>
      <c r="K5" s="36" t="str">
        <f t="shared" si="5"/>
        <v/>
      </c>
      <c r="L5" s="2"/>
      <c r="M5" s="18" t="s">
        <v>60</v>
      </c>
      <c r="N5" s="12"/>
      <c r="O5" s="12"/>
      <c r="P5" s="12"/>
      <c r="Q5" s="13"/>
      <c r="R5" s="13"/>
      <c r="S5" s="13"/>
      <c r="T5" s="13"/>
      <c r="U5" s="13"/>
      <c r="V5" s="13"/>
      <c r="W5" s="13"/>
      <c r="Y5" s="13"/>
      <c r="AA5" s="13"/>
      <c r="AB5" s="13"/>
      <c r="AC5" s="13"/>
      <c r="AD5" s="13"/>
      <c r="AE5" s="13"/>
      <c r="AF5" s="13"/>
      <c r="AG5" s="13"/>
    </row>
    <row r="6">
      <c r="A6" s="23" t="str">
        <f>ALNS!A6</f>
        <v>Ana Beatriz Farias Brito</v>
      </c>
      <c r="B6" s="24"/>
      <c r="C6" s="24"/>
      <c r="D6" s="24"/>
      <c r="E6" s="24"/>
      <c r="F6" s="25">
        <f t="shared" si="1"/>
        <v>0</v>
      </c>
      <c r="G6" s="26" t="str">
        <f t="shared" si="2"/>
        <v/>
      </c>
      <c r="H6" s="25" t="str">
        <f t="shared" si="3"/>
        <v/>
      </c>
      <c r="I6" s="27"/>
      <c r="J6" s="28" t="str">
        <f t="shared" si="4"/>
        <v/>
      </c>
      <c r="K6" s="29" t="str">
        <f t="shared" si="5"/>
        <v/>
      </c>
      <c r="L6" s="2"/>
      <c r="M6" s="37" t="s">
        <v>61</v>
      </c>
      <c r="N6" s="12"/>
      <c r="O6" s="12"/>
      <c r="P6" s="12"/>
      <c r="Q6" s="13"/>
      <c r="R6" s="13"/>
      <c r="S6" s="13"/>
      <c r="T6" s="13"/>
      <c r="U6" s="13"/>
      <c r="V6" s="13"/>
      <c r="W6" s="13"/>
      <c r="Y6" s="13"/>
      <c r="AA6" s="13"/>
      <c r="AB6" s="13"/>
      <c r="AC6" s="13"/>
      <c r="AD6" s="13"/>
      <c r="AE6" s="13"/>
      <c r="AF6" s="13"/>
      <c r="AG6" s="13"/>
    </row>
    <row r="7">
      <c r="A7" s="30" t="str">
        <f>ALNS!A7</f>
        <v>Ana Clara Oliveira das Chagas</v>
      </c>
      <c r="B7" s="31"/>
      <c r="C7" s="31"/>
      <c r="D7" s="31"/>
      <c r="E7" s="31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5" t="str">
        <f t="shared" si="4"/>
        <v/>
      </c>
      <c r="K7" s="36" t="str">
        <f t="shared" si="5"/>
        <v/>
      </c>
      <c r="L7" s="2"/>
      <c r="M7" s="22" t="s">
        <v>62</v>
      </c>
      <c r="N7" s="12"/>
      <c r="O7" s="12"/>
      <c r="P7" s="12"/>
      <c r="Q7" s="13"/>
      <c r="R7" s="13"/>
      <c r="S7" s="13"/>
      <c r="T7" s="13"/>
      <c r="U7" s="13"/>
      <c r="V7" s="13"/>
      <c r="W7" s="13"/>
      <c r="Y7" s="13"/>
      <c r="AA7" s="13"/>
      <c r="AB7" s="13"/>
      <c r="AC7" s="13"/>
      <c r="AD7" s="13"/>
      <c r="AE7" s="13"/>
      <c r="AF7" s="13"/>
      <c r="AG7" s="13"/>
    </row>
    <row r="8">
      <c r="A8" s="23" t="str">
        <f>ALNS!A8</f>
        <v>Ana Flávia Ribeiro Gomes Nascimento</v>
      </c>
      <c r="B8" s="24"/>
      <c r="C8" s="24"/>
      <c r="D8" s="24"/>
      <c r="E8" s="24"/>
      <c r="F8" s="25">
        <f t="shared" si="1"/>
        <v>0</v>
      </c>
      <c r="G8" s="26" t="str">
        <f t="shared" si="2"/>
        <v/>
      </c>
      <c r="H8" s="25" t="str">
        <f t="shared" si="3"/>
        <v/>
      </c>
      <c r="I8" s="27"/>
      <c r="J8" s="28" t="str">
        <f t="shared" si="4"/>
        <v/>
      </c>
      <c r="K8" s="29" t="str">
        <f t="shared" si="5"/>
        <v/>
      </c>
      <c r="L8" s="2"/>
      <c r="M8" s="22" t="s">
        <v>63</v>
      </c>
      <c r="N8" s="12"/>
      <c r="O8" s="12"/>
      <c r="P8" s="12"/>
      <c r="Q8" s="13"/>
      <c r="R8" s="13"/>
      <c r="S8" s="13"/>
      <c r="T8" s="13"/>
      <c r="U8" s="13"/>
      <c r="V8" s="13"/>
      <c r="W8" s="13"/>
      <c r="Y8" s="13"/>
      <c r="AA8" s="13"/>
      <c r="AB8" s="13"/>
      <c r="AC8" s="13"/>
      <c r="AD8" s="13"/>
      <c r="AE8" s="13"/>
      <c r="AF8" s="13"/>
      <c r="AG8" s="13"/>
    </row>
    <row r="9">
      <c r="A9" s="30" t="str">
        <f>ALNS!A9</f>
        <v>Ana Luiza Almeida Maia</v>
      </c>
      <c r="B9" s="31"/>
      <c r="C9" s="31"/>
      <c r="D9" s="31"/>
      <c r="E9" s="31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5" t="str">
        <f t="shared" si="4"/>
        <v/>
      </c>
      <c r="K9" s="36" t="str">
        <f t="shared" si="5"/>
        <v/>
      </c>
      <c r="L9" s="2"/>
      <c r="M9" s="22" t="s">
        <v>64</v>
      </c>
      <c r="N9" s="12"/>
      <c r="O9" s="12"/>
      <c r="P9" s="12"/>
      <c r="Q9" s="13"/>
      <c r="R9" s="13"/>
      <c r="S9" s="13"/>
      <c r="T9" s="13"/>
      <c r="U9" s="13"/>
      <c r="V9" s="13"/>
      <c r="W9" s="13"/>
      <c r="Y9" s="13"/>
      <c r="AA9" s="13"/>
      <c r="AB9" s="13"/>
      <c r="AC9" s="13"/>
      <c r="AD9" s="13"/>
      <c r="AE9" s="13"/>
      <c r="AF9" s="13"/>
      <c r="AG9" s="13"/>
    </row>
    <row r="10">
      <c r="A10" s="23" t="str">
        <f>ALNS!A10</f>
        <v>Andrei Bernado Nascimento da Silva</v>
      </c>
      <c r="B10" s="24"/>
      <c r="C10" s="24"/>
      <c r="D10" s="24"/>
      <c r="E10" s="24"/>
      <c r="F10" s="25">
        <f t="shared" si="1"/>
        <v>0</v>
      </c>
      <c r="G10" s="26" t="str">
        <f t="shared" si="2"/>
        <v/>
      </c>
      <c r="H10" s="25" t="str">
        <f t="shared" si="3"/>
        <v/>
      </c>
      <c r="I10" s="27"/>
      <c r="J10" s="28" t="str">
        <f t="shared" si="4"/>
        <v/>
      </c>
      <c r="K10" s="29" t="str">
        <f t="shared" si="5"/>
        <v/>
      </c>
      <c r="L10" s="2"/>
      <c r="M10" s="12"/>
      <c r="N10" s="12"/>
      <c r="O10" s="12"/>
      <c r="P10" s="12"/>
      <c r="Q10" s="13"/>
      <c r="R10" s="13"/>
      <c r="S10" s="13"/>
      <c r="T10" s="13"/>
      <c r="U10" s="13"/>
      <c r="V10" s="13"/>
      <c r="W10" s="13"/>
      <c r="Y10" s="13"/>
      <c r="AA10" s="13"/>
      <c r="AB10" s="13"/>
      <c r="AC10" s="13"/>
      <c r="AD10" s="13"/>
      <c r="AE10" s="13"/>
      <c r="AF10" s="13"/>
      <c r="AG10" s="13"/>
    </row>
    <row r="11">
      <c r="A11" s="30" t="str">
        <f>ALNS!A11</f>
        <v>Arthur Juan Costa Araújo</v>
      </c>
      <c r="B11" s="31"/>
      <c r="C11" s="31"/>
      <c r="D11" s="31"/>
      <c r="E11" s="31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5" t="str">
        <f t="shared" si="4"/>
        <v/>
      </c>
      <c r="K11" s="36" t="str">
        <f t="shared" si="5"/>
        <v/>
      </c>
      <c r="L11" s="2"/>
      <c r="M11" s="12"/>
      <c r="N11" s="12"/>
      <c r="O11" s="12"/>
      <c r="P11" s="12"/>
      <c r="Q11" s="13"/>
      <c r="R11" s="13"/>
      <c r="S11" s="13"/>
      <c r="T11" s="13"/>
      <c r="U11" s="13"/>
      <c r="V11" s="13"/>
      <c r="W11" s="13"/>
      <c r="Y11" s="13"/>
      <c r="AA11" s="13"/>
      <c r="AB11" s="13"/>
      <c r="AC11" s="13"/>
      <c r="AD11" s="13"/>
      <c r="AE11" s="13"/>
      <c r="AF11" s="13"/>
      <c r="AG11" s="13"/>
    </row>
    <row r="12">
      <c r="A12" s="23" t="str">
        <f>ALNS!A12</f>
        <v>Brenda Angel Sousa de Medeiros</v>
      </c>
      <c r="B12" s="24"/>
      <c r="C12" s="24"/>
      <c r="D12" s="24"/>
      <c r="E12" s="24"/>
      <c r="F12" s="25">
        <f t="shared" si="1"/>
        <v>0</v>
      </c>
      <c r="G12" s="26" t="str">
        <f t="shared" si="2"/>
        <v/>
      </c>
      <c r="H12" s="25" t="str">
        <f t="shared" si="3"/>
        <v/>
      </c>
      <c r="I12" s="27"/>
      <c r="J12" s="28" t="str">
        <f t="shared" si="4"/>
        <v/>
      </c>
      <c r="K12" s="29" t="str">
        <f t="shared" si="5"/>
        <v/>
      </c>
      <c r="L12" s="2"/>
      <c r="M12" s="12"/>
      <c r="N12" s="12"/>
      <c r="O12" s="12"/>
      <c r="P12" s="12"/>
      <c r="Q12" s="13"/>
      <c r="R12" s="13"/>
      <c r="S12" s="13"/>
      <c r="T12" s="13"/>
      <c r="U12" s="13"/>
      <c r="V12" s="13"/>
      <c r="W12" s="13"/>
      <c r="Y12" s="13"/>
      <c r="AA12" s="13"/>
      <c r="AB12" s="13"/>
      <c r="AC12" s="13"/>
      <c r="AD12" s="13"/>
      <c r="AE12" s="13"/>
      <c r="AF12" s="13"/>
      <c r="AG12" s="13"/>
    </row>
    <row r="13">
      <c r="A13" s="30" t="str">
        <f>ALNS!A13</f>
        <v>Bruna Ellen Andrade Abrantes</v>
      </c>
      <c r="B13" s="31"/>
      <c r="C13" s="31"/>
      <c r="D13" s="31"/>
      <c r="E13" s="31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5" t="str">
        <f t="shared" si="4"/>
        <v/>
      </c>
      <c r="K13" s="36" t="str">
        <f t="shared" si="5"/>
        <v/>
      </c>
      <c r="L13" s="2"/>
      <c r="M13" s="12"/>
      <c r="N13" s="12"/>
      <c r="O13" s="12"/>
      <c r="P13" s="12"/>
      <c r="Q13" s="13"/>
      <c r="R13" s="13"/>
      <c r="S13" s="13"/>
      <c r="T13" s="13"/>
      <c r="U13" s="13"/>
      <c r="V13" s="13"/>
      <c r="W13" s="13"/>
      <c r="Y13" s="13"/>
      <c r="AA13" s="13"/>
      <c r="AB13" s="13"/>
      <c r="AC13" s="13"/>
      <c r="AD13" s="13"/>
      <c r="AE13" s="13"/>
      <c r="AF13" s="13"/>
      <c r="AG13" s="13"/>
    </row>
    <row r="14">
      <c r="A14" s="23" t="str">
        <f>ALNS!A14</f>
        <v>Daniel Dantas da Silva</v>
      </c>
      <c r="B14" s="24"/>
      <c r="C14" s="24"/>
      <c r="D14" s="24"/>
      <c r="E14" s="24"/>
      <c r="F14" s="25">
        <f t="shared" si="1"/>
        <v>0</v>
      </c>
      <c r="G14" s="26" t="str">
        <f t="shared" si="2"/>
        <v/>
      </c>
      <c r="H14" s="25" t="str">
        <f t="shared" si="3"/>
        <v/>
      </c>
      <c r="I14" s="27"/>
      <c r="J14" s="28" t="str">
        <f t="shared" si="4"/>
        <v/>
      </c>
      <c r="K14" s="29" t="str">
        <f t="shared" si="5"/>
        <v/>
      </c>
      <c r="L14" s="2"/>
      <c r="M14" s="12"/>
      <c r="N14" s="12"/>
      <c r="O14" s="12"/>
      <c r="P14" s="12"/>
      <c r="Q14" s="13"/>
      <c r="R14" s="13"/>
      <c r="S14" s="13"/>
      <c r="T14" s="13"/>
      <c r="U14" s="13"/>
      <c r="V14" s="13"/>
      <c r="W14" s="13"/>
      <c r="Y14" s="13"/>
      <c r="AA14" s="13"/>
      <c r="AB14" s="13"/>
      <c r="AC14" s="13"/>
      <c r="AD14" s="13"/>
      <c r="AE14" s="13"/>
      <c r="AF14" s="13"/>
      <c r="AG14" s="13"/>
    </row>
    <row r="15">
      <c r="A15" s="30" t="str">
        <f>ALNS!A15</f>
        <v>Erick Gabriel Araújo Leandro</v>
      </c>
      <c r="B15" s="31"/>
      <c r="C15" s="31"/>
      <c r="D15" s="31"/>
      <c r="E15" s="31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5" t="str">
        <f t="shared" si="4"/>
        <v/>
      </c>
      <c r="K15" s="36" t="str">
        <f t="shared" si="5"/>
        <v/>
      </c>
      <c r="L15" s="2"/>
      <c r="M15" s="12"/>
      <c r="N15" s="12"/>
      <c r="O15" s="12"/>
      <c r="P15" s="12"/>
      <c r="Q15" s="13"/>
      <c r="R15" s="13"/>
      <c r="S15" s="13"/>
      <c r="T15" s="13"/>
      <c r="U15" s="13"/>
      <c r="V15" s="13"/>
      <c r="W15" s="13"/>
      <c r="Y15" s="13"/>
      <c r="AA15" s="13"/>
      <c r="AB15" s="13"/>
      <c r="AC15" s="13"/>
      <c r="AD15" s="13"/>
      <c r="AE15" s="13"/>
      <c r="AF15" s="13"/>
      <c r="AG15" s="13"/>
    </row>
    <row r="16">
      <c r="A16" s="23" t="str">
        <f>ALNS!A16</f>
        <v>Eugênio Genuíno Mota</v>
      </c>
      <c r="B16" s="24"/>
      <c r="C16" s="24"/>
      <c r="D16" s="24"/>
      <c r="E16" s="24"/>
      <c r="F16" s="25">
        <f t="shared" si="1"/>
        <v>0</v>
      </c>
      <c r="G16" s="33" t="str">
        <f t="shared" si="2"/>
        <v/>
      </c>
      <c r="H16" s="25" t="str">
        <f t="shared" si="3"/>
        <v/>
      </c>
      <c r="I16" s="27"/>
      <c r="J16" s="28" t="str">
        <f t="shared" si="4"/>
        <v/>
      </c>
      <c r="K16" s="29" t="str">
        <f t="shared" si="5"/>
        <v/>
      </c>
      <c r="L16" s="2"/>
      <c r="M16" s="12"/>
      <c r="N16" s="12"/>
      <c r="O16" s="12"/>
      <c r="P16" s="12"/>
      <c r="Q16" s="13"/>
      <c r="R16" s="13"/>
      <c r="S16" s="13"/>
      <c r="T16" s="13"/>
      <c r="U16" s="13"/>
      <c r="V16" s="13"/>
      <c r="W16" s="13"/>
      <c r="Y16" s="13"/>
      <c r="AA16" s="13"/>
      <c r="AB16" s="13"/>
      <c r="AC16" s="13"/>
      <c r="AD16" s="13"/>
      <c r="AE16" s="13"/>
      <c r="AF16" s="13"/>
      <c r="AG16" s="13"/>
    </row>
    <row r="17">
      <c r="A17" s="30" t="str">
        <f>ALNS!A17</f>
        <v>Evellyn Fernandes de Almeida</v>
      </c>
      <c r="B17" s="31"/>
      <c r="C17" s="31"/>
      <c r="D17" s="31"/>
      <c r="E17" s="31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5" t="str">
        <f t="shared" si="4"/>
        <v/>
      </c>
      <c r="K17" s="36" t="str">
        <f t="shared" si="5"/>
        <v/>
      </c>
      <c r="L17" s="2"/>
      <c r="M17" s="12"/>
      <c r="N17" s="12"/>
      <c r="O17" s="12"/>
      <c r="P17" s="12"/>
      <c r="Q17" s="13"/>
      <c r="R17" s="13"/>
      <c r="S17" s="13"/>
      <c r="T17" s="13"/>
      <c r="U17" s="13"/>
      <c r="V17" s="13"/>
      <c r="W17" s="13"/>
      <c r="Y17" s="13"/>
      <c r="AA17" s="13"/>
      <c r="AB17" s="13"/>
      <c r="AC17" s="13"/>
      <c r="AD17" s="13"/>
      <c r="AE17" s="13"/>
      <c r="AF17" s="13"/>
      <c r="AG17" s="13"/>
    </row>
    <row r="18">
      <c r="A18" s="23" t="str">
        <f>ALNS!A18</f>
        <v>Gabriel de Sousa Gonzaga</v>
      </c>
      <c r="B18" s="24"/>
      <c r="C18" s="24"/>
      <c r="D18" s="24"/>
      <c r="E18" s="24"/>
      <c r="F18" s="25">
        <f t="shared" si="1"/>
        <v>0</v>
      </c>
      <c r="G18" s="26" t="str">
        <f t="shared" si="2"/>
        <v/>
      </c>
      <c r="H18" s="25" t="str">
        <f t="shared" si="3"/>
        <v/>
      </c>
      <c r="I18" s="27"/>
      <c r="J18" s="28" t="str">
        <f t="shared" si="4"/>
        <v/>
      </c>
      <c r="K18" s="29" t="str">
        <f t="shared" si="5"/>
        <v/>
      </c>
      <c r="L18" s="2"/>
      <c r="M18" s="12"/>
      <c r="N18" s="12"/>
      <c r="O18" s="12"/>
      <c r="P18" s="12"/>
      <c r="Q18" s="13"/>
      <c r="R18" s="13"/>
      <c r="S18" s="13"/>
      <c r="T18" s="13"/>
      <c r="U18" s="13"/>
      <c r="V18" s="13"/>
      <c r="W18" s="13"/>
      <c r="Y18" s="13"/>
      <c r="AA18" s="13"/>
      <c r="AB18" s="13"/>
      <c r="AC18" s="13"/>
      <c r="AD18" s="13"/>
      <c r="AE18" s="13"/>
      <c r="AF18" s="13"/>
      <c r="AG18" s="13"/>
    </row>
    <row r="19">
      <c r="A19" s="30" t="str">
        <f>ALNS!A19</f>
        <v>Giullia Barros Pietoso Camara</v>
      </c>
      <c r="B19" s="31"/>
      <c r="C19" s="31"/>
      <c r="D19" s="31"/>
      <c r="E19" s="31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5" t="str">
        <f t="shared" si="4"/>
        <v/>
      </c>
      <c r="K19" s="36" t="str">
        <f t="shared" si="5"/>
        <v/>
      </c>
      <c r="L19" s="2"/>
      <c r="M19" s="12"/>
      <c r="N19" s="12"/>
      <c r="O19" s="12"/>
      <c r="P19" s="12"/>
      <c r="Q19" s="13"/>
      <c r="R19" s="13"/>
      <c r="S19" s="13"/>
      <c r="T19" s="13"/>
      <c r="U19" s="13"/>
      <c r="V19" s="13"/>
      <c r="W19" s="13"/>
      <c r="Y19" s="13"/>
      <c r="AA19" s="13"/>
      <c r="AB19" s="13"/>
      <c r="AC19" s="13"/>
      <c r="AD19" s="13"/>
      <c r="AE19" s="13"/>
      <c r="AF19" s="13"/>
      <c r="AG19" s="13"/>
    </row>
    <row r="20" ht="15.75" customHeight="1">
      <c r="A20" s="38" t="str">
        <f>ALNS!A20</f>
        <v>Gleiciane Almeida de Lima</v>
      </c>
      <c r="B20" s="24"/>
      <c r="C20" s="24"/>
      <c r="D20" s="24"/>
      <c r="E20" s="24"/>
      <c r="F20" s="25">
        <f t="shared" si="1"/>
        <v>0</v>
      </c>
      <c r="G20" s="26" t="str">
        <f t="shared" si="2"/>
        <v/>
      </c>
      <c r="H20" s="25" t="str">
        <f t="shared" si="3"/>
        <v/>
      </c>
      <c r="I20" s="27"/>
      <c r="J20" s="28" t="str">
        <f t="shared" si="4"/>
        <v/>
      </c>
      <c r="K20" s="29" t="str">
        <f t="shared" si="5"/>
        <v/>
      </c>
      <c r="L20" s="2"/>
      <c r="M20" s="12"/>
      <c r="N20" s="12"/>
      <c r="O20" s="12"/>
      <c r="P20" s="12"/>
      <c r="Q20" s="13"/>
      <c r="R20" s="13"/>
      <c r="S20" s="13"/>
      <c r="T20" s="13"/>
      <c r="U20" s="13"/>
      <c r="V20" s="13"/>
      <c r="W20" s="13"/>
      <c r="Y20" s="13"/>
      <c r="AA20" s="13"/>
      <c r="AB20" s="13"/>
      <c r="AC20" s="13"/>
      <c r="AD20" s="13"/>
      <c r="AE20" s="13"/>
      <c r="AF20" s="13"/>
      <c r="AG20" s="13"/>
    </row>
    <row r="21" ht="15.75" customHeight="1">
      <c r="A21" s="30" t="str">
        <f>ALNS!A21</f>
        <v>Gustavo Oliviera de Menezes</v>
      </c>
      <c r="B21" s="31"/>
      <c r="C21" s="31"/>
      <c r="D21" s="31"/>
      <c r="E21" s="31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5" t="str">
        <f t="shared" si="4"/>
        <v/>
      </c>
      <c r="K21" s="36" t="str">
        <f t="shared" si="5"/>
        <v/>
      </c>
      <c r="L21" s="2"/>
      <c r="M21" s="12"/>
      <c r="N21" s="12"/>
      <c r="O21" s="12"/>
      <c r="P21" s="12"/>
      <c r="Q21" s="13"/>
      <c r="R21" s="13"/>
      <c r="S21" s="13"/>
      <c r="T21" s="13"/>
      <c r="U21" s="13"/>
      <c r="V21" s="13"/>
      <c r="W21" s="13"/>
      <c r="Y21" s="13"/>
      <c r="AA21" s="13"/>
      <c r="AB21" s="13"/>
      <c r="AC21" s="13"/>
      <c r="AD21" s="13"/>
      <c r="AE21" s="13"/>
      <c r="AF21" s="13"/>
      <c r="AG21" s="13"/>
    </row>
    <row r="22" ht="15.75" customHeight="1">
      <c r="A22" s="23" t="str">
        <f>ALNS!A22</f>
        <v>Heitor Gênuíno Mota</v>
      </c>
      <c r="B22" s="24"/>
      <c r="C22" s="24"/>
      <c r="D22" s="24"/>
      <c r="E22" s="24"/>
      <c r="F22" s="25">
        <f t="shared" si="1"/>
        <v>0</v>
      </c>
      <c r="G22" s="26" t="str">
        <f t="shared" si="2"/>
        <v/>
      </c>
      <c r="H22" s="25" t="str">
        <f t="shared" si="3"/>
        <v/>
      </c>
      <c r="I22" s="27"/>
      <c r="J22" s="28" t="str">
        <f t="shared" si="4"/>
        <v/>
      </c>
      <c r="K22" s="29" t="str">
        <f t="shared" si="5"/>
        <v/>
      </c>
      <c r="L22" s="2"/>
      <c r="M22" s="12"/>
      <c r="N22" s="12"/>
      <c r="O22" s="12"/>
      <c r="P22" s="12"/>
      <c r="Q22" s="13"/>
      <c r="R22" s="13"/>
      <c r="S22" s="13"/>
      <c r="T22" s="13"/>
      <c r="U22" s="13"/>
      <c r="V22" s="13"/>
      <c r="W22" s="13"/>
      <c r="Y22" s="13"/>
      <c r="AA22" s="13"/>
      <c r="AB22" s="13"/>
      <c r="AC22" s="13"/>
      <c r="AD22" s="13"/>
      <c r="AE22" s="13"/>
      <c r="AF22" s="13"/>
      <c r="AG22" s="13"/>
    </row>
    <row r="23" ht="15.75" customHeight="1">
      <c r="A23" s="30" t="str">
        <f>ALNS!A23</f>
        <v>Heloisa dos Reis Nascimento</v>
      </c>
      <c r="B23" s="31"/>
      <c r="C23" s="31"/>
      <c r="D23" s="31"/>
      <c r="E23" s="31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5" t="str">
        <f t="shared" si="4"/>
        <v/>
      </c>
      <c r="K23" s="36" t="str">
        <f t="shared" si="5"/>
        <v/>
      </c>
      <c r="L23" s="2"/>
      <c r="M23" s="12"/>
      <c r="N23" s="12"/>
      <c r="O23" s="12"/>
      <c r="P23" s="12"/>
      <c r="Q23" s="13"/>
      <c r="R23" s="13"/>
      <c r="S23" s="13"/>
      <c r="T23" s="13"/>
      <c r="U23" s="13"/>
      <c r="V23" s="13"/>
      <c r="W23" s="13"/>
      <c r="Y23" s="13"/>
      <c r="AA23" s="13"/>
      <c r="AB23" s="13"/>
      <c r="AC23" s="13"/>
      <c r="AD23" s="13"/>
      <c r="AE23" s="13"/>
      <c r="AF23" s="13"/>
      <c r="AG23" s="13"/>
    </row>
    <row r="24" ht="15.75" customHeight="1">
      <c r="A24" s="23" t="str">
        <f>ALNS!A24</f>
        <v>José Júlio César de Lima Silva Soares</v>
      </c>
      <c r="B24" s="24"/>
      <c r="C24" s="24"/>
      <c r="D24" s="24"/>
      <c r="E24" s="24"/>
      <c r="F24" s="25">
        <f t="shared" si="1"/>
        <v>0</v>
      </c>
      <c r="G24" s="26" t="str">
        <f t="shared" si="2"/>
        <v/>
      </c>
      <c r="H24" s="25" t="str">
        <f t="shared" si="3"/>
        <v/>
      </c>
      <c r="I24" s="27"/>
      <c r="J24" s="28" t="str">
        <f t="shared" si="4"/>
        <v/>
      </c>
      <c r="K24" s="29" t="str">
        <f t="shared" si="5"/>
        <v/>
      </c>
      <c r="L24" s="2"/>
      <c r="M24" s="12"/>
      <c r="N24" s="12"/>
      <c r="O24" s="12"/>
      <c r="P24" s="12"/>
      <c r="Q24" s="13"/>
      <c r="R24" s="13"/>
      <c r="S24" s="13"/>
      <c r="T24" s="13"/>
      <c r="U24" s="13"/>
      <c r="V24" s="13"/>
      <c r="W24" s="13"/>
      <c r="Y24" s="13"/>
      <c r="AA24" s="13"/>
      <c r="AB24" s="13"/>
      <c r="AC24" s="13"/>
      <c r="AD24" s="13"/>
      <c r="AE24" s="13"/>
      <c r="AF24" s="13"/>
      <c r="AG24" s="13"/>
    </row>
    <row r="25" ht="15.75" customHeight="1">
      <c r="A25" s="30" t="str">
        <f>ALNS!A25</f>
        <v>Júlia da Costa Silva Cruz</v>
      </c>
      <c r="B25" s="31"/>
      <c r="C25" s="31"/>
      <c r="D25" s="31"/>
      <c r="E25" s="31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5" t="str">
        <f t="shared" si="4"/>
        <v/>
      </c>
      <c r="K25" s="36" t="str">
        <f t="shared" si="5"/>
        <v/>
      </c>
      <c r="L25" s="2"/>
      <c r="M25" s="12"/>
      <c r="N25" s="12"/>
      <c r="O25" s="12"/>
      <c r="P25" s="12"/>
      <c r="Q25" s="13"/>
      <c r="R25" s="13"/>
      <c r="S25" s="13"/>
      <c r="T25" s="13"/>
      <c r="U25" s="13"/>
      <c r="V25" s="13"/>
      <c r="W25" s="13"/>
      <c r="Y25" s="13"/>
      <c r="AA25" s="13"/>
      <c r="AB25" s="13"/>
      <c r="AC25" s="13"/>
      <c r="AD25" s="13"/>
      <c r="AE25" s="13"/>
      <c r="AF25" s="13"/>
      <c r="AG25" s="13"/>
    </row>
    <row r="26" ht="15.75" customHeight="1">
      <c r="A26" s="39" t="str">
        <f>ALNS!A26</f>
        <v>Kelven Fernando Basilio de Farias</v>
      </c>
      <c r="B26" s="24"/>
      <c r="C26" s="24"/>
      <c r="D26" s="24"/>
      <c r="E26" s="24"/>
      <c r="F26" s="25">
        <f t="shared" si="1"/>
        <v>0</v>
      </c>
      <c r="G26" s="26" t="str">
        <f t="shared" si="2"/>
        <v/>
      </c>
      <c r="H26" s="25" t="str">
        <f t="shared" si="3"/>
        <v/>
      </c>
      <c r="I26" s="38"/>
      <c r="J26" s="28" t="str">
        <f t="shared" si="4"/>
        <v/>
      </c>
      <c r="K26" s="29" t="str">
        <f t="shared" si="5"/>
        <v/>
      </c>
      <c r="L26" s="2"/>
      <c r="M26" s="12"/>
      <c r="N26" s="12"/>
      <c r="O26" s="12"/>
      <c r="P26" s="12"/>
      <c r="Q26" s="13"/>
      <c r="R26" s="13"/>
      <c r="S26" s="13"/>
      <c r="T26" s="13"/>
      <c r="U26" s="13"/>
      <c r="V26" s="13"/>
      <c r="W26" s="13"/>
      <c r="Y26" s="13"/>
      <c r="AA26" s="13"/>
      <c r="AB26" s="13"/>
      <c r="AC26" s="13"/>
      <c r="AD26" s="13"/>
      <c r="AE26" s="13"/>
      <c r="AF26" s="13"/>
      <c r="AG26" s="13"/>
    </row>
    <row r="27" ht="15.75" customHeight="1">
      <c r="A27" s="40" t="str">
        <f>ALNS!A27</f>
        <v>Laura Lima Pires</v>
      </c>
      <c r="B27" s="31"/>
      <c r="C27" s="31"/>
      <c r="D27" s="31"/>
      <c r="E27" s="31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41"/>
      <c r="J27" s="35" t="str">
        <f t="shared" si="4"/>
        <v/>
      </c>
      <c r="K27" s="36" t="str">
        <f t="shared" si="5"/>
        <v/>
      </c>
      <c r="L27" s="2"/>
      <c r="M27" s="12"/>
      <c r="N27" s="2"/>
      <c r="O27" s="2"/>
      <c r="P27" s="12"/>
      <c r="Y27" s="13"/>
      <c r="AA27" s="13"/>
      <c r="AB27" s="13"/>
      <c r="AC27" s="13"/>
      <c r="AD27" s="13"/>
      <c r="AE27" s="13"/>
      <c r="AF27" s="13"/>
      <c r="AG27" s="13"/>
    </row>
    <row r="28" ht="15.75" customHeight="1">
      <c r="A28" s="42" t="str">
        <f>ALNS!A28</f>
        <v>Lucas Abrante Rêgo</v>
      </c>
      <c r="B28" s="24"/>
      <c r="C28" s="24"/>
      <c r="D28" s="24"/>
      <c r="E28" s="24"/>
      <c r="F28" s="25">
        <f t="shared" si="1"/>
        <v>0</v>
      </c>
      <c r="G28" s="26" t="str">
        <f t="shared" si="2"/>
        <v/>
      </c>
      <c r="H28" s="25" t="str">
        <f t="shared" si="3"/>
        <v/>
      </c>
      <c r="I28" s="38"/>
      <c r="J28" s="28" t="str">
        <f t="shared" si="4"/>
        <v/>
      </c>
      <c r="K28" s="29" t="str">
        <f t="shared" si="5"/>
        <v/>
      </c>
      <c r="L28" s="2"/>
      <c r="M28" s="12"/>
      <c r="N28" s="2"/>
      <c r="O28" s="12"/>
      <c r="P28" s="12"/>
      <c r="Q28" s="13"/>
      <c r="R28" s="13"/>
      <c r="S28" s="13"/>
      <c r="Y28" s="13"/>
      <c r="AA28" s="13"/>
      <c r="AB28" s="13"/>
      <c r="AC28" s="13"/>
      <c r="AD28" s="13"/>
      <c r="AE28" s="13"/>
      <c r="AF28" s="13"/>
      <c r="AG28" s="13"/>
    </row>
    <row r="29" ht="15.75" customHeight="1">
      <c r="A29" s="41" t="str">
        <f>ALNS!A29</f>
        <v>Luiz Alberto Medeiros Soares</v>
      </c>
      <c r="B29" s="31"/>
      <c r="C29" s="31"/>
      <c r="D29" s="31"/>
      <c r="E29" s="31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41"/>
      <c r="J29" s="35" t="str">
        <f t="shared" si="4"/>
        <v/>
      </c>
      <c r="K29" s="36" t="str">
        <f t="shared" si="5"/>
        <v/>
      </c>
      <c r="L29" s="2"/>
      <c r="M29" s="12"/>
      <c r="N29" s="12"/>
      <c r="O29" s="12"/>
      <c r="P29" s="12"/>
      <c r="Q29" s="13"/>
      <c r="R29" s="13"/>
      <c r="S29" s="13"/>
      <c r="AA29" s="13"/>
      <c r="AB29" s="13"/>
      <c r="AC29" s="13"/>
      <c r="AD29" s="13"/>
      <c r="AE29" s="13"/>
      <c r="AF29" s="13"/>
      <c r="AG29" s="13"/>
    </row>
    <row r="30" ht="15.75" customHeight="1">
      <c r="A30" s="38" t="str">
        <f>ALNS!A30</f>
        <v>Maria Alice Borba Agra</v>
      </c>
      <c r="B30" s="24"/>
      <c r="C30" s="24"/>
      <c r="D30" s="24"/>
      <c r="E30" s="24"/>
      <c r="F30" s="25">
        <f t="shared" si="1"/>
        <v>0</v>
      </c>
      <c r="G30" s="26" t="str">
        <f t="shared" si="2"/>
        <v/>
      </c>
      <c r="H30" s="25" t="str">
        <f t="shared" si="3"/>
        <v/>
      </c>
      <c r="I30" s="38"/>
      <c r="J30" s="28" t="str">
        <f t="shared" si="4"/>
        <v/>
      </c>
      <c r="K30" s="29" t="str">
        <f t="shared" si="5"/>
        <v/>
      </c>
      <c r="L30" s="2"/>
      <c r="M30" s="12"/>
      <c r="N30" s="2"/>
      <c r="O30" s="12"/>
      <c r="P30" s="12"/>
      <c r="Q30" s="13"/>
      <c r="R30" s="13"/>
      <c r="S30" s="13"/>
      <c r="AA30" s="13"/>
      <c r="AB30" s="13"/>
      <c r="AC30" s="13"/>
      <c r="AD30" s="13"/>
      <c r="AE30" s="13"/>
      <c r="AF30" s="13"/>
      <c r="AG30" s="13"/>
    </row>
    <row r="31" ht="15.75" customHeight="1">
      <c r="A31" s="41" t="str">
        <f>ALNS!A31</f>
        <v>Maria Clara Alves de Lima</v>
      </c>
      <c r="B31" s="31"/>
      <c r="C31" s="31"/>
      <c r="D31" s="31"/>
      <c r="E31" s="31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41"/>
      <c r="J31" s="35" t="str">
        <f t="shared" si="4"/>
        <v/>
      </c>
      <c r="K31" s="36" t="str">
        <f t="shared" si="5"/>
        <v/>
      </c>
      <c r="L31" s="2"/>
      <c r="M31" s="12"/>
      <c r="N31" s="2"/>
      <c r="O31" s="12"/>
      <c r="P31" s="12"/>
      <c r="R31" s="13"/>
      <c r="S31" s="13"/>
      <c r="AA31" s="13"/>
      <c r="AC31" s="13"/>
      <c r="AD31" s="13"/>
      <c r="AE31" s="13"/>
      <c r="AF31" s="13"/>
      <c r="AG31" s="13"/>
    </row>
    <row r="32" ht="15.75" customHeight="1">
      <c r="A32" s="38" t="str">
        <f>ALNS!A32</f>
        <v>Maria Clara dos  Reis Silva</v>
      </c>
      <c r="B32" s="24"/>
      <c r="C32" s="24"/>
      <c r="D32" s="24"/>
      <c r="E32" s="24"/>
      <c r="F32" s="25">
        <f t="shared" si="1"/>
        <v>0</v>
      </c>
      <c r="G32" s="26" t="str">
        <f t="shared" si="2"/>
        <v/>
      </c>
      <c r="H32" s="25" t="str">
        <f t="shared" si="3"/>
        <v/>
      </c>
      <c r="I32" s="38"/>
      <c r="J32" s="28" t="str">
        <f t="shared" si="4"/>
        <v/>
      </c>
      <c r="K32" s="29" t="str">
        <f t="shared" si="5"/>
        <v/>
      </c>
      <c r="L32" s="2"/>
      <c r="M32" s="12"/>
      <c r="N32" s="2"/>
      <c r="O32" s="12"/>
      <c r="P32" s="12"/>
      <c r="Q32" s="13"/>
      <c r="R32" s="13"/>
      <c r="S32" s="13"/>
      <c r="AA32" s="13"/>
      <c r="AB32" s="13"/>
      <c r="AC32" s="13"/>
      <c r="AD32" s="13"/>
      <c r="AE32" s="13"/>
      <c r="AF32" s="13"/>
      <c r="AG32" s="13"/>
    </row>
    <row r="33" ht="15.75" customHeight="1">
      <c r="A33" s="41" t="str">
        <f>ALNS!A33</f>
        <v>Maria Evelyn da Silva Almeida</v>
      </c>
      <c r="B33" s="31"/>
      <c r="C33" s="31"/>
      <c r="D33" s="31"/>
      <c r="E33" s="31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41"/>
      <c r="J33" s="35" t="str">
        <f t="shared" si="4"/>
        <v/>
      </c>
      <c r="K33" s="36" t="str">
        <f t="shared" si="5"/>
        <v/>
      </c>
      <c r="L33" s="2"/>
      <c r="M33" s="12"/>
      <c r="N33" s="12"/>
      <c r="O33" s="12"/>
      <c r="P33" s="12"/>
      <c r="Q33" s="13"/>
      <c r="R33" s="13"/>
      <c r="S33" s="13"/>
      <c r="AA33" s="13"/>
      <c r="AB33" s="13"/>
      <c r="AC33" s="13"/>
      <c r="AD33" s="13"/>
      <c r="AE33" s="13"/>
      <c r="AF33" s="13"/>
      <c r="AG33" s="13"/>
    </row>
    <row r="34" ht="15.75" customHeight="1">
      <c r="A34" s="38" t="str">
        <f>ALNS!A34</f>
        <v>Marina Venâncio Oliveira</v>
      </c>
      <c r="B34" s="24"/>
      <c r="C34" s="24"/>
      <c r="D34" s="24"/>
      <c r="E34" s="24"/>
      <c r="F34" s="25">
        <f t="shared" si="1"/>
        <v>0</v>
      </c>
      <c r="G34" s="26" t="str">
        <f t="shared" si="2"/>
        <v/>
      </c>
      <c r="H34" s="25" t="str">
        <f t="shared" si="3"/>
        <v/>
      </c>
      <c r="I34" s="38"/>
      <c r="J34" s="28" t="str">
        <f t="shared" si="4"/>
        <v/>
      </c>
      <c r="K34" s="29" t="str">
        <f t="shared" si="5"/>
        <v/>
      </c>
      <c r="L34" s="2"/>
      <c r="M34" s="12"/>
      <c r="N34" s="2"/>
      <c r="O34" s="2"/>
      <c r="P34" s="2"/>
      <c r="AA34" s="13"/>
      <c r="AB34" s="13"/>
      <c r="AC34" s="13"/>
      <c r="AD34" s="13"/>
      <c r="AE34" s="13"/>
      <c r="AF34" s="13"/>
      <c r="AG34" s="13"/>
    </row>
    <row r="35" ht="15.75" customHeight="1">
      <c r="A35" s="41" t="str">
        <f>ALNS!A35</f>
        <v>Mário Samuel Oliveira Conceição</v>
      </c>
      <c r="B35" s="31"/>
      <c r="C35" s="31"/>
      <c r="D35" s="31"/>
      <c r="E35" s="31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41"/>
      <c r="J35" s="35" t="str">
        <f t="shared" si="4"/>
        <v/>
      </c>
      <c r="K35" s="36" t="str">
        <f t="shared" si="5"/>
        <v/>
      </c>
      <c r="L35" s="2"/>
      <c r="M35" s="12"/>
      <c r="N35" s="2"/>
      <c r="O35" s="2"/>
      <c r="P35" s="2"/>
      <c r="AA35" s="13"/>
      <c r="AB35" s="13"/>
      <c r="AC35" s="13"/>
      <c r="AD35" s="13"/>
      <c r="AE35" s="13"/>
      <c r="AF35" s="13"/>
      <c r="AG35" s="13"/>
    </row>
    <row r="36" ht="15.75" customHeight="1">
      <c r="A36" s="42" t="str">
        <f>ALNS!A36</f>
        <v>Pedro Elias barbosa de Sousa</v>
      </c>
      <c r="B36" s="24"/>
      <c r="C36" s="24"/>
      <c r="D36" s="24"/>
      <c r="E36" s="24"/>
      <c r="F36" s="25">
        <f t="shared" si="1"/>
        <v>0</v>
      </c>
      <c r="G36" s="26" t="str">
        <f t="shared" si="2"/>
        <v/>
      </c>
      <c r="H36" s="25" t="str">
        <f t="shared" si="3"/>
        <v/>
      </c>
      <c r="I36" s="38"/>
      <c r="J36" s="28" t="str">
        <f t="shared" si="4"/>
        <v/>
      </c>
      <c r="K36" s="29" t="str">
        <f t="shared" si="5"/>
        <v/>
      </c>
      <c r="L36" s="2"/>
      <c r="M36" s="12"/>
      <c r="N36" s="2"/>
      <c r="O36" s="2"/>
      <c r="P36" s="2"/>
      <c r="AA36" s="13"/>
      <c r="AB36" s="13"/>
      <c r="AC36" s="13"/>
      <c r="AD36" s="13"/>
      <c r="AE36" s="13"/>
      <c r="AF36" s="13"/>
      <c r="AG36" s="13"/>
    </row>
    <row r="37" ht="15.75" customHeight="1">
      <c r="A37" s="40" t="str">
        <f>ALNS!A37</f>
        <v>Pedro Henrique dos Santos Sousa</v>
      </c>
      <c r="B37" s="31"/>
      <c r="C37" s="31"/>
      <c r="D37" s="31"/>
      <c r="E37" s="31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41"/>
      <c r="J37" s="35" t="str">
        <f t="shared" si="4"/>
        <v/>
      </c>
      <c r="K37" s="36" t="str">
        <f t="shared" si="5"/>
        <v/>
      </c>
      <c r="L37" s="2"/>
      <c r="M37" s="12"/>
      <c r="N37" s="2"/>
      <c r="O37" s="2"/>
      <c r="P37" s="2"/>
      <c r="AA37" s="13"/>
      <c r="AB37" s="13"/>
      <c r="AC37" s="13"/>
      <c r="AD37" s="13"/>
    </row>
    <row r="38" ht="15.75" customHeight="1">
      <c r="A38" s="42" t="str">
        <f>ALNS!A38</f>
        <v>Pedro Víctor de Farias Almeida</v>
      </c>
      <c r="B38" s="24"/>
      <c r="C38" s="24"/>
      <c r="D38" s="24"/>
      <c r="E38" s="24"/>
      <c r="F38" s="25">
        <f t="shared" si="1"/>
        <v>0</v>
      </c>
      <c r="G38" s="26" t="str">
        <f t="shared" si="2"/>
        <v/>
      </c>
      <c r="H38" s="25" t="str">
        <f t="shared" si="3"/>
        <v/>
      </c>
      <c r="I38" s="38"/>
      <c r="J38" s="28" t="str">
        <f t="shared" si="4"/>
        <v/>
      </c>
      <c r="K38" s="29" t="str">
        <f t="shared" si="5"/>
        <v/>
      </c>
      <c r="L38" s="2"/>
      <c r="M38" s="12"/>
      <c r="N38" s="2"/>
      <c r="O38" s="2"/>
      <c r="P38" s="2"/>
      <c r="AA38" s="13"/>
      <c r="AB38" s="13"/>
      <c r="AC38" s="13"/>
      <c r="AD38" s="13"/>
    </row>
    <row r="39" ht="15.75" customHeight="1">
      <c r="A39" s="40" t="str">
        <f>ALNS!A39</f>
        <v>Pedro Welisson de Lima Araújo</v>
      </c>
      <c r="B39" s="31"/>
      <c r="C39" s="31"/>
      <c r="D39" s="31"/>
      <c r="E39" s="31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41"/>
      <c r="J39" s="35" t="str">
        <f t="shared" si="4"/>
        <v/>
      </c>
      <c r="K39" s="36" t="str">
        <f t="shared" si="5"/>
        <v/>
      </c>
      <c r="L39" s="2"/>
      <c r="M39" s="12"/>
      <c r="N39" s="2"/>
      <c r="O39" s="2"/>
      <c r="P39" s="2"/>
      <c r="AA39" s="13"/>
      <c r="AB39" s="13"/>
      <c r="AC39" s="13"/>
      <c r="AD39" s="13"/>
    </row>
    <row r="40" ht="15.75" customHeight="1">
      <c r="A40" s="42" t="str">
        <f>ALNS!A40</f>
        <v>Rebeca Kemylly Vasquez Mendes</v>
      </c>
      <c r="B40" s="24"/>
      <c r="C40" s="24"/>
      <c r="D40" s="24"/>
      <c r="E40" s="24"/>
      <c r="F40" s="25">
        <f t="shared" si="1"/>
        <v>0</v>
      </c>
      <c r="G40" s="26" t="str">
        <f t="shared" si="2"/>
        <v/>
      </c>
      <c r="H40" s="25" t="str">
        <f t="shared" si="3"/>
        <v/>
      </c>
      <c r="I40" s="38"/>
      <c r="J40" s="28" t="str">
        <f t="shared" si="4"/>
        <v/>
      </c>
      <c r="K40" s="29" t="str">
        <f t="shared" si="5"/>
        <v/>
      </c>
      <c r="L40" s="2"/>
      <c r="M40" s="12"/>
      <c r="N40" s="2"/>
      <c r="O40" s="2"/>
      <c r="P40" s="2"/>
      <c r="AA40" s="13"/>
      <c r="AB40" s="13"/>
      <c r="AC40" s="13"/>
    </row>
    <row r="41" ht="15.75" customHeight="1">
      <c r="A41" s="40" t="str">
        <f>ALNS!A41</f>
        <v>Renan Victor Rocha Pessoa</v>
      </c>
      <c r="B41" s="31"/>
      <c r="C41" s="31"/>
      <c r="D41" s="31"/>
      <c r="E41" s="31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41"/>
      <c r="J41" s="35" t="str">
        <f t="shared" si="4"/>
        <v/>
      </c>
      <c r="K41" s="36" t="str">
        <f t="shared" si="5"/>
        <v/>
      </c>
      <c r="L41" s="2"/>
      <c r="M41" s="12"/>
      <c r="N41" s="2"/>
      <c r="O41" s="2"/>
      <c r="P41" s="2"/>
      <c r="AA41" s="13"/>
    </row>
    <row r="42" ht="15.75" customHeight="1">
      <c r="A42" s="42" t="str">
        <f>ALNS!A42</f>
        <v>Reuel Rodrigues Ferreira</v>
      </c>
      <c r="B42" s="24"/>
      <c r="C42" s="24"/>
      <c r="D42" s="24"/>
      <c r="E42" s="24"/>
      <c r="F42" s="25">
        <f t="shared" si="1"/>
        <v>0</v>
      </c>
      <c r="G42" s="26" t="str">
        <f t="shared" si="2"/>
        <v/>
      </c>
      <c r="H42" s="25" t="str">
        <f t="shared" si="3"/>
        <v/>
      </c>
      <c r="I42" s="38"/>
      <c r="J42" s="28" t="str">
        <f t="shared" si="4"/>
        <v/>
      </c>
      <c r="K42" s="29" t="str">
        <f t="shared" si="5"/>
        <v/>
      </c>
      <c r="L42" s="2"/>
      <c r="M42" s="12"/>
      <c r="N42" s="2"/>
      <c r="O42" s="2"/>
      <c r="P42" s="2"/>
      <c r="AA42" s="13"/>
    </row>
    <row r="43" ht="15.75" customHeight="1">
      <c r="A43" s="40" t="str">
        <f>ALNS!A43</f>
        <v>Samara Rafaelly Brandão Rocha</v>
      </c>
      <c r="B43" s="31"/>
      <c r="C43" s="31"/>
      <c r="D43" s="31"/>
      <c r="E43" s="31"/>
      <c r="F43" s="32">
        <f t="shared" si="1"/>
        <v>0</v>
      </c>
      <c r="G43" s="33" t="str">
        <f t="shared" si="2"/>
        <v/>
      </c>
      <c r="H43" s="32" t="str">
        <f t="shared" si="3"/>
        <v/>
      </c>
      <c r="I43" s="41"/>
      <c r="J43" s="35" t="str">
        <f t="shared" si="4"/>
        <v/>
      </c>
      <c r="K43" s="36" t="str">
        <f t="shared" si="5"/>
        <v/>
      </c>
      <c r="L43" s="2"/>
      <c r="M43" s="12"/>
      <c r="N43" s="2"/>
      <c r="O43" s="2"/>
      <c r="P43" s="2"/>
      <c r="AA43" s="13"/>
    </row>
    <row r="44" ht="15.75" customHeight="1">
      <c r="A44" s="42" t="str">
        <f>ALNS!A44</f>
        <v>Samuel Fontes Lima</v>
      </c>
      <c r="B44" s="24"/>
      <c r="C44" s="24"/>
      <c r="D44" s="24"/>
      <c r="E44" s="24"/>
      <c r="F44" s="25">
        <f t="shared" si="1"/>
        <v>0</v>
      </c>
      <c r="G44" s="26" t="str">
        <f t="shared" si="2"/>
        <v/>
      </c>
      <c r="H44" s="25" t="str">
        <f t="shared" si="3"/>
        <v/>
      </c>
      <c r="I44" s="38"/>
      <c r="J44" s="28" t="str">
        <f t="shared" si="4"/>
        <v/>
      </c>
      <c r="K44" s="29" t="str">
        <f t="shared" si="5"/>
        <v/>
      </c>
      <c r="L44" s="12"/>
      <c r="M44" s="12"/>
      <c r="N44" s="2"/>
      <c r="O44" s="2"/>
      <c r="P44" s="2"/>
      <c r="AA44" s="13"/>
    </row>
    <row r="45" ht="15.75" customHeight="1">
      <c r="A45" s="40" t="str">
        <f>ALNS!A45</f>
        <v>Thifany Tayane Pereira Galdino</v>
      </c>
      <c r="B45" s="31"/>
      <c r="C45" s="31"/>
      <c r="D45" s="31"/>
      <c r="E45" s="31"/>
      <c r="F45" s="32">
        <f t="shared" si="1"/>
        <v>0</v>
      </c>
      <c r="G45" s="33" t="str">
        <f t="shared" si="2"/>
        <v/>
      </c>
      <c r="H45" s="32" t="str">
        <f t="shared" si="3"/>
        <v/>
      </c>
      <c r="I45" s="41"/>
      <c r="J45" s="35" t="str">
        <f t="shared" si="4"/>
        <v/>
      </c>
      <c r="K45" s="36" t="str">
        <f t="shared" si="5"/>
        <v/>
      </c>
      <c r="L45" s="12"/>
      <c r="M45" s="12"/>
      <c r="N45" s="12"/>
      <c r="O45" s="2"/>
      <c r="P45" s="2"/>
    </row>
    <row r="46" ht="15.75" customHeight="1">
      <c r="A46" s="42" t="str">
        <f>ALNS!A46</f>
        <v>Victor Gabriel Clementino Lima</v>
      </c>
      <c r="B46" s="24"/>
      <c r="C46" s="24"/>
      <c r="D46" s="24"/>
      <c r="E46" s="24"/>
      <c r="F46" s="25">
        <f t="shared" si="1"/>
        <v>0</v>
      </c>
      <c r="G46" s="26" t="str">
        <f t="shared" si="2"/>
        <v/>
      </c>
      <c r="H46" s="25" t="str">
        <f t="shared" si="3"/>
        <v/>
      </c>
      <c r="I46" s="38"/>
      <c r="J46" s="28" t="str">
        <f t="shared" si="4"/>
        <v/>
      </c>
      <c r="K46" s="29" t="str">
        <f t="shared" si="5"/>
        <v/>
      </c>
      <c r="L46" s="12"/>
      <c r="M46" s="12"/>
      <c r="N46" s="12"/>
      <c r="O46" s="2"/>
      <c r="P46" s="2"/>
    </row>
    <row r="47" ht="15.75" customHeight="1">
      <c r="A47" s="40" t="str">
        <f>ALNS!A47</f>
        <v>Vitória Cristina Rodrigues Amancio Vieira</v>
      </c>
      <c r="B47" s="31"/>
      <c r="C47" s="31"/>
      <c r="D47" s="31"/>
      <c r="E47" s="31"/>
      <c r="F47" s="32">
        <f t="shared" si="1"/>
        <v>0</v>
      </c>
      <c r="G47" s="33" t="str">
        <f t="shared" si="2"/>
        <v/>
      </c>
      <c r="H47" s="32" t="str">
        <f t="shared" si="3"/>
        <v/>
      </c>
      <c r="I47" s="41"/>
      <c r="J47" s="35" t="str">
        <f t="shared" si="4"/>
        <v/>
      </c>
      <c r="K47" s="36" t="str">
        <f t="shared" si="5"/>
        <v/>
      </c>
      <c r="L47" s="12"/>
      <c r="M47" s="12"/>
      <c r="N47" s="12"/>
      <c r="O47" s="2"/>
      <c r="P47" s="2"/>
    </row>
    <row r="48" ht="15.75" hidden="1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2"/>
      <c r="M48" s="12"/>
      <c r="N48" s="12"/>
      <c r="O48" s="2"/>
      <c r="P48" s="2"/>
    </row>
    <row r="49" ht="15.75" hidden="1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2"/>
      <c r="M49" s="12"/>
      <c r="N49" s="12"/>
      <c r="O49" s="2"/>
      <c r="P49" s="2"/>
    </row>
    <row r="50" ht="15.75" hidden="1" customHeight="1">
      <c r="B50" s="43"/>
      <c r="C50" s="43"/>
      <c r="D50" s="43"/>
      <c r="E50" s="43"/>
      <c r="F50" s="43"/>
      <c r="G50" s="43"/>
      <c r="L50" s="2"/>
      <c r="M50" s="12"/>
      <c r="N50" s="12"/>
      <c r="O50" s="2"/>
      <c r="P50" s="2"/>
    </row>
    <row r="51" ht="15.75" hidden="1" customHeight="1">
      <c r="B51" s="43"/>
      <c r="C51" s="43"/>
      <c r="D51" s="43"/>
      <c r="E51" s="43"/>
      <c r="F51" s="43"/>
      <c r="G51" s="43"/>
      <c r="L51" s="2"/>
      <c r="M51" s="12"/>
      <c r="N51" s="12"/>
      <c r="O51" s="2"/>
      <c r="P51" s="2"/>
    </row>
    <row r="52" ht="15.75" hidden="1" customHeight="1">
      <c r="A52" s="43"/>
      <c r="B52" s="43"/>
      <c r="C52" s="43"/>
      <c r="D52" s="43"/>
      <c r="E52" s="43"/>
      <c r="F52" s="43"/>
      <c r="G52" s="43"/>
      <c r="L52" s="2"/>
      <c r="M52" s="2"/>
      <c r="N52" s="2"/>
      <c r="O52" s="2"/>
      <c r="P52" s="2"/>
    </row>
    <row r="53" ht="15.75" hidden="1" customHeight="1">
      <c r="A53" s="43"/>
      <c r="B53" s="43"/>
      <c r="C53" s="43"/>
      <c r="D53" s="43"/>
      <c r="E53" s="43"/>
      <c r="F53" s="43"/>
      <c r="G53" s="43"/>
      <c r="L53" s="2"/>
      <c r="M53" s="12"/>
      <c r="N53" s="12"/>
      <c r="O53" s="12"/>
      <c r="P53" s="12"/>
      <c r="Q53" s="13"/>
      <c r="R53" s="13"/>
      <c r="S53" s="13"/>
      <c r="T53" s="13"/>
      <c r="U53" s="13"/>
      <c r="V53" s="13"/>
      <c r="W53" s="13"/>
      <c r="X53" s="13"/>
      <c r="Y53" s="13"/>
      <c r="AA53" s="13"/>
      <c r="AB53" s="13"/>
      <c r="AC53" s="13"/>
      <c r="AD53" s="13"/>
      <c r="AE53" s="13"/>
      <c r="AF53" s="13"/>
      <c r="AG53" s="13"/>
    </row>
    <row r="54" ht="15.75" hidden="1" customHeight="1">
      <c r="A54" s="43"/>
      <c r="B54" s="43"/>
      <c r="C54" s="43"/>
      <c r="D54" s="43"/>
      <c r="E54" s="43"/>
      <c r="F54" s="43"/>
      <c r="G54" s="43"/>
      <c r="L54" s="2"/>
      <c r="M54" s="12"/>
      <c r="N54" s="12"/>
      <c r="O54" s="12"/>
      <c r="P54" s="12"/>
      <c r="Q54" s="13"/>
      <c r="R54" s="13"/>
      <c r="S54" s="13"/>
      <c r="T54" s="13"/>
      <c r="U54" s="13"/>
      <c r="V54" s="13"/>
      <c r="W54" s="13"/>
      <c r="X54" s="13"/>
      <c r="Y54" s="13"/>
      <c r="AA54" s="13"/>
      <c r="AB54" s="13"/>
      <c r="AC54" s="13"/>
      <c r="AD54" s="13"/>
      <c r="AE54" s="13"/>
      <c r="AF54" s="13"/>
      <c r="AG54" s="13"/>
    </row>
    <row r="55" ht="15.75" hidden="1" customHeight="1">
      <c r="A55" s="43"/>
      <c r="B55" s="43"/>
      <c r="C55" s="43"/>
      <c r="D55" s="43"/>
      <c r="E55" s="43"/>
      <c r="F55" s="43"/>
      <c r="G55" s="43"/>
      <c r="L55" s="2"/>
      <c r="M55" s="12"/>
      <c r="N55" s="12"/>
      <c r="O55" s="12"/>
      <c r="P55" s="12"/>
      <c r="Q55" s="13"/>
      <c r="R55" s="13"/>
      <c r="S55" s="13"/>
      <c r="T55" s="13"/>
      <c r="U55" s="13"/>
      <c r="V55" s="13"/>
      <c r="W55" s="13"/>
      <c r="Y55" s="13"/>
      <c r="AA55" s="13"/>
      <c r="AB55" s="13"/>
      <c r="AC55" s="13"/>
      <c r="AD55" s="13"/>
      <c r="AE55" s="13"/>
      <c r="AF55" s="13"/>
      <c r="AG55" s="13"/>
    </row>
    <row r="56" ht="15.75" hidden="1" customHeight="1">
      <c r="A56" s="43"/>
      <c r="B56" s="43"/>
      <c r="C56" s="43"/>
      <c r="D56" s="43"/>
      <c r="E56" s="43"/>
      <c r="F56" s="43"/>
      <c r="G56" s="43"/>
      <c r="L56" s="2"/>
      <c r="M56" s="12"/>
      <c r="N56" s="12"/>
      <c r="O56" s="12"/>
      <c r="P56" s="12"/>
      <c r="Q56" s="13"/>
      <c r="R56" s="13"/>
      <c r="S56" s="13"/>
      <c r="T56" s="13"/>
      <c r="U56" s="13"/>
      <c r="V56" s="13"/>
      <c r="W56" s="13"/>
      <c r="X56" s="13"/>
      <c r="Y56" s="13"/>
      <c r="AA56" s="13"/>
      <c r="AB56" s="13"/>
      <c r="AC56" s="13"/>
      <c r="AD56" s="13"/>
      <c r="AE56" s="13"/>
      <c r="AF56" s="13"/>
      <c r="AG56" s="13"/>
    </row>
    <row r="57" ht="15.75" hidden="1" customHeight="1">
      <c r="A57" s="43"/>
      <c r="B57" s="43"/>
      <c r="C57" s="43"/>
      <c r="D57" s="43"/>
      <c r="E57" s="43"/>
      <c r="F57" s="43"/>
      <c r="G57" s="43"/>
      <c r="L57" s="2"/>
      <c r="M57" s="12"/>
      <c r="N57" s="12"/>
      <c r="O57" s="12"/>
      <c r="P57" s="12"/>
      <c r="Q57" s="13"/>
      <c r="R57" s="13"/>
      <c r="S57" s="13"/>
      <c r="T57" s="13"/>
      <c r="U57" s="13"/>
      <c r="V57" s="13"/>
      <c r="W57" s="13"/>
      <c r="Y57" s="13"/>
      <c r="AA57" s="13"/>
      <c r="AB57" s="13"/>
      <c r="AC57" s="13"/>
      <c r="AD57" s="13"/>
      <c r="AE57" s="13"/>
      <c r="AF57" s="13"/>
      <c r="AG57" s="13"/>
    </row>
    <row r="58" ht="15.75" hidden="1" customHeight="1">
      <c r="A58" s="43"/>
      <c r="B58" s="43"/>
      <c r="C58" s="43"/>
      <c r="D58" s="43"/>
      <c r="E58" s="43"/>
      <c r="F58" s="43"/>
      <c r="G58" s="43"/>
      <c r="L58" s="2"/>
      <c r="M58" s="12"/>
      <c r="N58" s="12"/>
      <c r="O58" s="12"/>
      <c r="P58" s="12"/>
      <c r="Q58" s="13"/>
      <c r="R58" s="13"/>
      <c r="S58" s="13"/>
      <c r="T58" s="13"/>
      <c r="U58" s="13"/>
      <c r="V58" s="13"/>
      <c r="W58" s="13"/>
      <c r="Y58" s="13"/>
      <c r="AA58" s="13"/>
      <c r="AB58" s="13"/>
      <c r="AC58" s="13"/>
      <c r="AD58" s="13"/>
      <c r="AE58" s="13"/>
      <c r="AF58" s="13"/>
      <c r="AG58" s="13"/>
    </row>
    <row r="59" ht="15.75" hidden="1" customHeight="1">
      <c r="A59" s="43"/>
      <c r="B59" s="43"/>
      <c r="C59" s="43"/>
      <c r="D59" s="43"/>
      <c r="E59" s="43"/>
      <c r="F59" s="43"/>
      <c r="G59" s="43"/>
      <c r="L59" s="2"/>
      <c r="M59" s="12"/>
      <c r="N59" s="12"/>
      <c r="O59" s="12"/>
      <c r="P59" s="12"/>
      <c r="Q59" s="13"/>
      <c r="R59" s="13"/>
      <c r="S59" s="13"/>
      <c r="T59" s="13"/>
      <c r="U59" s="13"/>
      <c r="V59" s="13"/>
      <c r="W59" s="13"/>
      <c r="Y59" s="13"/>
      <c r="AA59" s="13"/>
      <c r="AB59" s="13"/>
      <c r="AC59" s="13"/>
      <c r="AD59" s="13"/>
      <c r="AE59" s="13"/>
      <c r="AF59" s="13"/>
      <c r="AG59" s="13"/>
    </row>
    <row r="60" ht="15.75" hidden="1" customHeight="1">
      <c r="A60" s="43"/>
      <c r="B60" s="43"/>
      <c r="C60" s="43"/>
      <c r="D60" s="43"/>
      <c r="E60" s="43"/>
      <c r="F60" s="43"/>
      <c r="G60" s="43"/>
      <c r="L60" s="2"/>
      <c r="M60" s="12"/>
      <c r="N60" s="12"/>
      <c r="O60" s="12"/>
      <c r="P60" s="12"/>
      <c r="Q60" s="13"/>
      <c r="R60" s="13"/>
      <c r="S60" s="13"/>
      <c r="T60" s="13"/>
      <c r="U60" s="13"/>
      <c r="V60" s="13"/>
      <c r="W60" s="13"/>
      <c r="Y60" s="13"/>
      <c r="AA60" s="13"/>
      <c r="AB60" s="13"/>
      <c r="AC60" s="13"/>
      <c r="AD60" s="13"/>
      <c r="AE60" s="13"/>
      <c r="AF60" s="13"/>
      <c r="AG60" s="13"/>
    </row>
    <row r="61" ht="15.75" hidden="1" customHeight="1">
      <c r="A61" s="43"/>
      <c r="B61" s="43"/>
      <c r="C61" s="43"/>
      <c r="D61" s="43"/>
      <c r="E61" s="43"/>
      <c r="F61" s="43"/>
      <c r="G61" s="43"/>
      <c r="L61" s="2"/>
      <c r="M61" s="12"/>
      <c r="N61" s="12"/>
      <c r="O61" s="12"/>
      <c r="P61" s="12"/>
      <c r="Q61" s="13"/>
      <c r="R61" s="13"/>
      <c r="S61" s="13"/>
      <c r="T61" s="13"/>
      <c r="U61" s="13"/>
      <c r="V61" s="13"/>
      <c r="W61" s="13"/>
      <c r="Y61" s="13"/>
      <c r="AA61" s="13"/>
      <c r="AB61" s="13"/>
      <c r="AC61" s="13"/>
      <c r="AD61" s="13"/>
      <c r="AE61" s="13"/>
      <c r="AF61" s="13"/>
      <c r="AG61" s="13"/>
    </row>
    <row r="62" ht="15.75" hidden="1" customHeight="1">
      <c r="A62" s="43"/>
      <c r="B62" s="43"/>
      <c r="C62" s="43"/>
      <c r="D62" s="43"/>
      <c r="E62" s="43"/>
      <c r="F62" s="43"/>
      <c r="G62" s="43"/>
      <c r="L62" s="2"/>
      <c r="M62" s="12"/>
      <c r="N62" s="12"/>
      <c r="O62" s="12"/>
      <c r="P62" s="12"/>
      <c r="Q62" s="13"/>
      <c r="R62" s="13"/>
      <c r="S62" s="13"/>
      <c r="T62" s="13"/>
      <c r="U62" s="13"/>
      <c r="V62" s="13"/>
      <c r="W62" s="13"/>
      <c r="Y62" s="13"/>
      <c r="AA62" s="13"/>
      <c r="AB62" s="13"/>
      <c r="AC62" s="13"/>
      <c r="AD62" s="13"/>
      <c r="AE62" s="13"/>
      <c r="AF62" s="13"/>
      <c r="AG62" s="13"/>
    </row>
    <row r="63" ht="15.75" hidden="1" customHeight="1">
      <c r="A63" s="43"/>
      <c r="B63" s="43"/>
      <c r="C63" s="43"/>
      <c r="D63" s="43"/>
      <c r="E63" s="43"/>
      <c r="F63" s="43"/>
      <c r="G63" s="43"/>
      <c r="L63" s="2"/>
      <c r="M63" s="12"/>
      <c r="N63" s="12"/>
      <c r="O63" s="12"/>
      <c r="P63" s="12"/>
      <c r="Q63" s="13"/>
      <c r="R63" s="13"/>
      <c r="S63" s="13"/>
      <c r="T63" s="13"/>
      <c r="U63" s="13"/>
      <c r="V63" s="13"/>
      <c r="W63" s="13"/>
      <c r="Y63" s="13"/>
      <c r="AA63" s="13"/>
      <c r="AB63" s="13"/>
      <c r="AC63" s="13"/>
      <c r="AD63" s="13"/>
      <c r="AE63" s="13"/>
      <c r="AF63" s="13"/>
      <c r="AG63" s="13"/>
    </row>
    <row r="64" ht="15.75" hidden="1" customHeight="1">
      <c r="A64" s="43"/>
      <c r="B64" s="43"/>
      <c r="C64" s="43"/>
      <c r="D64" s="43"/>
      <c r="E64" s="43"/>
      <c r="F64" s="43"/>
      <c r="G64" s="43"/>
      <c r="L64" s="2"/>
      <c r="M64" s="12"/>
      <c r="N64" s="12"/>
      <c r="O64" s="12"/>
      <c r="P64" s="12"/>
      <c r="Q64" s="13"/>
      <c r="R64" s="13"/>
      <c r="S64" s="13"/>
      <c r="T64" s="13"/>
      <c r="U64" s="13"/>
      <c r="V64" s="13"/>
      <c r="W64" s="13"/>
      <c r="Y64" s="13"/>
      <c r="AA64" s="13"/>
      <c r="AB64" s="13"/>
      <c r="AC64" s="13"/>
      <c r="AD64" s="13"/>
      <c r="AE64" s="13"/>
      <c r="AF64" s="13"/>
      <c r="AG64" s="13"/>
    </row>
    <row r="65" ht="15.75" hidden="1" customHeight="1">
      <c r="A65" s="43"/>
      <c r="B65" s="43"/>
      <c r="C65" s="43"/>
      <c r="D65" s="43"/>
      <c r="E65" s="43"/>
      <c r="F65" s="43"/>
      <c r="G65" s="43"/>
      <c r="L65" s="2"/>
      <c r="M65" s="12"/>
      <c r="N65" s="12"/>
      <c r="O65" s="12"/>
      <c r="P65" s="12"/>
      <c r="Q65" s="13"/>
      <c r="R65" s="13"/>
      <c r="S65" s="13"/>
      <c r="T65" s="13"/>
      <c r="U65" s="13"/>
      <c r="V65" s="13"/>
      <c r="W65" s="13"/>
      <c r="Y65" s="13"/>
      <c r="AA65" s="13"/>
      <c r="AB65" s="13"/>
      <c r="AC65" s="13"/>
      <c r="AD65" s="13"/>
      <c r="AE65" s="13"/>
      <c r="AF65" s="13"/>
      <c r="AG65" s="13"/>
    </row>
    <row r="66" ht="15.75" hidden="1" customHeight="1">
      <c r="A66" s="43"/>
      <c r="B66" s="43"/>
      <c r="C66" s="43"/>
      <c r="D66" s="43"/>
      <c r="E66" s="43"/>
      <c r="F66" s="43"/>
      <c r="G66" s="43"/>
      <c r="L66" s="2"/>
      <c r="M66" s="12"/>
      <c r="N66" s="12"/>
      <c r="O66" s="12"/>
      <c r="P66" s="12"/>
      <c r="Q66" s="13"/>
      <c r="R66" s="13"/>
      <c r="S66" s="13"/>
      <c r="T66" s="13"/>
      <c r="U66" s="13"/>
      <c r="V66" s="13"/>
      <c r="W66" s="13"/>
      <c r="Y66" s="13"/>
      <c r="AA66" s="13"/>
      <c r="AB66" s="13"/>
      <c r="AC66" s="13"/>
      <c r="AD66" s="13"/>
      <c r="AE66" s="13"/>
      <c r="AF66" s="13"/>
      <c r="AG66" s="13"/>
    </row>
    <row r="67" ht="15.75" hidden="1" customHeight="1">
      <c r="A67" s="43"/>
      <c r="B67" s="43"/>
      <c r="C67" s="43"/>
      <c r="D67" s="43"/>
      <c r="E67" s="43"/>
      <c r="F67" s="43"/>
      <c r="G67" s="43"/>
      <c r="L67" s="2"/>
      <c r="M67" s="12"/>
      <c r="N67" s="12"/>
      <c r="O67" s="12"/>
      <c r="P67" s="12"/>
      <c r="Q67" s="13"/>
      <c r="R67" s="13"/>
      <c r="S67" s="13"/>
      <c r="T67" s="13"/>
      <c r="U67" s="13"/>
      <c r="V67" s="13"/>
      <c r="W67" s="13"/>
      <c r="Y67" s="13"/>
      <c r="AA67" s="13"/>
      <c r="AB67" s="13"/>
      <c r="AC67" s="13"/>
      <c r="AD67" s="13"/>
      <c r="AE67" s="13"/>
      <c r="AF67" s="13"/>
      <c r="AG67" s="13"/>
    </row>
    <row r="68" ht="15.75" hidden="1" customHeight="1">
      <c r="A68" s="43"/>
      <c r="B68" s="43"/>
      <c r="C68" s="43"/>
      <c r="D68" s="43"/>
      <c r="E68" s="43"/>
      <c r="F68" s="43"/>
      <c r="G68" s="43"/>
      <c r="L68" s="2"/>
      <c r="M68" s="12"/>
      <c r="N68" s="12"/>
      <c r="O68" s="12"/>
      <c r="P68" s="12"/>
      <c r="Q68" s="13"/>
      <c r="R68" s="13"/>
      <c r="S68" s="13"/>
      <c r="T68" s="13"/>
      <c r="U68" s="13"/>
      <c r="V68" s="13"/>
      <c r="W68" s="13"/>
      <c r="Y68" s="13"/>
      <c r="AA68" s="13"/>
      <c r="AB68" s="13"/>
      <c r="AC68" s="13"/>
      <c r="AD68" s="13"/>
      <c r="AE68" s="13"/>
      <c r="AF68" s="13"/>
      <c r="AG68" s="13"/>
    </row>
    <row r="69" ht="15.75" hidden="1" customHeight="1">
      <c r="A69" s="43"/>
      <c r="B69" s="43"/>
      <c r="C69" s="43"/>
      <c r="D69" s="43"/>
      <c r="E69" s="43"/>
      <c r="F69" s="43"/>
      <c r="G69" s="43"/>
      <c r="L69" s="2"/>
      <c r="M69" s="12"/>
      <c r="N69" s="12"/>
      <c r="O69" s="12"/>
      <c r="P69" s="12"/>
      <c r="Q69" s="13"/>
      <c r="R69" s="13"/>
      <c r="S69" s="13"/>
      <c r="T69" s="13"/>
      <c r="U69" s="13"/>
      <c r="V69" s="13"/>
      <c r="W69" s="13"/>
      <c r="Y69" s="13"/>
      <c r="AA69" s="13"/>
      <c r="AB69" s="13"/>
      <c r="AC69" s="13"/>
      <c r="AD69" s="13"/>
      <c r="AE69" s="13"/>
      <c r="AF69" s="13"/>
      <c r="AG69" s="13"/>
    </row>
    <row r="70" ht="15.75" hidden="1" customHeight="1">
      <c r="A70" s="43"/>
      <c r="B70" s="43"/>
      <c r="C70" s="43"/>
      <c r="D70" s="43"/>
      <c r="E70" s="43"/>
      <c r="F70" s="43"/>
      <c r="G70" s="43"/>
      <c r="L70" s="2"/>
      <c r="M70" s="12"/>
      <c r="N70" s="12"/>
      <c r="O70" s="12"/>
      <c r="P70" s="12"/>
      <c r="Q70" s="13"/>
      <c r="R70" s="13"/>
      <c r="S70" s="13"/>
      <c r="T70" s="13"/>
      <c r="U70" s="13"/>
      <c r="V70" s="13"/>
      <c r="W70" s="13"/>
      <c r="Y70" s="13"/>
      <c r="AA70" s="13"/>
      <c r="AB70" s="13"/>
      <c r="AC70" s="13"/>
      <c r="AD70" s="13"/>
      <c r="AE70" s="13"/>
      <c r="AF70" s="13"/>
      <c r="AG70" s="13"/>
    </row>
    <row r="71" ht="15.75" hidden="1" customHeight="1">
      <c r="A71" s="43"/>
      <c r="B71" s="43"/>
      <c r="C71" s="43"/>
      <c r="D71" s="43"/>
      <c r="E71" s="43"/>
      <c r="F71" s="43"/>
      <c r="G71" s="43"/>
      <c r="L71" s="2"/>
      <c r="M71" s="12"/>
      <c r="N71" s="12"/>
      <c r="O71" s="12"/>
      <c r="P71" s="12"/>
      <c r="Q71" s="13"/>
      <c r="R71" s="13"/>
      <c r="S71" s="13"/>
      <c r="T71" s="13"/>
      <c r="U71" s="13"/>
      <c r="V71" s="13"/>
      <c r="W71" s="13"/>
      <c r="Y71" s="13"/>
      <c r="AA71" s="13"/>
      <c r="AB71" s="13"/>
      <c r="AC71" s="13"/>
      <c r="AD71" s="13"/>
      <c r="AE71" s="13"/>
      <c r="AF71" s="13"/>
      <c r="AG71" s="13"/>
    </row>
    <row r="72" ht="15.75" hidden="1" customHeight="1">
      <c r="A72" s="43"/>
      <c r="B72" s="43"/>
      <c r="C72" s="43"/>
      <c r="D72" s="43"/>
      <c r="E72" s="43"/>
      <c r="F72" s="43"/>
      <c r="G72" s="43"/>
      <c r="L72" s="2"/>
      <c r="M72" s="12"/>
      <c r="N72" s="12"/>
      <c r="O72" s="12"/>
      <c r="P72" s="12"/>
      <c r="Q72" s="13"/>
      <c r="R72" s="13"/>
      <c r="S72" s="13"/>
      <c r="T72" s="13"/>
      <c r="U72" s="13"/>
      <c r="V72" s="13"/>
      <c r="W72" s="13"/>
      <c r="Y72" s="13"/>
      <c r="AA72" s="13"/>
      <c r="AB72" s="13"/>
      <c r="AC72" s="13"/>
      <c r="AD72" s="13"/>
      <c r="AE72" s="13"/>
      <c r="AF72" s="13"/>
      <c r="AG72" s="13"/>
    </row>
    <row r="73" ht="15.75" hidden="1" customHeight="1">
      <c r="A73" s="43"/>
      <c r="B73" s="43"/>
      <c r="C73" s="43"/>
      <c r="D73" s="43"/>
      <c r="E73" s="43"/>
      <c r="F73" s="43"/>
      <c r="G73" s="43"/>
      <c r="L73" s="2"/>
      <c r="M73" s="12"/>
      <c r="N73" s="12"/>
      <c r="O73" s="12"/>
      <c r="P73" s="12"/>
      <c r="Q73" s="13"/>
      <c r="R73" s="13"/>
      <c r="S73" s="13"/>
      <c r="T73" s="13"/>
      <c r="U73" s="13"/>
      <c r="V73" s="13"/>
      <c r="W73" s="13"/>
      <c r="Y73" s="13"/>
      <c r="AA73" s="13"/>
      <c r="AB73" s="13"/>
      <c r="AC73" s="13"/>
      <c r="AD73" s="13"/>
      <c r="AE73" s="13"/>
      <c r="AF73" s="13"/>
      <c r="AG73" s="13"/>
    </row>
    <row r="74" ht="15.75" hidden="1" customHeight="1">
      <c r="A74" s="43"/>
      <c r="B74" s="43"/>
      <c r="C74" s="43"/>
      <c r="D74" s="43"/>
      <c r="E74" s="43"/>
      <c r="F74" s="43"/>
      <c r="G74" s="43"/>
      <c r="L74" s="2"/>
      <c r="M74" s="12"/>
      <c r="N74" s="12"/>
      <c r="O74" s="12"/>
      <c r="P74" s="12"/>
      <c r="Q74" s="13"/>
      <c r="R74" s="13"/>
      <c r="S74" s="13"/>
      <c r="T74" s="13"/>
      <c r="U74" s="13"/>
      <c r="V74" s="13"/>
      <c r="W74" s="13"/>
      <c r="Y74" s="13"/>
      <c r="AA74" s="13"/>
      <c r="AB74" s="13"/>
      <c r="AC74" s="13"/>
      <c r="AD74" s="13"/>
      <c r="AE74" s="13"/>
      <c r="AF74" s="13"/>
      <c r="AG74" s="13"/>
    </row>
    <row r="75" ht="15.75" hidden="1" customHeight="1">
      <c r="A75" s="43"/>
      <c r="B75" s="43"/>
      <c r="C75" s="43"/>
      <c r="D75" s="43"/>
      <c r="E75" s="43"/>
      <c r="F75" s="43"/>
      <c r="G75" s="43"/>
      <c r="L75" s="2"/>
      <c r="M75" s="12"/>
      <c r="N75" s="12"/>
      <c r="O75" s="12"/>
      <c r="P75" s="12"/>
      <c r="Q75" s="13"/>
      <c r="R75" s="13"/>
      <c r="S75" s="13"/>
      <c r="T75" s="13"/>
      <c r="U75" s="13"/>
      <c r="V75" s="13"/>
      <c r="W75" s="13"/>
      <c r="Y75" s="13"/>
      <c r="AA75" s="13"/>
      <c r="AB75" s="13"/>
      <c r="AC75" s="13"/>
      <c r="AD75" s="13"/>
      <c r="AE75" s="13"/>
      <c r="AF75" s="13"/>
      <c r="AG75" s="13"/>
    </row>
    <row r="76" ht="15.75" hidden="1" customHeight="1">
      <c r="A76" s="43"/>
      <c r="B76" s="43"/>
      <c r="C76" s="43"/>
      <c r="D76" s="43"/>
      <c r="E76" s="43"/>
      <c r="F76" s="43"/>
      <c r="G76" s="43"/>
      <c r="L76" s="2"/>
      <c r="M76" s="12"/>
      <c r="N76" s="12"/>
      <c r="O76" s="12"/>
      <c r="P76" s="12"/>
      <c r="Q76" s="13"/>
      <c r="R76" s="13"/>
      <c r="S76" s="13"/>
      <c r="T76" s="13"/>
      <c r="U76" s="13"/>
      <c r="V76" s="13"/>
      <c r="W76" s="13"/>
      <c r="Y76" s="13"/>
      <c r="AA76" s="13"/>
      <c r="AB76" s="13"/>
      <c r="AC76" s="13"/>
      <c r="AD76" s="13"/>
      <c r="AE76" s="13"/>
      <c r="AF76" s="13"/>
      <c r="AG76" s="13"/>
    </row>
    <row r="77" ht="15.75" hidden="1" customHeight="1">
      <c r="A77" s="43"/>
      <c r="B77" s="43"/>
      <c r="C77" s="43"/>
      <c r="D77" s="43"/>
      <c r="E77" s="43"/>
      <c r="F77" s="43"/>
      <c r="G77" s="43"/>
      <c r="L77" s="2"/>
      <c r="M77" s="12"/>
      <c r="N77" s="12"/>
      <c r="O77" s="12"/>
      <c r="P77" s="12"/>
      <c r="Q77" s="13"/>
      <c r="R77" s="13"/>
      <c r="S77" s="13"/>
      <c r="T77" s="13"/>
      <c r="U77" s="13"/>
      <c r="V77" s="13"/>
      <c r="W77" s="13"/>
      <c r="Y77" s="13"/>
      <c r="AA77" s="13"/>
      <c r="AB77" s="13"/>
      <c r="AC77" s="13"/>
      <c r="AD77" s="13"/>
      <c r="AE77" s="13"/>
      <c r="AF77" s="13"/>
      <c r="AG77" s="13"/>
    </row>
    <row r="78" ht="15.75" hidden="1" customHeight="1">
      <c r="A78" s="43"/>
      <c r="B78" s="43"/>
      <c r="C78" s="43"/>
      <c r="D78" s="43"/>
      <c r="E78" s="43"/>
      <c r="F78" s="43"/>
      <c r="G78" s="43"/>
      <c r="L78" s="2"/>
      <c r="M78" s="12"/>
      <c r="N78" s="12"/>
      <c r="O78" s="12"/>
      <c r="P78" s="12"/>
      <c r="Q78" s="13"/>
      <c r="R78" s="13"/>
      <c r="S78" s="13"/>
      <c r="T78" s="13"/>
      <c r="U78" s="13"/>
      <c r="V78" s="13"/>
      <c r="W78" s="13"/>
      <c r="Y78" s="13"/>
      <c r="AA78" s="13"/>
      <c r="AB78" s="13"/>
      <c r="AC78" s="13"/>
      <c r="AD78" s="13"/>
      <c r="AE78" s="13"/>
      <c r="AF78" s="13"/>
      <c r="AG78" s="13"/>
    </row>
    <row r="79" ht="15.75" hidden="1" customHeight="1">
      <c r="A79" s="43"/>
      <c r="B79" s="43"/>
      <c r="C79" s="43"/>
      <c r="D79" s="43"/>
      <c r="E79" s="43"/>
      <c r="F79" s="43"/>
      <c r="G79" s="43"/>
      <c r="L79" s="2"/>
      <c r="M79" s="12"/>
      <c r="N79" s="12"/>
      <c r="O79" s="12"/>
      <c r="P79" s="12"/>
      <c r="Q79" s="13"/>
      <c r="R79" s="13"/>
      <c r="S79" s="13"/>
      <c r="T79" s="13"/>
      <c r="U79" s="13"/>
      <c r="Y79" s="13"/>
      <c r="AA79" s="13"/>
      <c r="AB79" s="13"/>
      <c r="AC79" s="13"/>
      <c r="AD79" s="13"/>
      <c r="AE79" s="13"/>
      <c r="AF79" s="13"/>
      <c r="AG79" s="13"/>
    </row>
    <row r="80" ht="15.75" hidden="1" customHeight="1">
      <c r="A80" s="43"/>
      <c r="B80" s="43"/>
      <c r="C80" s="43"/>
      <c r="D80" s="43"/>
      <c r="E80" s="43"/>
      <c r="F80" s="43"/>
      <c r="G80" s="43"/>
      <c r="L80" s="2"/>
      <c r="M80" s="12"/>
      <c r="N80" s="12"/>
      <c r="O80" s="12"/>
      <c r="P80" s="12"/>
      <c r="Q80" s="13"/>
      <c r="R80" s="13"/>
      <c r="S80" s="13"/>
      <c r="T80" s="13"/>
      <c r="U80" s="13"/>
      <c r="Y80" s="13"/>
      <c r="AA80" s="13"/>
      <c r="AB80" s="13"/>
      <c r="AC80" s="13"/>
      <c r="AD80" s="13"/>
      <c r="AE80" s="13"/>
      <c r="AF80" s="13"/>
      <c r="AG80" s="13"/>
    </row>
    <row r="81" ht="15.75" hidden="1" customHeight="1">
      <c r="A81" s="43"/>
      <c r="B81" s="43"/>
      <c r="C81" s="43"/>
      <c r="D81" s="43"/>
      <c r="E81" s="43"/>
      <c r="F81" s="43"/>
      <c r="G81" s="43"/>
      <c r="L81" s="2"/>
      <c r="M81" s="12"/>
      <c r="N81" s="12"/>
      <c r="O81" s="12"/>
      <c r="P81" s="12"/>
      <c r="Q81" s="13"/>
      <c r="R81" s="13"/>
      <c r="S81" s="13"/>
      <c r="T81" s="13"/>
      <c r="U81" s="13"/>
      <c r="AA81" s="13"/>
      <c r="AB81" s="13"/>
      <c r="AC81" s="13"/>
      <c r="AD81" s="13"/>
      <c r="AE81" s="13"/>
      <c r="AF81" s="13"/>
      <c r="AG81" s="13"/>
    </row>
    <row r="82" ht="15.75" hidden="1" customHeight="1">
      <c r="A82" s="43"/>
      <c r="B82" s="43"/>
      <c r="C82" s="43"/>
      <c r="D82" s="43"/>
      <c r="E82" s="43"/>
      <c r="F82" s="43"/>
      <c r="G82" s="43"/>
      <c r="L82" s="2"/>
      <c r="M82" s="12"/>
      <c r="N82" s="12"/>
      <c r="O82" s="12"/>
      <c r="P82" s="12"/>
      <c r="Q82" s="13"/>
      <c r="R82" s="13"/>
      <c r="S82" s="13"/>
      <c r="T82" s="13"/>
      <c r="U82" s="13"/>
      <c r="AA82" s="13"/>
      <c r="AB82" s="13"/>
      <c r="AC82" s="13"/>
      <c r="AD82" s="13"/>
      <c r="AE82" s="13"/>
      <c r="AF82" s="13"/>
      <c r="AG82" s="13"/>
    </row>
    <row r="83" ht="15.75" hidden="1" customHeight="1">
      <c r="A83" s="43"/>
      <c r="B83" s="43"/>
      <c r="C83" s="43"/>
      <c r="D83" s="43"/>
      <c r="E83" s="43"/>
      <c r="F83" s="43"/>
      <c r="G83" s="43"/>
      <c r="L83" s="2"/>
      <c r="M83" s="12"/>
      <c r="N83" s="12"/>
      <c r="O83" s="12"/>
      <c r="P83" s="12"/>
      <c r="Q83" s="13"/>
      <c r="R83" s="13"/>
      <c r="S83" s="13"/>
      <c r="T83" s="13"/>
      <c r="U83" s="13"/>
      <c r="AA83" s="13"/>
      <c r="AB83" s="13"/>
      <c r="AC83" s="13"/>
      <c r="AD83" s="13"/>
      <c r="AE83" s="13"/>
      <c r="AF83" s="13"/>
      <c r="AG83" s="13"/>
    </row>
    <row r="84" ht="15.75" hidden="1" customHeight="1">
      <c r="A84" s="43"/>
      <c r="B84" s="43"/>
      <c r="C84" s="43"/>
      <c r="D84" s="43"/>
      <c r="E84" s="43"/>
      <c r="F84" s="43"/>
      <c r="G84" s="43"/>
      <c r="L84" s="2"/>
      <c r="M84" s="12"/>
      <c r="N84" s="12"/>
      <c r="O84" s="12"/>
      <c r="P84" s="12"/>
      <c r="Q84" s="13"/>
      <c r="R84" s="13"/>
      <c r="S84" s="13"/>
      <c r="T84" s="13"/>
      <c r="U84" s="13"/>
      <c r="AA84" s="13"/>
      <c r="AB84" s="13"/>
      <c r="AC84" s="13"/>
      <c r="AD84" s="13"/>
      <c r="AE84" s="13"/>
      <c r="AF84" s="13"/>
      <c r="AG84" s="13"/>
    </row>
    <row r="85" ht="15.75" hidden="1" customHeight="1">
      <c r="A85" s="43"/>
      <c r="B85" s="43"/>
      <c r="C85" s="43"/>
      <c r="D85" s="43"/>
      <c r="E85" s="43"/>
      <c r="F85" s="43"/>
      <c r="G85" s="43"/>
      <c r="L85" s="2"/>
      <c r="M85" s="12"/>
      <c r="N85" s="12"/>
      <c r="O85" s="12"/>
      <c r="P85" s="12"/>
      <c r="Q85" s="13"/>
      <c r="R85" s="13"/>
      <c r="S85" s="13"/>
      <c r="T85" s="13"/>
      <c r="U85" s="13"/>
      <c r="AA85" s="13"/>
      <c r="AB85" s="13"/>
      <c r="AC85" s="13"/>
      <c r="AD85" s="13"/>
      <c r="AE85" s="13"/>
      <c r="AF85" s="13"/>
      <c r="AG85" s="13"/>
    </row>
    <row r="86" ht="15.75" hidden="1" customHeight="1">
      <c r="A86" s="43"/>
      <c r="B86" s="43"/>
      <c r="C86" s="43"/>
      <c r="D86" s="43"/>
      <c r="E86" s="43"/>
      <c r="F86" s="43"/>
      <c r="G86" s="43"/>
      <c r="L86" s="2"/>
      <c r="M86" s="12"/>
      <c r="N86" s="12"/>
      <c r="O86" s="12"/>
      <c r="P86" s="12"/>
      <c r="S86" s="13"/>
      <c r="T86" s="13"/>
      <c r="AA86" s="13"/>
      <c r="AB86" s="13"/>
      <c r="AC86" s="13"/>
      <c r="AD86" s="13"/>
      <c r="AE86" s="13"/>
      <c r="AF86" s="13"/>
      <c r="AG86" s="13"/>
    </row>
    <row r="87" ht="15.75" hidden="1" customHeight="1">
      <c r="A87" s="43"/>
      <c r="B87" s="43"/>
      <c r="C87" s="43"/>
      <c r="D87" s="43"/>
      <c r="E87" s="43"/>
      <c r="F87" s="43"/>
      <c r="G87" s="43"/>
      <c r="L87" s="2"/>
      <c r="M87" s="12"/>
      <c r="N87" s="12"/>
      <c r="O87" s="12"/>
      <c r="P87" s="12"/>
      <c r="AA87" s="13"/>
      <c r="AB87" s="13"/>
      <c r="AC87" s="13"/>
      <c r="AD87" s="13"/>
      <c r="AE87" s="13"/>
      <c r="AF87" s="13"/>
      <c r="AG87" s="13"/>
    </row>
    <row r="88" ht="15.75" hidden="1" customHeight="1">
      <c r="A88" s="43"/>
      <c r="B88" s="43"/>
      <c r="C88" s="43"/>
      <c r="D88" s="43"/>
      <c r="E88" s="43"/>
      <c r="F88" s="43"/>
      <c r="G88" s="43"/>
      <c r="L88" s="2"/>
      <c r="M88" s="12"/>
      <c r="N88" s="12"/>
      <c r="O88" s="12"/>
      <c r="P88" s="12"/>
      <c r="AA88" s="13"/>
      <c r="AB88" s="13"/>
      <c r="AC88" s="13"/>
      <c r="AD88" s="13"/>
      <c r="AE88" s="13"/>
      <c r="AF88" s="13"/>
      <c r="AG88" s="13"/>
    </row>
    <row r="89" ht="15.75" hidden="1" customHeight="1">
      <c r="A89" s="43"/>
      <c r="B89" s="43"/>
      <c r="C89" s="43"/>
      <c r="D89" s="43"/>
      <c r="E89" s="43"/>
      <c r="F89" s="43"/>
      <c r="G89" s="43"/>
      <c r="L89" s="2"/>
      <c r="M89" s="12"/>
      <c r="N89" s="12"/>
      <c r="O89" s="12"/>
      <c r="P89" s="12"/>
      <c r="AA89" s="13"/>
      <c r="AB89" s="13"/>
      <c r="AC89" s="13"/>
      <c r="AD89" s="13"/>
      <c r="AE89" s="13"/>
      <c r="AF89" s="13"/>
      <c r="AG89" s="13"/>
    </row>
    <row r="90" ht="15.75" hidden="1" customHeight="1">
      <c r="A90" s="43"/>
      <c r="B90" s="43"/>
      <c r="C90" s="43"/>
      <c r="D90" s="43"/>
      <c r="E90" s="43"/>
      <c r="F90" s="43"/>
      <c r="G90" s="43"/>
      <c r="L90" s="2"/>
      <c r="M90" s="12"/>
      <c r="N90" s="12"/>
      <c r="O90" s="12"/>
      <c r="P90" s="12"/>
      <c r="AA90" s="13"/>
      <c r="AB90" s="13"/>
      <c r="AC90" s="13"/>
      <c r="AD90" s="13"/>
    </row>
    <row r="91" ht="15.75" hidden="1" customHeight="1">
      <c r="A91" s="43"/>
      <c r="B91" s="43"/>
      <c r="C91" s="43"/>
      <c r="D91" s="43"/>
      <c r="E91" s="43"/>
      <c r="F91" s="43"/>
      <c r="G91" s="43"/>
      <c r="L91" s="2"/>
      <c r="M91" s="12"/>
      <c r="N91" s="12"/>
      <c r="O91" s="12"/>
      <c r="P91" s="12"/>
      <c r="AA91" s="13"/>
      <c r="AB91" s="13"/>
      <c r="AC91" s="13"/>
      <c r="AD91" s="13"/>
    </row>
    <row r="92" ht="15.75" hidden="1" customHeight="1">
      <c r="A92" s="43"/>
      <c r="B92" s="43"/>
      <c r="C92" s="43"/>
      <c r="D92" s="43"/>
      <c r="E92" s="43"/>
      <c r="F92" s="43"/>
      <c r="G92" s="43"/>
      <c r="L92" s="2"/>
      <c r="M92" s="12"/>
      <c r="N92" s="12"/>
      <c r="O92" s="12"/>
      <c r="P92" s="2"/>
      <c r="AA92" s="13"/>
      <c r="AB92" s="13"/>
      <c r="AC92" s="13"/>
    </row>
    <row r="93" ht="15.75" hidden="1" customHeight="1">
      <c r="A93" s="43"/>
      <c r="B93" s="43"/>
      <c r="C93" s="43"/>
      <c r="D93" s="43"/>
      <c r="E93" s="43"/>
      <c r="F93" s="43"/>
      <c r="G93" s="43"/>
      <c r="L93" s="2"/>
      <c r="M93" s="12"/>
      <c r="N93" s="2"/>
      <c r="O93" s="2"/>
      <c r="P93" s="2"/>
      <c r="AA93" s="13"/>
    </row>
    <row r="94" ht="15.75" hidden="1" customHeight="1">
      <c r="A94" s="43"/>
      <c r="B94" s="43"/>
      <c r="C94" s="43"/>
      <c r="D94" s="43"/>
      <c r="E94" s="43"/>
      <c r="F94" s="43"/>
      <c r="G94" s="43"/>
      <c r="L94" s="2"/>
      <c r="M94" s="12"/>
      <c r="N94" s="2"/>
      <c r="O94" s="2"/>
      <c r="P94" s="2"/>
      <c r="AA94" s="13"/>
    </row>
    <row r="95" ht="15.75" hidden="1" customHeight="1">
      <c r="A95" s="43"/>
      <c r="B95" s="43"/>
      <c r="C95" s="43"/>
      <c r="D95" s="43"/>
      <c r="E95" s="43"/>
      <c r="F95" s="43"/>
      <c r="G95" s="43"/>
      <c r="L95" s="2"/>
      <c r="M95" s="12"/>
      <c r="N95" s="2"/>
      <c r="O95" s="2"/>
      <c r="P95" s="2"/>
      <c r="AA95" s="13"/>
    </row>
    <row r="96" ht="15.75" hidden="1" customHeight="1">
      <c r="A96" s="43"/>
      <c r="B96" s="43"/>
      <c r="C96" s="43"/>
      <c r="D96" s="43"/>
      <c r="E96" s="43"/>
      <c r="F96" s="43"/>
      <c r="G96" s="43"/>
      <c r="L96" s="2"/>
      <c r="M96" s="12"/>
      <c r="N96" s="2"/>
      <c r="O96" s="2"/>
      <c r="P96" s="2"/>
      <c r="AA96" s="13"/>
    </row>
    <row r="97" ht="15.75" hidden="1" customHeight="1">
      <c r="A97" s="43"/>
      <c r="B97" s="43"/>
      <c r="C97" s="43"/>
      <c r="D97" s="43"/>
      <c r="E97" s="43"/>
      <c r="F97" s="43"/>
      <c r="G97" s="43"/>
      <c r="L97" s="2"/>
      <c r="M97" s="2"/>
      <c r="N97" s="2"/>
      <c r="O97" s="2"/>
      <c r="P97" s="2"/>
    </row>
    <row r="98" ht="15.75" hidden="1" customHeight="1">
      <c r="A98" s="43"/>
      <c r="B98" s="43"/>
      <c r="C98" s="43"/>
      <c r="D98" s="43"/>
      <c r="E98" s="43"/>
      <c r="F98" s="43"/>
      <c r="G98" s="43"/>
      <c r="L98" s="2"/>
      <c r="M98" s="2"/>
      <c r="N98" s="2"/>
      <c r="O98" s="2"/>
      <c r="P98" s="2"/>
    </row>
    <row r="99" ht="15.75" hidden="1" customHeight="1">
      <c r="A99" s="43"/>
      <c r="B99" s="43"/>
      <c r="C99" s="43"/>
      <c r="D99" s="43"/>
      <c r="E99" s="43"/>
      <c r="F99" s="43"/>
      <c r="G99" s="43"/>
      <c r="L99" s="2"/>
      <c r="M99" s="2"/>
      <c r="N99" s="2"/>
      <c r="O99" s="2"/>
      <c r="P99" s="2"/>
    </row>
    <row r="100" ht="15.75" hidden="1" customHeight="1">
      <c r="A100" s="43"/>
      <c r="B100" s="43"/>
      <c r="C100" s="43"/>
      <c r="D100" s="43"/>
      <c r="E100" s="43"/>
      <c r="F100" s="43"/>
      <c r="G100" s="43"/>
      <c r="L100" s="2"/>
      <c r="M100" s="2"/>
      <c r="N100" s="2"/>
      <c r="O100" s="2"/>
      <c r="P100" s="2"/>
    </row>
    <row r="101" ht="15.75" hidden="1" customHeight="1">
      <c r="A101" s="43"/>
      <c r="B101" s="43"/>
      <c r="C101" s="43"/>
      <c r="D101" s="43"/>
      <c r="E101" s="43"/>
      <c r="F101" s="43"/>
      <c r="G101" s="43"/>
      <c r="L101" s="2"/>
      <c r="M101" s="2"/>
      <c r="N101" s="2"/>
      <c r="O101" s="2"/>
      <c r="P101" s="2"/>
    </row>
    <row r="102" ht="15.75" hidden="1" customHeight="1">
      <c r="A102" s="43"/>
      <c r="B102" s="43"/>
      <c r="C102" s="43"/>
      <c r="D102" s="43"/>
      <c r="E102" s="43"/>
      <c r="F102" s="43"/>
      <c r="G102" s="43"/>
      <c r="L102" s="2"/>
      <c r="M102" s="2"/>
      <c r="N102" s="2"/>
      <c r="O102" s="2"/>
      <c r="P102" s="2"/>
    </row>
    <row r="103" ht="15.75" hidden="1" customHeight="1">
      <c r="A103" s="43"/>
      <c r="B103" s="43"/>
      <c r="C103" s="43"/>
      <c r="D103" s="43"/>
      <c r="E103" s="43"/>
      <c r="F103" s="43"/>
      <c r="G103" s="43"/>
      <c r="L103" s="2"/>
      <c r="M103" s="2"/>
      <c r="N103" s="2"/>
      <c r="O103" s="2"/>
      <c r="P103" s="2"/>
    </row>
    <row r="104" ht="15.75" hidden="1" customHeight="1">
      <c r="A104" s="43"/>
      <c r="B104" s="43"/>
      <c r="C104" s="43"/>
      <c r="D104" s="43"/>
      <c r="E104" s="43"/>
      <c r="F104" s="43"/>
      <c r="G104" s="43"/>
      <c r="L104" s="2"/>
      <c r="M104" s="2"/>
      <c r="N104" s="2"/>
      <c r="O104" s="2"/>
      <c r="P104" s="2"/>
    </row>
    <row r="105" ht="15.75" hidden="1" customHeight="1">
      <c r="A105" s="43"/>
      <c r="B105" s="43"/>
      <c r="C105" s="43"/>
      <c r="D105" s="43"/>
      <c r="E105" s="43"/>
      <c r="F105" s="43"/>
      <c r="G105" s="43"/>
      <c r="L105" s="2"/>
      <c r="M105" s="2"/>
      <c r="N105" s="2"/>
      <c r="O105" s="2"/>
      <c r="P105" s="2"/>
    </row>
    <row r="106" ht="15.75" hidden="1" customHeight="1">
      <c r="A106" s="43"/>
      <c r="B106" s="43"/>
      <c r="C106" s="43"/>
      <c r="D106" s="43"/>
      <c r="E106" s="43"/>
      <c r="F106" s="43"/>
      <c r="G106" s="43"/>
      <c r="L106" s="2"/>
      <c r="M106" s="2"/>
      <c r="N106" s="2"/>
      <c r="O106" s="2"/>
      <c r="P106" s="2"/>
    </row>
    <row r="107" ht="15.75" hidden="1" customHeight="1">
      <c r="A107" s="43"/>
      <c r="B107" s="43"/>
      <c r="C107" s="43"/>
      <c r="D107" s="43"/>
      <c r="E107" s="43"/>
      <c r="F107" s="43"/>
      <c r="G107" s="43"/>
      <c r="L107" s="2"/>
      <c r="M107" s="2"/>
      <c r="N107" s="2"/>
      <c r="O107" s="2"/>
      <c r="P107" s="2"/>
    </row>
    <row r="108" ht="15.75" hidden="1" customHeight="1">
      <c r="A108" s="43"/>
      <c r="B108" s="43"/>
      <c r="C108" s="43"/>
      <c r="D108" s="43"/>
      <c r="E108" s="43"/>
      <c r="F108" s="43"/>
      <c r="G108" s="43"/>
      <c r="L108" s="2"/>
      <c r="M108" s="2"/>
      <c r="N108" s="2"/>
      <c r="O108" s="2"/>
      <c r="P108" s="2"/>
    </row>
    <row r="109" ht="15.75" hidden="1" customHeight="1">
      <c r="A109" s="43"/>
      <c r="B109" s="43"/>
      <c r="C109" s="43"/>
      <c r="D109" s="43"/>
      <c r="E109" s="43"/>
      <c r="F109" s="43"/>
      <c r="G109" s="43"/>
      <c r="L109" s="2"/>
      <c r="M109" s="2"/>
      <c r="N109" s="2"/>
      <c r="O109" s="2"/>
      <c r="P109" s="2"/>
    </row>
    <row r="110" ht="15.75" hidden="1" customHeight="1">
      <c r="A110" s="43"/>
      <c r="B110" s="43"/>
      <c r="C110" s="43"/>
      <c r="D110" s="43"/>
      <c r="E110" s="43"/>
      <c r="F110" s="43"/>
      <c r="G110" s="43"/>
      <c r="L110" s="2"/>
      <c r="M110" s="2"/>
      <c r="N110" s="2"/>
      <c r="O110" s="2"/>
      <c r="P110" s="2"/>
    </row>
    <row r="111" ht="15.75" hidden="1" customHeight="1">
      <c r="A111" s="43"/>
      <c r="B111" s="43"/>
      <c r="C111" s="43"/>
      <c r="D111" s="43"/>
      <c r="E111" s="43"/>
      <c r="F111" s="43"/>
      <c r="G111" s="43"/>
      <c r="L111" s="2"/>
      <c r="M111" s="2"/>
      <c r="N111" s="2"/>
      <c r="O111" s="2"/>
      <c r="P111" s="2"/>
    </row>
    <row r="112" ht="15.75" hidden="1" customHeight="1">
      <c r="A112" s="43"/>
      <c r="B112" s="43"/>
      <c r="C112" s="43"/>
      <c r="D112" s="43"/>
      <c r="E112" s="43"/>
      <c r="F112" s="43"/>
      <c r="G112" s="43"/>
      <c r="L112" s="2"/>
      <c r="M112" s="2"/>
      <c r="N112" s="2"/>
      <c r="O112" s="2"/>
      <c r="P112" s="2"/>
    </row>
    <row r="113" ht="15.75" hidden="1" customHeight="1">
      <c r="A113" s="43"/>
      <c r="B113" s="43"/>
      <c r="C113" s="43"/>
      <c r="D113" s="43"/>
      <c r="E113" s="43"/>
      <c r="F113" s="43"/>
      <c r="G113" s="43"/>
      <c r="L113" s="2"/>
      <c r="M113" s="2"/>
      <c r="N113" s="2"/>
      <c r="O113" s="2"/>
      <c r="P113" s="2"/>
    </row>
    <row r="114" ht="15.75" hidden="1" customHeight="1">
      <c r="A114" s="43"/>
      <c r="B114" s="43"/>
      <c r="C114" s="43"/>
      <c r="D114" s="43"/>
      <c r="E114" s="43"/>
      <c r="F114" s="43"/>
      <c r="G114" s="43"/>
      <c r="L114" s="2"/>
      <c r="M114" s="2"/>
      <c r="N114" s="2"/>
      <c r="O114" s="2"/>
      <c r="P114" s="2"/>
    </row>
    <row r="115" ht="15.75" hidden="1" customHeight="1">
      <c r="A115" s="43"/>
      <c r="B115" s="43"/>
      <c r="C115" s="43"/>
      <c r="D115" s="43"/>
      <c r="E115" s="43"/>
      <c r="F115" s="43"/>
      <c r="G115" s="43"/>
      <c r="L115" s="2"/>
      <c r="M115" s="2"/>
      <c r="N115" s="2"/>
      <c r="O115" s="2"/>
      <c r="P115" s="2"/>
    </row>
    <row r="116" ht="15.75" hidden="1" customHeight="1">
      <c r="A116" s="43"/>
      <c r="B116" s="43"/>
      <c r="C116" s="43"/>
      <c r="D116" s="43"/>
      <c r="E116" s="43"/>
      <c r="F116" s="43"/>
      <c r="G116" s="43"/>
      <c r="L116" s="2"/>
      <c r="M116" s="2"/>
      <c r="N116" s="2"/>
      <c r="O116" s="2"/>
      <c r="P116" s="2"/>
    </row>
    <row r="117" ht="15.75" hidden="1" customHeight="1">
      <c r="A117" s="43"/>
      <c r="B117" s="43"/>
      <c r="C117" s="43"/>
      <c r="D117" s="43"/>
      <c r="E117" s="43"/>
      <c r="F117" s="43"/>
      <c r="G117" s="43"/>
      <c r="L117" s="2"/>
      <c r="M117" s="2"/>
      <c r="N117" s="2"/>
      <c r="O117" s="2"/>
      <c r="P117" s="2"/>
    </row>
    <row r="118" ht="15.75" hidden="1" customHeight="1">
      <c r="A118" s="43"/>
      <c r="B118" s="43"/>
      <c r="C118" s="43"/>
      <c r="D118" s="43"/>
      <c r="E118" s="43"/>
      <c r="F118" s="43"/>
      <c r="G118" s="43"/>
      <c r="L118" s="2"/>
      <c r="M118" s="2"/>
      <c r="N118" s="2"/>
      <c r="O118" s="2"/>
      <c r="P118" s="2"/>
    </row>
    <row r="119" ht="15.75" hidden="1" customHeight="1">
      <c r="A119" s="43"/>
      <c r="B119" s="43"/>
      <c r="C119" s="43"/>
      <c r="D119" s="43"/>
      <c r="E119" s="43"/>
      <c r="F119" s="43"/>
      <c r="G119" s="43"/>
      <c r="L119" s="2"/>
      <c r="M119" s="2"/>
      <c r="N119" s="2"/>
      <c r="O119" s="2"/>
      <c r="P119" s="2"/>
    </row>
    <row r="120" ht="15.75" hidden="1" customHeight="1">
      <c r="A120" s="43"/>
      <c r="B120" s="43"/>
      <c r="C120" s="43"/>
      <c r="D120" s="43"/>
      <c r="E120" s="43"/>
      <c r="F120" s="43"/>
      <c r="G120" s="43"/>
      <c r="L120" s="2"/>
      <c r="M120" s="2"/>
      <c r="N120" s="2"/>
      <c r="O120" s="2"/>
      <c r="P120" s="2"/>
    </row>
    <row r="121" ht="15.75" hidden="1" customHeight="1">
      <c r="A121" s="43"/>
      <c r="B121" s="43"/>
      <c r="C121" s="43"/>
      <c r="D121" s="43"/>
      <c r="E121" s="43"/>
      <c r="F121" s="43"/>
      <c r="G121" s="43"/>
      <c r="L121" s="2"/>
      <c r="M121" s="2"/>
      <c r="N121" s="2"/>
      <c r="O121" s="2"/>
      <c r="P121" s="2"/>
    </row>
    <row r="122" ht="15.75" hidden="1" customHeight="1">
      <c r="A122" s="43"/>
      <c r="B122" s="43"/>
      <c r="C122" s="43"/>
      <c r="D122" s="43"/>
      <c r="E122" s="43"/>
      <c r="F122" s="43"/>
      <c r="G122" s="43"/>
      <c r="L122" s="2"/>
      <c r="M122" s="2"/>
      <c r="N122" s="2"/>
      <c r="O122" s="2"/>
      <c r="P122" s="2"/>
    </row>
    <row r="123" ht="15.75" hidden="1" customHeight="1">
      <c r="A123" s="43"/>
      <c r="B123" s="43"/>
      <c r="C123" s="43"/>
      <c r="D123" s="43"/>
      <c r="E123" s="43"/>
      <c r="F123" s="43"/>
      <c r="G123" s="43"/>
      <c r="L123" s="2"/>
      <c r="M123" s="2"/>
      <c r="N123" s="2"/>
      <c r="O123" s="2"/>
      <c r="P123" s="2"/>
    </row>
    <row r="124" ht="15.75" hidden="1" customHeight="1">
      <c r="A124" s="43"/>
      <c r="B124" s="43"/>
      <c r="C124" s="43"/>
      <c r="D124" s="43"/>
      <c r="E124" s="43"/>
      <c r="F124" s="43"/>
      <c r="G124" s="43"/>
      <c r="L124" s="2"/>
      <c r="M124" s="2"/>
      <c r="N124" s="2"/>
      <c r="O124" s="2"/>
      <c r="P124" s="2"/>
    </row>
    <row r="125" ht="15.75" hidden="1" customHeight="1">
      <c r="A125" s="43"/>
      <c r="B125" s="43"/>
      <c r="C125" s="43"/>
      <c r="D125" s="43"/>
      <c r="E125" s="43"/>
      <c r="F125" s="43"/>
      <c r="G125" s="43"/>
      <c r="L125" s="2"/>
      <c r="M125" s="2"/>
      <c r="N125" s="2"/>
      <c r="O125" s="2"/>
      <c r="P125" s="2"/>
    </row>
    <row r="126" ht="15.75" hidden="1" customHeight="1">
      <c r="A126" s="43"/>
      <c r="B126" s="43"/>
      <c r="C126" s="43"/>
      <c r="D126" s="43"/>
      <c r="E126" s="43"/>
      <c r="F126" s="43"/>
      <c r="G126" s="43"/>
      <c r="L126" s="2"/>
      <c r="M126" s="2"/>
      <c r="N126" s="2"/>
      <c r="O126" s="2"/>
      <c r="P126" s="2"/>
    </row>
    <row r="127" ht="15.75" hidden="1" customHeight="1">
      <c r="A127" s="43"/>
      <c r="B127" s="43"/>
      <c r="C127" s="43"/>
      <c r="D127" s="43"/>
      <c r="E127" s="43"/>
      <c r="F127" s="43"/>
      <c r="G127" s="43"/>
      <c r="L127" s="2"/>
      <c r="M127" s="2"/>
      <c r="N127" s="2"/>
      <c r="O127" s="2"/>
      <c r="P127" s="2"/>
    </row>
    <row r="128" ht="15.75" hidden="1" customHeight="1">
      <c r="A128" s="43"/>
      <c r="B128" s="43"/>
      <c r="C128" s="43"/>
      <c r="D128" s="43"/>
      <c r="E128" s="43"/>
      <c r="F128" s="43"/>
      <c r="G128" s="43"/>
      <c r="L128" s="2"/>
      <c r="M128" s="2"/>
      <c r="N128" s="2"/>
      <c r="O128" s="2"/>
      <c r="P128" s="2"/>
    </row>
    <row r="129" ht="15.75" hidden="1" customHeight="1">
      <c r="A129" s="43"/>
      <c r="B129" s="43"/>
      <c r="C129" s="43"/>
      <c r="D129" s="43"/>
      <c r="E129" s="43"/>
      <c r="F129" s="43"/>
      <c r="G129" s="43"/>
      <c r="L129" s="2"/>
      <c r="M129" s="2"/>
      <c r="N129" s="2"/>
      <c r="O129" s="2"/>
      <c r="P129" s="2"/>
    </row>
    <row r="130" ht="15.75" hidden="1" customHeight="1">
      <c r="A130" s="43"/>
      <c r="B130" s="43"/>
      <c r="C130" s="43"/>
      <c r="D130" s="43"/>
      <c r="E130" s="43"/>
      <c r="F130" s="43"/>
      <c r="G130" s="43"/>
      <c r="L130" s="2"/>
      <c r="M130" s="2"/>
      <c r="N130" s="2"/>
      <c r="O130" s="2"/>
      <c r="P130" s="2"/>
    </row>
    <row r="131" ht="15.75" hidden="1" customHeight="1">
      <c r="A131" s="43"/>
      <c r="B131" s="43"/>
      <c r="C131" s="43"/>
      <c r="D131" s="43"/>
      <c r="E131" s="43"/>
      <c r="F131" s="43"/>
      <c r="G131" s="43"/>
      <c r="L131" s="2"/>
      <c r="M131" s="2"/>
      <c r="N131" s="2"/>
      <c r="O131" s="2"/>
      <c r="P131" s="2"/>
    </row>
    <row r="132" ht="15.75" hidden="1" customHeight="1">
      <c r="A132" s="43"/>
      <c r="B132" s="43"/>
      <c r="C132" s="43"/>
      <c r="D132" s="43"/>
      <c r="E132" s="43"/>
      <c r="F132" s="43"/>
      <c r="G132" s="43"/>
      <c r="L132" s="2"/>
      <c r="M132" s="2"/>
      <c r="N132" s="2"/>
      <c r="O132" s="2"/>
      <c r="P132" s="2"/>
    </row>
    <row r="133" ht="15.75" hidden="1" customHeight="1">
      <c r="A133" s="43"/>
      <c r="B133" s="43"/>
      <c r="C133" s="43"/>
      <c r="D133" s="43"/>
      <c r="E133" s="43"/>
      <c r="F133" s="43"/>
      <c r="G133" s="43"/>
      <c r="L133" s="2"/>
      <c r="M133" s="2"/>
      <c r="N133" s="2"/>
      <c r="O133" s="2"/>
      <c r="P133" s="2"/>
    </row>
    <row r="134" ht="15.75" hidden="1" customHeight="1">
      <c r="A134" s="43"/>
      <c r="B134" s="43"/>
      <c r="C134" s="43"/>
      <c r="D134" s="43"/>
      <c r="E134" s="43"/>
      <c r="F134" s="43"/>
      <c r="G134" s="43"/>
      <c r="L134" s="2"/>
      <c r="M134" s="2"/>
      <c r="N134" s="2"/>
      <c r="O134" s="2"/>
      <c r="P134" s="2"/>
    </row>
    <row r="135" ht="15.75" hidden="1" customHeight="1">
      <c r="A135" s="43"/>
      <c r="B135" s="43"/>
      <c r="C135" s="43"/>
      <c r="D135" s="43"/>
      <c r="E135" s="43"/>
      <c r="F135" s="43"/>
      <c r="G135" s="43"/>
      <c r="L135" s="2"/>
      <c r="M135" s="2"/>
      <c r="N135" s="2"/>
      <c r="O135" s="2"/>
      <c r="P135" s="2"/>
    </row>
    <row r="136" ht="15.75" hidden="1" customHeight="1">
      <c r="A136" s="43"/>
      <c r="B136" s="43"/>
      <c r="C136" s="43"/>
      <c r="D136" s="43"/>
      <c r="E136" s="43"/>
      <c r="F136" s="43"/>
      <c r="G136" s="43"/>
      <c r="L136" s="2"/>
      <c r="M136" s="2"/>
      <c r="N136" s="2"/>
      <c r="O136" s="2"/>
      <c r="P136" s="2"/>
    </row>
    <row r="137" ht="15.75" hidden="1" customHeight="1">
      <c r="A137" s="43"/>
      <c r="B137" s="43"/>
      <c r="C137" s="43"/>
      <c r="D137" s="43"/>
      <c r="E137" s="43"/>
      <c r="F137" s="43"/>
      <c r="G137" s="43"/>
      <c r="L137" s="2"/>
      <c r="M137" s="2"/>
      <c r="N137" s="2"/>
      <c r="O137" s="2"/>
      <c r="P137" s="2"/>
    </row>
    <row r="138" ht="15.75" hidden="1" customHeight="1">
      <c r="A138" s="43"/>
      <c r="B138" s="43"/>
      <c r="C138" s="43"/>
      <c r="D138" s="43"/>
      <c r="E138" s="43"/>
      <c r="F138" s="43"/>
      <c r="G138" s="43"/>
      <c r="L138" s="2"/>
      <c r="M138" s="2"/>
      <c r="N138" s="2"/>
      <c r="O138" s="2"/>
      <c r="P138" s="2"/>
    </row>
    <row r="139" ht="15.75" hidden="1" customHeight="1">
      <c r="A139" s="43"/>
      <c r="B139" s="43"/>
      <c r="C139" s="43"/>
      <c r="D139" s="43"/>
      <c r="E139" s="43"/>
      <c r="F139" s="43"/>
      <c r="G139" s="43"/>
      <c r="L139" s="2"/>
      <c r="M139" s="2"/>
      <c r="N139" s="2"/>
      <c r="O139" s="2"/>
      <c r="P139" s="2"/>
    </row>
    <row r="140" ht="15.75" hidden="1" customHeight="1">
      <c r="A140" s="43"/>
      <c r="B140" s="43"/>
      <c r="C140" s="43"/>
      <c r="D140" s="43"/>
      <c r="E140" s="43"/>
      <c r="F140" s="43"/>
      <c r="G140" s="43"/>
      <c r="L140" s="2"/>
      <c r="M140" s="2"/>
      <c r="N140" s="2"/>
      <c r="O140" s="2"/>
      <c r="P140" s="2"/>
    </row>
    <row r="141" ht="15.75" hidden="1" customHeight="1">
      <c r="A141" s="43"/>
      <c r="B141" s="43"/>
      <c r="C141" s="43"/>
      <c r="D141" s="43"/>
      <c r="E141" s="43"/>
      <c r="F141" s="43"/>
      <c r="G141" s="43"/>
      <c r="L141" s="2"/>
      <c r="M141" s="2"/>
      <c r="N141" s="2"/>
      <c r="O141" s="2"/>
      <c r="P141" s="2"/>
    </row>
    <row r="142" ht="15.75" hidden="1" customHeight="1">
      <c r="A142" s="43"/>
      <c r="B142" s="43"/>
      <c r="C142" s="43"/>
      <c r="D142" s="43"/>
      <c r="E142" s="43"/>
      <c r="F142" s="43"/>
      <c r="G142" s="43"/>
      <c r="L142" s="2"/>
      <c r="M142" s="2"/>
      <c r="N142" s="2"/>
      <c r="O142" s="2"/>
      <c r="P142" s="2"/>
    </row>
    <row r="143" ht="15.75" hidden="1" customHeight="1">
      <c r="A143" s="43"/>
      <c r="B143" s="43"/>
      <c r="C143" s="43"/>
      <c r="D143" s="43"/>
      <c r="E143" s="43"/>
      <c r="F143" s="43"/>
      <c r="G143" s="43"/>
      <c r="L143" s="2"/>
      <c r="M143" s="2"/>
      <c r="N143" s="2"/>
      <c r="O143" s="2"/>
      <c r="P143" s="2"/>
    </row>
    <row r="144" ht="15.75" hidden="1" customHeight="1">
      <c r="A144" s="43"/>
      <c r="B144" s="43"/>
      <c r="C144" s="43"/>
      <c r="D144" s="43"/>
      <c r="E144" s="43"/>
      <c r="F144" s="43"/>
      <c r="G144" s="43"/>
      <c r="L144" s="2"/>
      <c r="M144" s="2"/>
      <c r="N144" s="2"/>
      <c r="O144" s="2"/>
      <c r="P144" s="2"/>
    </row>
    <row r="145" ht="15.75" hidden="1" customHeight="1">
      <c r="A145" s="43"/>
      <c r="B145" s="43"/>
      <c r="C145" s="43"/>
      <c r="D145" s="43"/>
      <c r="E145" s="43"/>
      <c r="F145" s="43"/>
      <c r="G145" s="43"/>
      <c r="L145" s="2"/>
      <c r="M145" s="2"/>
      <c r="N145" s="2"/>
      <c r="O145" s="2"/>
      <c r="P145" s="2"/>
    </row>
    <row r="146" ht="15.75" hidden="1" customHeight="1">
      <c r="A146" s="43"/>
      <c r="B146" s="43"/>
      <c r="C146" s="43"/>
      <c r="D146" s="43"/>
      <c r="E146" s="43"/>
      <c r="F146" s="43"/>
      <c r="G146" s="43"/>
      <c r="L146" s="2"/>
      <c r="M146" s="2"/>
      <c r="N146" s="2"/>
      <c r="O146" s="2"/>
      <c r="P146" s="2"/>
    </row>
    <row r="147" ht="15.75" hidden="1" customHeight="1">
      <c r="A147" s="43"/>
      <c r="B147" s="43"/>
      <c r="C147" s="43"/>
      <c r="D147" s="43"/>
      <c r="E147" s="43"/>
      <c r="F147" s="43"/>
      <c r="G147" s="43"/>
      <c r="L147" s="2"/>
      <c r="M147" s="2"/>
      <c r="N147" s="2"/>
      <c r="O147" s="2"/>
      <c r="P147" s="2"/>
    </row>
    <row r="148" ht="15.75" hidden="1" customHeight="1">
      <c r="A148" s="43"/>
      <c r="B148" s="43"/>
      <c r="C148" s="43"/>
      <c r="D148" s="43"/>
      <c r="E148" s="43"/>
      <c r="F148" s="43"/>
      <c r="G148" s="43"/>
      <c r="L148" s="2"/>
      <c r="M148" s="2"/>
      <c r="N148" s="2"/>
      <c r="O148" s="2"/>
      <c r="P148" s="2"/>
    </row>
    <row r="149" ht="15.75" hidden="1" customHeight="1">
      <c r="A149" s="43"/>
      <c r="B149" s="43"/>
      <c r="C149" s="43"/>
      <c r="D149" s="43"/>
      <c r="E149" s="43"/>
      <c r="F149" s="43"/>
      <c r="G149" s="43"/>
      <c r="L149" s="2"/>
      <c r="M149" s="2"/>
      <c r="N149" s="2"/>
      <c r="O149" s="2"/>
      <c r="P149" s="2"/>
    </row>
    <row r="150" ht="15.75" hidden="1" customHeight="1">
      <c r="A150" s="43"/>
      <c r="B150" s="43"/>
      <c r="C150" s="43"/>
      <c r="D150" s="43"/>
      <c r="E150" s="43"/>
      <c r="F150" s="43"/>
      <c r="G150" s="43"/>
      <c r="L150" s="2"/>
      <c r="M150" s="2"/>
      <c r="N150" s="2"/>
      <c r="O150" s="2"/>
      <c r="P150" s="2"/>
    </row>
    <row r="151" ht="15.75" hidden="1" customHeight="1">
      <c r="A151" s="43"/>
      <c r="B151" s="43"/>
      <c r="C151" s="43"/>
      <c r="D151" s="43"/>
      <c r="E151" s="43"/>
      <c r="F151" s="43"/>
      <c r="G151" s="43"/>
      <c r="L151" s="2"/>
      <c r="M151" s="2"/>
      <c r="N151" s="2"/>
      <c r="O151" s="2"/>
      <c r="P151" s="2"/>
    </row>
    <row r="152" ht="15.75" hidden="1" customHeight="1">
      <c r="A152" s="43"/>
      <c r="B152" s="43"/>
      <c r="C152" s="43"/>
      <c r="D152" s="43"/>
      <c r="E152" s="43"/>
      <c r="F152" s="43"/>
      <c r="G152" s="43"/>
      <c r="L152" s="2"/>
      <c r="M152" s="2"/>
      <c r="N152" s="2"/>
      <c r="O152" s="2"/>
      <c r="P152" s="2"/>
    </row>
    <row r="153" ht="15.75" hidden="1" customHeight="1">
      <c r="A153" s="43"/>
      <c r="B153" s="43"/>
      <c r="C153" s="43"/>
      <c r="D153" s="43"/>
      <c r="E153" s="43"/>
      <c r="F153" s="43"/>
      <c r="G153" s="43"/>
      <c r="L153" s="2"/>
      <c r="M153" s="2"/>
      <c r="N153" s="2"/>
      <c r="O153" s="2"/>
      <c r="P153" s="2"/>
    </row>
    <row r="154" ht="15.75" hidden="1" customHeight="1">
      <c r="A154" s="43"/>
      <c r="B154" s="43"/>
      <c r="C154" s="43"/>
      <c r="D154" s="43"/>
      <c r="E154" s="43"/>
      <c r="F154" s="43"/>
      <c r="G154" s="43"/>
      <c r="L154" s="2"/>
      <c r="M154" s="2"/>
      <c r="N154" s="2"/>
      <c r="O154" s="2"/>
      <c r="P154" s="2"/>
    </row>
    <row r="155" ht="15.75" hidden="1" customHeight="1">
      <c r="A155" s="43"/>
      <c r="B155" s="43"/>
      <c r="C155" s="43"/>
      <c r="D155" s="43"/>
      <c r="E155" s="43"/>
      <c r="F155" s="43"/>
      <c r="G155" s="43"/>
      <c r="L155" s="2"/>
      <c r="M155" s="2"/>
      <c r="N155" s="2"/>
      <c r="O155" s="2"/>
      <c r="P155" s="2"/>
    </row>
    <row r="156" ht="15.75" hidden="1" customHeight="1">
      <c r="A156" s="43"/>
      <c r="B156" s="43"/>
      <c r="C156" s="43"/>
      <c r="D156" s="43"/>
      <c r="E156" s="43"/>
      <c r="F156" s="43"/>
      <c r="G156" s="43"/>
      <c r="L156" s="2"/>
      <c r="M156" s="2"/>
      <c r="N156" s="2"/>
      <c r="O156" s="2"/>
      <c r="P156" s="2"/>
    </row>
    <row r="157" ht="15.75" hidden="1" customHeight="1">
      <c r="A157" s="43"/>
      <c r="B157" s="43"/>
      <c r="C157" s="43"/>
      <c r="D157" s="43"/>
      <c r="E157" s="43"/>
      <c r="F157" s="43"/>
      <c r="G157" s="43"/>
      <c r="L157" s="2"/>
      <c r="M157" s="2"/>
      <c r="N157" s="2"/>
      <c r="O157" s="2"/>
      <c r="P157" s="2"/>
    </row>
    <row r="158" ht="15.75" hidden="1" customHeight="1">
      <c r="A158" s="43"/>
      <c r="B158" s="43"/>
      <c r="C158" s="43"/>
      <c r="D158" s="43"/>
      <c r="E158" s="43"/>
      <c r="F158" s="43"/>
      <c r="G158" s="43"/>
      <c r="L158" s="2"/>
      <c r="M158" s="2"/>
      <c r="N158" s="2"/>
      <c r="O158" s="2"/>
      <c r="P158" s="2"/>
    </row>
    <row r="159" ht="15.75" hidden="1" customHeight="1">
      <c r="A159" s="43"/>
      <c r="B159" s="43"/>
      <c r="C159" s="43"/>
      <c r="D159" s="43"/>
      <c r="E159" s="43"/>
      <c r="F159" s="43"/>
      <c r="G159" s="43"/>
      <c r="L159" s="2"/>
      <c r="M159" s="2"/>
      <c r="N159" s="2"/>
      <c r="O159" s="2"/>
      <c r="P159" s="2"/>
    </row>
    <row r="160" ht="15.75" hidden="1" customHeight="1">
      <c r="A160" s="43"/>
      <c r="B160" s="43"/>
      <c r="C160" s="43"/>
      <c r="D160" s="43"/>
      <c r="E160" s="43"/>
      <c r="F160" s="43"/>
      <c r="G160" s="43"/>
      <c r="L160" s="2"/>
      <c r="M160" s="2"/>
      <c r="N160" s="2"/>
      <c r="O160" s="2"/>
      <c r="P160" s="2"/>
    </row>
    <row r="161" ht="15.75" hidden="1" customHeight="1">
      <c r="A161" s="43"/>
      <c r="B161" s="43"/>
      <c r="C161" s="43"/>
      <c r="D161" s="43"/>
      <c r="E161" s="43"/>
      <c r="F161" s="43"/>
      <c r="G161" s="43"/>
      <c r="L161" s="2"/>
      <c r="M161" s="2"/>
      <c r="N161" s="2"/>
      <c r="O161" s="2"/>
      <c r="P161" s="2"/>
    </row>
    <row r="162" ht="15.75" hidden="1" customHeight="1">
      <c r="A162" s="43"/>
      <c r="B162" s="43"/>
      <c r="C162" s="43"/>
      <c r="D162" s="43"/>
      <c r="E162" s="43"/>
      <c r="F162" s="43"/>
      <c r="G162" s="43"/>
      <c r="L162" s="2"/>
      <c r="M162" s="2"/>
      <c r="N162" s="2"/>
      <c r="O162" s="2"/>
      <c r="P162" s="2"/>
    </row>
    <row r="163" ht="15.75" hidden="1" customHeight="1">
      <c r="A163" s="43"/>
      <c r="B163" s="43"/>
      <c r="C163" s="43"/>
      <c r="D163" s="43"/>
      <c r="E163" s="43"/>
      <c r="F163" s="43"/>
      <c r="G163" s="43"/>
      <c r="L163" s="2"/>
      <c r="M163" s="2"/>
      <c r="N163" s="2"/>
      <c r="O163" s="2"/>
      <c r="P163" s="2"/>
    </row>
    <row r="164" ht="15.75" hidden="1" customHeight="1">
      <c r="A164" s="43"/>
      <c r="B164" s="43"/>
      <c r="C164" s="43"/>
      <c r="D164" s="43"/>
      <c r="E164" s="43"/>
      <c r="F164" s="43"/>
      <c r="G164" s="43"/>
      <c r="L164" s="2"/>
      <c r="M164" s="2"/>
      <c r="N164" s="2"/>
      <c r="O164" s="2"/>
      <c r="P164" s="2"/>
    </row>
    <row r="165" ht="15.75" hidden="1" customHeight="1">
      <c r="A165" s="43"/>
      <c r="B165" s="43"/>
      <c r="C165" s="43"/>
      <c r="D165" s="43"/>
      <c r="E165" s="43"/>
      <c r="F165" s="43"/>
      <c r="G165" s="43"/>
      <c r="L165" s="2"/>
      <c r="M165" s="2"/>
      <c r="N165" s="2"/>
      <c r="O165" s="2"/>
      <c r="P165" s="2"/>
    </row>
    <row r="166" ht="15.75" hidden="1" customHeight="1">
      <c r="A166" s="43"/>
      <c r="B166" s="43"/>
      <c r="C166" s="43"/>
      <c r="D166" s="43"/>
      <c r="E166" s="43"/>
      <c r="F166" s="43"/>
      <c r="G166" s="43"/>
      <c r="L166" s="2"/>
      <c r="M166" s="2"/>
      <c r="N166" s="2"/>
      <c r="O166" s="2"/>
      <c r="P166" s="2"/>
    </row>
    <row r="167" ht="15.75" hidden="1" customHeight="1">
      <c r="A167" s="43"/>
      <c r="B167" s="43"/>
      <c r="C167" s="43"/>
      <c r="D167" s="43"/>
      <c r="E167" s="43"/>
      <c r="F167" s="43"/>
      <c r="G167" s="43"/>
      <c r="L167" s="2"/>
      <c r="M167" s="2"/>
      <c r="N167" s="2"/>
      <c r="O167" s="2"/>
      <c r="P167" s="2"/>
    </row>
    <row r="168" ht="15.75" hidden="1" customHeight="1">
      <c r="A168" s="43"/>
      <c r="B168" s="43"/>
      <c r="C168" s="43"/>
      <c r="D168" s="43"/>
      <c r="E168" s="43"/>
      <c r="F168" s="43"/>
      <c r="G168" s="43"/>
      <c r="L168" s="2"/>
      <c r="M168" s="2"/>
      <c r="N168" s="2"/>
      <c r="O168" s="2"/>
      <c r="P168" s="2"/>
    </row>
    <row r="169" ht="15.75" hidden="1" customHeight="1">
      <c r="A169" s="43"/>
      <c r="B169" s="43"/>
      <c r="C169" s="43"/>
      <c r="D169" s="43"/>
      <c r="E169" s="43"/>
      <c r="F169" s="43"/>
      <c r="G169" s="43"/>
      <c r="L169" s="2"/>
      <c r="M169" s="2"/>
      <c r="N169" s="2"/>
      <c r="O169" s="2"/>
      <c r="P169" s="2"/>
    </row>
    <row r="170" ht="15.75" hidden="1" customHeight="1">
      <c r="A170" s="43"/>
      <c r="B170" s="43"/>
      <c r="C170" s="43"/>
      <c r="D170" s="43"/>
      <c r="E170" s="43"/>
      <c r="F170" s="43"/>
      <c r="G170" s="43"/>
      <c r="L170" s="2"/>
      <c r="M170" s="2"/>
      <c r="N170" s="2"/>
      <c r="O170" s="2"/>
      <c r="P170" s="2"/>
    </row>
    <row r="171" ht="15.75" hidden="1" customHeight="1">
      <c r="A171" s="43"/>
      <c r="B171" s="43"/>
      <c r="C171" s="43"/>
      <c r="D171" s="43"/>
      <c r="E171" s="43"/>
      <c r="F171" s="43"/>
      <c r="G171" s="43"/>
      <c r="L171" s="2"/>
      <c r="M171" s="2"/>
      <c r="N171" s="2"/>
      <c r="O171" s="2"/>
      <c r="P171" s="2"/>
    </row>
    <row r="172" ht="15.75" hidden="1" customHeight="1">
      <c r="A172" s="43"/>
      <c r="B172" s="43"/>
      <c r="C172" s="43"/>
      <c r="D172" s="43"/>
      <c r="E172" s="43"/>
      <c r="F172" s="43"/>
      <c r="G172" s="43"/>
      <c r="L172" s="2"/>
      <c r="M172" s="2"/>
      <c r="N172" s="2"/>
      <c r="O172" s="2"/>
      <c r="P172" s="2"/>
    </row>
    <row r="173" ht="15.75" hidden="1" customHeight="1">
      <c r="A173" s="43"/>
      <c r="B173" s="43"/>
      <c r="C173" s="43"/>
      <c r="D173" s="43"/>
      <c r="E173" s="43"/>
      <c r="F173" s="43"/>
      <c r="G173" s="43"/>
      <c r="L173" s="2"/>
      <c r="M173" s="2"/>
      <c r="N173" s="2"/>
      <c r="O173" s="2"/>
      <c r="P173" s="2"/>
    </row>
    <row r="174" ht="15.75" hidden="1" customHeight="1">
      <c r="A174" s="43"/>
      <c r="B174" s="43"/>
      <c r="C174" s="43"/>
      <c r="D174" s="43"/>
      <c r="E174" s="43"/>
      <c r="F174" s="43"/>
      <c r="G174" s="43"/>
      <c r="L174" s="2"/>
      <c r="M174" s="2"/>
      <c r="N174" s="2"/>
      <c r="O174" s="2"/>
      <c r="P174" s="2"/>
    </row>
    <row r="175" ht="15.75" hidden="1" customHeight="1">
      <c r="A175" s="43"/>
      <c r="B175" s="43"/>
      <c r="C175" s="43"/>
      <c r="D175" s="43"/>
      <c r="E175" s="43"/>
      <c r="F175" s="43"/>
      <c r="G175" s="43"/>
      <c r="L175" s="2"/>
      <c r="M175" s="2"/>
      <c r="N175" s="2"/>
      <c r="O175" s="2"/>
      <c r="P175" s="2"/>
    </row>
    <row r="176" ht="15.75" hidden="1" customHeight="1">
      <c r="A176" s="43"/>
      <c r="B176" s="43"/>
      <c r="C176" s="43"/>
      <c r="D176" s="43"/>
      <c r="E176" s="43"/>
      <c r="F176" s="43"/>
      <c r="G176" s="43"/>
      <c r="L176" s="2"/>
      <c r="M176" s="2"/>
      <c r="N176" s="2"/>
      <c r="O176" s="2"/>
      <c r="P176" s="2"/>
    </row>
    <row r="177" ht="15.75" hidden="1" customHeight="1">
      <c r="A177" s="43"/>
      <c r="B177" s="43"/>
      <c r="C177" s="43"/>
      <c r="D177" s="43"/>
      <c r="E177" s="43"/>
      <c r="F177" s="43"/>
      <c r="G177" s="43"/>
      <c r="L177" s="2"/>
      <c r="M177" s="2"/>
      <c r="N177" s="2"/>
      <c r="O177" s="2"/>
      <c r="P177" s="2"/>
    </row>
    <row r="178" ht="15.75" hidden="1" customHeight="1">
      <c r="A178" s="43"/>
      <c r="B178" s="43"/>
      <c r="C178" s="43"/>
      <c r="D178" s="43"/>
      <c r="E178" s="43"/>
      <c r="F178" s="43"/>
      <c r="G178" s="43"/>
      <c r="L178" s="2"/>
      <c r="M178" s="2"/>
      <c r="N178" s="2"/>
      <c r="O178" s="2"/>
      <c r="P178" s="2"/>
    </row>
    <row r="179" ht="15.75" hidden="1" customHeight="1">
      <c r="A179" s="43"/>
      <c r="B179" s="43"/>
      <c r="C179" s="43"/>
      <c r="D179" s="43"/>
      <c r="E179" s="43"/>
      <c r="F179" s="43"/>
      <c r="G179" s="43"/>
      <c r="L179" s="2"/>
      <c r="M179" s="2"/>
      <c r="N179" s="2"/>
      <c r="O179" s="2"/>
      <c r="P179" s="2"/>
    </row>
    <row r="180" ht="15.75" hidden="1" customHeight="1">
      <c r="A180" s="43"/>
      <c r="B180" s="43"/>
      <c r="C180" s="43"/>
      <c r="D180" s="43"/>
      <c r="E180" s="43"/>
      <c r="F180" s="43"/>
      <c r="G180" s="43"/>
      <c r="L180" s="2"/>
      <c r="M180" s="2"/>
      <c r="N180" s="2"/>
      <c r="O180" s="2"/>
      <c r="P180" s="2"/>
    </row>
    <row r="181" ht="15.75" hidden="1" customHeight="1">
      <c r="A181" s="43"/>
      <c r="B181" s="43"/>
      <c r="C181" s="43"/>
      <c r="D181" s="43"/>
      <c r="E181" s="43"/>
      <c r="F181" s="43"/>
      <c r="G181" s="43"/>
      <c r="L181" s="2"/>
      <c r="M181" s="2"/>
      <c r="N181" s="2"/>
      <c r="O181" s="2"/>
      <c r="P181" s="2"/>
    </row>
    <row r="182" ht="15.75" hidden="1" customHeight="1">
      <c r="A182" s="43"/>
      <c r="B182" s="43"/>
      <c r="C182" s="43"/>
      <c r="D182" s="43"/>
      <c r="E182" s="43"/>
      <c r="F182" s="43"/>
      <c r="G182" s="43"/>
      <c r="L182" s="2"/>
      <c r="M182" s="2"/>
      <c r="N182" s="2"/>
      <c r="O182" s="2"/>
      <c r="P182" s="2"/>
    </row>
    <row r="183" ht="15.75" hidden="1" customHeight="1">
      <c r="A183" s="43"/>
      <c r="B183" s="43"/>
      <c r="C183" s="43"/>
      <c r="D183" s="43"/>
      <c r="E183" s="43"/>
      <c r="F183" s="43"/>
      <c r="G183" s="43"/>
      <c r="L183" s="2"/>
      <c r="M183" s="2"/>
      <c r="N183" s="2"/>
      <c r="O183" s="2"/>
      <c r="P183" s="2"/>
    </row>
    <row r="184" ht="15.75" hidden="1" customHeight="1">
      <c r="A184" s="43"/>
      <c r="B184" s="43"/>
      <c r="C184" s="43"/>
      <c r="D184" s="43"/>
      <c r="E184" s="43"/>
      <c r="F184" s="43"/>
      <c r="G184" s="43"/>
      <c r="L184" s="2"/>
      <c r="M184" s="2"/>
      <c r="N184" s="2"/>
      <c r="O184" s="2"/>
      <c r="P184" s="2"/>
    </row>
    <row r="185" ht="15.75" hidden="1" customHeight="1">
      <c r="A185" s="43"/>
      <c r="B185" s="43"/>
      <c r="C185" s="43"/>
      <c r="D185" s="43"/>
      <c r="E185" s="43"/>
      <c r="F185" s="43"/>
      <c r="G185" s="43"/>
      <c r="L185" s="2"/>
      <c r="M185" s="2"/>
      <c r="N185" s="2"/>
      <c r="O185" s="2"/>
      <c r="P185" s="2"/>
    </row>
    <row r="186" ht="15.75" hidden="1" customHeight="1">
      <c r="A186" s="43"/>
      <c r="B186" s="43"/>
      <c r="C186" s="43"/>
      <c r="D186" s="43"/>
      <c r="E186" s="43"/>
      <c r="F186" s="43"/>
      <c r="G186" s="43"/>
      <c r="L186" s="2"/>
      <c r="M186" s="2"/>
      <c r="N186" s="2"/>
      <c r="O186" s="2"/>
      <c r="P186" s="2"/>
    </row>
    <row r="187" ht="15.75" hidden="1" customHeight="1">
      <c r="A187" s="43"/>
      <c r="B187" s="43"/>
      <c r="C187" s="43"/>
      <c r="D187" s="43"/>
      <c r="E187" s="43"/>
      <c r="F187" s="43"/>
      <c r="G187" s="43"/>
      <c r="L187" s="2"/>
      <c r="M187" s="2"/>
      <c r="N187" s="2"/>
      <c r="O187" s="2"/>
      <c r="P187" s="2"/>
    </row>
    <row r="188" ht="15.75" hidden="1" customHeight="1">
      <c r="A188" s="43"/>
      <c r="B188" s="43"/>
      <c r="C188" s="43"/>
      <c r="D188" s="43"/>
      <c r="E188" s="43"/>
      <c r="F188" s="43"/>
      <c r="G188" s="43"/>
      <c r="L188" s="2"/>
      <c r="M188" s="2"/>
      <c r="N188" s="2"/>
      <c r="O188" s="2"/>
      <c r="P188" s="2"/>
    </row>
    <row r="189" ht="15.75" hidden="1" customHeight="1">
      <c r="A189" s="43"/>
      <c r="B189" s="43"/>
      <c r="C189" s="43"/>
      <c r="D189" s="43"/>
      <c r="E189" s="43"/>
      <c r="F189" s="43"/>
      <c r="G189" s="43"/>
      <c r="L189" s="2"/>
      <c r="M189" s="2"/>
      <c r="N189" s="2"/>
      <c r="O189" s="2"/>
      <c r="P189" s="2"/>
    </row>
    <row r="190" ht="15.75" hidden="1" customHeight="1">
      <c r="A190" s="43"/>
      <c r="B190" s="43"/>
      <c r="C190" s="43"/>
      <c r="D190" s="43"/>
      <c r="E190" s="43"/>
      <c r="F190" s="43"/>
      <c r="G190" s="43"/>
      <c r="L190" s="2"/>
      <c r="M190" s="2"/>
      <c r="N190" s="2"/>
      <c r="O190" s="2"/>
      <c r="P190" s="2"/>
    </row>
    <row r="191" ht="15.75" hidden="1" customHeight="1">
      <c r="A191" s="43"/>
      <c r="B191" s="43"/>
      <c r="C191" s="43"/>
      <c r="D191" s="43"/>
      <c r="E191" s="43"/>
      <c r="F191" s="43"/>
      <c r="G191" s="43"/>
      <c r="L191" s="2"/>
      <c r="M191" s="2"/>
      <c r="N191" s="2"/>
      <c r="O191" s="2"/>
      <c r="P191" s="2"/>
    </row>
    <row r="192" ht="15.75" hidden="1" customHeight="1">
      <c r="A192" s="43"/>
      <c r="B192" s="43"/>
      <c r="C192" s="43"/>
      <c r="D192" s="43"/>
      <c r="E192" s="43"/>
      <c r="F192" s="43"/>
      <c r="G192" s="43"/>
      <c r="L192" s="2"/>
      <c r="M192" s="2"/>
      <c r="N192" s="2"/>
      <c r="O192" s="2"/>
      <c r="P192" s="2"/>
    </row>
    <row r="193" ht="15.75" hidden="1" customHeight="1">
      <c r="A193" s="43"/>
      <c r="B193" s="43"/>
      <c r="C193" s="43"/>
      <c r="D193" s="43"/>
      <c r="E193" s="43"/>
      <c r="F193" s="43"/>
      <c r="G193" s="43"/>
      <c r="L193" s="2"/>
      <c r="M193" s="2"/>
      <c r="N193" s="2"/>
      <c r="O193" s="2"/>
      <c r="P193" s="2"/>
    </row>
    <row r="194" ht="15.75" hidden="1" customHeight="1">
      <c r="A194" s="43"/>
      <c r="B194" s="43"/>
      <c r="C194" s="43"/>
      <c r="D194" s="43"/>
      <c r="E194" s="43"/>
      <c r="F194" s="43"/>
      <c r="G194" s="43"/>
      <c r="L194" s="2"/>
      <c r="M194" s="2"/>
      <c r="N194" s="2"/>
      <c r="O194" s="2"/>
      <c r="P194" s="2"/>
    </row>
    <row r="195" ht="15.75" hidden="1" customHeight="1">
      <c r="A195" s="43"/>
      <c r="B195" s="43"/>
      <c r="C195" s="43"/>
      <c r="D195" s="43"/>
      <c r="E195" s="43"/>
      <c r="F195" s="43"/>
      <c r="G195" s="43"/>
      <c r="L195" s="2"/>
      <c r="M195" s="2"/>
      <c r="N195" s="2"/>
      <c r="O195" s="2"/>
      <c r="P195" s="2"/>
    </row>
    <row r="196" ht="15.75" hidden="1" customHeight="1">
      <c r="A196" s="43"/>
      <c r="B196" s="43"/>
      <c r="C196" s="43"/>
      <c r="D196" s="43"/>
      <c r="E196" s="43"/>
      <c r="F196" s="43"/>
      <c r="G196" s="43"/>
      <c r="L196" s="2"/>
      <c r="M196" s="2"/>
      <c r="N196" s="2"/>
      <c r="O196" s="2"/>
      <c r="P196" s="2"/>
    </row>
    <row r="197" ht="15.75" hidden="1" customHeight="1">
      <c r="A197" s="43"/>
      <c r="B197" s="43"/>
      <c r="C197" s="43"/>
      <c r="D197" s="43"/>
      <c r="E197" s="43"/>
      <c r="F197" s="43"/>
      <c r="G197" s="43"/>
      <c r="L197" s="2"/>
      <c r="M197" s="2"/>
      <c r="N197" s="2"/>
      <c r="O197" s="2"/>
      <c r="P197" s="2"/>
    </row>
    <row r="198" ht="15.75" hidden="1" customHeight="1">
      <c r="A198" s="43"/>
      <c r="B198" s="43"/>
      <c r="C198" s="43"/>
      <c r="D198" s="43"/>
      <c r="E198" s="43"/>
      <c r="F198" s="43"/>
      <c r="G198" s="43"/>
      <c r="L198" s="2"/>
      <c r="M198" s="2"/>
      <c r="N198" s="2"/>
      <c r="O198" s="2"/>
      <c r="P198" s="2"/>
    </row>
    <row r="199" ht="15.75" hidden="1" customHeight="1">
      <c r="A199" s="43"/>
      <c r="B199" s="43"/>
      <c r="C199" s="43"/>
      <c r="D199" s="43"/>
      <c r="E199" s="43"/>
      <c r="F199" s="43"/>
      <c r="G199" s="43"/>
      <c r="L199" s="2"/>
      <c r="M199" s="2"/>
      <c r="N199" s="2"/>
      <c r="O199" s="2"/>
      <c r="P199" s="2"/>
    </row>
    <row r="200" ht="15.75" hidden="1" customHeight="1">
      <c r="A200" s="43"/>
      <c r="B200" s="43"/>
      <c r="C200" s="43"/>
      <c r="D200" s="43"/>
      <c r="E200" s="43"/>
      <c r="F200" s="43"/>
      <c r="G200" s="43"/>
      <c r="L200" s="2"/>
      <c r="M200" s="2"/>
      <c r="N200" s="2"/>
      <c r="O200" s="2"/>
      <c r="P200" s="2"/>
    </row>
    <row r="201" ht="15.75" hidden="1" customHeight="1">
      <c r="A201" s="43"/>
      <c r="B201" s="43"/>
      <c r="C201" s="43"/>
      <c r="D201" s="43"/>
      <c r="E201" s="43"/>
      <c r="F201" s="43"/>
      <c r="G201" s="43"/>
      <c r="L201" s="2"/>
      <c r="M201" s="2"/>
      <c r="N201" s="2"/>
      <c r="O201" s="2"/>
      <c r="P201" s="2"/>
    </row>
    <row r="202" ht="15.75" hidden="1" customHeight="1">
      <c r="A202" s="43"/>
      <c r="B202" s="43"/>
      <c r="C202" s="43"/>
      <c r="D202" s="43"/>
      <c r="E202" s="43"/>
      <c r="F202" s="43"/>
      <c r="G202" s="43"/>
      <c r="L202" s="2"/>
      <c r="M202" s="2"/>
      <c r="N202" s="2"/>
      <c r="O202" s="2"/>
      <c r="P202" s="2"/>
    </row>
    <row r="203" ht="15.75" hidden="1" customHeight="1">
      <c r="A203" s="43"/>
      <c r="B203" s="43"/>
      <c r="C203" s="43"/>
      <c r="D203" s="43"/>
      <c r="E203" s="43"/>
      <c r="F203" s="43"/>
      <c r="G203" s="43"/>
      <c r="L203" s="2"/>
      <c r="M203" s="2"/>
      <c r="N203" s="2"/>
      <c r="O203" s="2"/>
      <c r="P203" s="2"/>
    </row>
    <row r="204" ht="15.75" hidden="1" customHeight="1">
      <c r="A204" s="43"/>
      <c r="B204" s="43"/>
      <c r="C204" s="43"/>
      <c r="D204" s="43"/>
      <c r="E204" s="43"/>
      <c r="F204" s="43"/>
      <c r="G204" s="43"/>
      <c r="L204" s="2"/>
      <c r="M204" s="2"/>
      <c r="N204" s="2"/>
      <c r="O204" s="2"/>
      <c r="P204" s="2"/>
    </row>
    <row r="205" ht="15.75" hidden="1" customHeight="1">
      <c r="A205" s="43"/>
      <c r="B205" s="43"/>
      <c r="C205" s="43"/>
      <c r="D205" s="43"/>
      <c r="E205" s="43"/>
      <c r="F205" s="43"/>
      <c r="G205" s="43"/>
      <c r="L205" s="2"/>
      <c r="M205" s="2"/>
      <c r="N205" s="2"/>
      <c r="O205" s="2"/>
      <c r="P205" s="2"/>
    </row>
    <row r="206" ht="15.75" hidden="1" customHeight="1">
      <c r="A206" s="43"/>
      <c r="B206" s="43"/>
      <c r="C206" s="43"/>
      <c r="D206" s="43"/>
      <c r="E206" s="43"/>
      <c r="F206" s="43"/>
      <c r="G206" s="43"/>
      <c r="L206" s="2"/>
      <c r="M206" s="2"/>
      <c r="N206" s="2"/>
      <c r="O206" s="2"/>
      <c r="P206" s="2"/>
    </row>
    <row r="207" ht="15.75" hidden="1" customHeight="1">
      <c r="A207" s="43"/>
      <c r="B207" s="43"/>
      <c r="C207" s="43"/>
      <c r="D207" s="43"/>
      <c r="E207" s="43"/>
      <c r="F207" s="43"/>
      <c r="G207" s="43"/>
      <c r="L207" s="2"/>
      <c r="M207" s="2"/>
      <c r="N207" s="2"/>
      <c r="O207" s="2"/>
      <c r="P207" s="2"/>
    </row>
    <row r="208" ht="15.75" hidden="1" customHeight="1">
      <c r="A208" s="43"/>
      <c r="B208" s="43"/>
      <c r="C208" s="43"/>
      <c r="D208" s="43"/>
      <c r="E208" s="43"/>
      <c r="F208" s="43"/>
      <c r="G208" s="43"/>
      <c r="L208" s="2"/>
      <c r="M208" s="2"/>
      <c r="N208" s="2"/>
      <c r="O208" s="2"/>
      <c r="P208" s="2"/>
    </row>
    <row r="209" ht="15.75" hidden="1" customHeight="1">
      <c r="A209" s="43"/>
      <c r="B209" s="43"/>
      <c r="C209" s="43"/>
      <c r="D209" s="43"/>
      <c r="E209" s="43"/>
      <c r="F209" s="43"/>
      <c r="G209" s="43"/>
      <c r="L209" s="2"/>
      <c r="M209" s="2"/>
      <c r="N209" s="2"/>
      <c r="O209" s="2"/>
      <c r="P209" s="2"/>
    </row>
    <row r="210" ht="15.75" hidden="1" customHeight="1">
      <c r="A210" s="43"/>
      <c r="B210" s="43"/>
      <c r="C210" s="43"/>
      <c r="D210" s="43"/>
      <c r="E210" s="43"/>
      <c r="F210" s="43"/>
      <c r="G210" s="43"/>
      <c r="L210" s="2"/>
      <c r="M210" s="2"/>
      <c r="N210" s="2"/>
      <c r="O210" s="2"/>
      <c r="P210" s="2"/>
    </row>
    <row r="211" ht="15.75" hidden="1" customHeight="1">
      <c r="A211" s="43"/>
      <c r="B211" s="43"/>
      <c r="C211" s="43"/>
      <c r="D211" s="43"/>
      <c r="E211" s="43"/>
      <c r="F211" s="43"/>
      <c r="G211" s="43"/>
      <c r="L211" s="2"/>
      <c r="M211" s="2"/>
      <c r="N211" s="2"/>
      <c r="O211" s="2"/>
      <c r="P211" s="2"/>
    </row>
    <row r="212" ht="15.75" hidden="1" customHeight="1">
      <c r="A212" s="43"/>
      <c r="B212" s="43"/>
      <c r="C212" s="43"/>
      <c r="D212" s="43"/>
      <c r="E212" s="43"/>
      <c r="F212" s="43"/>
      <c r="G212" s="43"/>
      <c r="L212" s="2"/>
      <c r="M212" s="2"/>
      <c r="N212" s="2"/>
      <c r="O212" s="2"/>
      <c r="P212" s="2"/>
    </row>
    <row r="213" ht="15.75" hidden="1" customHeight="1">
      <c r="A213" s="43"/>
      <c r="B213" s="43"/>
      <c r="C213" s="43"/>
      <c r="D213" s="43"/>
      <c r="E213" s="43"/>
      <c r="F213" s="43"/>
      <c r="G213" s="43"/>
      <c r="L213" s="2"/>
      <c r="M213" s="2"/>
      <c r="N213" s="2"/>
      <c r="O213" s="2"/>
      <c r="P213" s="2"/>
    </row>
    <row r="214" ht="15.75" hidden="1" customHeight="1">
      <c r="A214" s="43"/>
      <c r="B214" s="43"/>
      <c r="C214" s="43"/>
      <c r="D214" s="43"/>
      <c r="E214" s="43"/>
      <c r="F214" s="43"/>
      <c r="G214" s="43"/>
      <c r="L214" s="2"/>
      <c r="M214" s="2"/>
      <c r="N214" s="2"/>
      <c r="O214" s="2"/>
      <c r="P214" s="2"/>
    </row>
    <row r="215" ht="15.75" hidden="1" customHeight="1">
      <c r="A215" s="43"/>
      <c r="B215" s="43"/>
      <c r="C215" s="43"/>
      <c r="D215" s="43"/>
      <c r="E215" s="43"/>
      <c r="F215" s="43"/>
      <c r="G215" s="43"/>
      <c r="L215" s="2"/>
      <c r="M215" s="2"/>
      <c r="N215" s="2"/>
      <c r="O215" s="2"/>
      <c r="P215" s="2"/>
    </row>
    <row r="216" ht="15.75" hidden="1" customHeight="1">
      <c r="A216" s="43"/>
      <c r="B216" s="43"/>
      <c r="C216" s="43"/>
      <c r="D216" s="43"/>
      <c r="E216" s="43"/>
      <c r="F216" s="43"/>
      <c r="G216" s="43"/>
      <c r="L216" s="2"/>
      <c r="M216" s="2"/>
      <c r="N216" s="2"/>
      <c r="O216" s="2"/>
      <c r="P216" s="2"/>
    </row>
    <row r="217" ht="15.75" hidden="1" customHeight="1">
      <c r="A217" s="43"/>
      <c r="B217" s="43"/>
      <c r="C217" s="43"/>
      <c r="D217" s="43"/>
      <c r="E217" s="43"/>
      <c r="F217" s="43"/>
      <c r="G217" s="43"/>
      <c r="L217" s="2"/>
      <c r="M217" s="2"/>
      <c r="N217" s="2"/>
      <c r="O217" s="2"/>
      <c r="P217" s="2"/>
    </row>
    <row r="218" ht="15.75" hidden="1" customHeight="1">
      <c r="A218" s="43"/>
      <c r="B218" s="43"/>
      <c r="C218" s="43"/>
      <c r="D218" s="43"/>
      <c r="E218" s="43"/>
      <c r="F218" s="43"/>
      <c r="G218" s="43"/>
      <c r="L218" s="2"/>
      <c r="M218" s="2"/>
      <c r="N218" s="2"/>
      <c r="O218" s="2"/>
      <c r="P218" s="2"/>
    </row>
    <row r="219" ht="15.75" hidden="1" customHeight="1">
      <c r="A219" s="43"/>
      <c r="B219" s="43"/>
      <c r="C219" s="43"/>
      <c r="D219" s="43"/>
      <c r="E219" s="43"/>
      <c r="F219" s="43"/>
      <c r="G219" s="43"/>
      <c r="L219" s="2"/>
      <c r="M219" s="2"/>
      <c r="N219" s="2"/>
      <c r="O219" s="2"/>
      <c r="P219" s="2"/>
    </row>
    <row r="220" ht="15.75" hidden="1" customHeight="1">
      <c r="A220" s="43"/>
      <c r="B220" s="43"/>
      <c r="C220" s="43"/>
      <c r="D220" s="43"/>
      <c r="E220" s="43"/>
      <c r="F220" s="43"/>
      <c r="G220" s="43"/>
      <c r="L220" s="2"/>
      <c r="M220" s="2"/>
      <c r="N220" s="2"/>
      <c r="O220" s="2"/>
      <c r="P220" s="2"/>
    </row>
    <row r="221" ht="15.75" hidden="1" customHeight="1">
      <c r="A221" s="43"/>
      <c r="B221" s="43"/>
      <c r="C221" s="43"/>
      <c r="D221" s="43"/>
      <c r="E221" s="43"/>
      <c r="F221" s="43"/>
      <c r="G221" s="43"/>
      <c r="L221" s="2"/>
      <c r="M221" s="2"/>
      <c r="N221" s="2"/>
      <c r="O221" s="2"/>
      <c r="P221" s="2"/>
    </row>
    <row r="222" ht="15.75" hidden="1" customHeight="1">
      <c r="A222" s="43"/>
      <c r="B222" s="43"/>
      <c r="C222" s="43"/>
      <c r="D222" s="43"/>
      <c r="E222" s="43"/>
      <c r="F222" s="43"/>
      <c r="G222" s="43"/>
      <c r="L222" s="2"/>
      <c r="M222" s="2"/>
      <c r="N222" s="2"/>
      <c r="O222" s="2"/>
      <c r="P222" s="2"/>
    </row>
    <row r="223" ht="15.75" hidden="1" customHeight="1">
      <c r="A223" s="43"/>
      <c r="B223" s="43"/>
      <c r="C223" s="43"/>
      <c r="D223" s="43"/>
      <c r="E223" s="43"/>
      <c r="F223" s="43"/>
      <c r="G223" s="43"/>
      <c r="L223" s="2"/>
      <c r="M223" s="2"/>
      <c r="N223" s="2"/>
      <c r="O223" s="2"/>
      <c r="P223" s="2"/>
    </row>
    <row r="224" ht="15.75" hidden="1" customHeight="1">
      <c r="A224" s="43"/>
      <c r="B224" s="43"/>
      <c r="C224" s="43"/>
      <c r="D224" s="43"/>
      <c r="E224" s="43"/>
      <c r="F224" s="43"/>
      <c r="G224" s="43"/>
      <c r="L224" s="2"/>
      <c r="M224" s="2"/>
      <c r="N224" s="2"/>
      <c r="O224" s="2"/>
      <c r="P224" s="2"/>
    </row>
    <row r="225" ht="15.75" hidden="1" customHeight="1">
      <c r="A225" s="43"/>
      <c r="B225" s="43"/>
      <c r="C225" s="43"/>
      <c r="D225" s="43"/>
      <c r="E225" s="43"/>
      <c r="F225" s="43"/>
      <c r="G225" s="43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hidden="1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8" t="s">
        <v>46</v>
      </c>
      <c r="B1" s="9" t="s">
        <v>105</v>
      </c>
      <c r="C1" s="10"/>
      <c r="D1" s="10"/>
      <c r="E1" s="10"/>
      <c r="F1" s="10"/>
      <c r="G1" s="10"/>
      <c r="H1" s="10"/>
      <c r="I1" s="10"/>
      <c r="J1" s="10"/>
      <c r="K1" s="11"/>
      <c r="L1" s="2"/>
      <c r="M1" s="12"/>
      <c r="N1" s="12"/>
      <c r="O1" s="12"/>
      <c r="P1" s="12"/>
      <c r="Q1" s="13"/>
      <c r="R1" s="13"/>
      <c r="S1" s="13"/>
      <c r="T1" s="13"/>
      <c r="U1" s="13"/>
      <c r="V1" s="13"/>
      <c r="W1" s="13"/>
      <c r="X1" s="13"/>
      <c r="Y1" s="13"/>
      <c r="AA1" s="13"/>
      <c r="AB1" s="13"/>
      <c r="AC1" s="13"/>
      <c r="AD1" s="13"/>
      <c r="AE1" s="13"/>
      <c r="AF1" s="13"/>
      <c r="AG1" s="13"/>
    </row>
    <row r="2">
      <c r="A2" s="14"/>
      <c r="B2" s="15"/>
      <c r="C2" s="16"/>
      <c r="D2" s="16"/>
      <c r="E2" s="16"/>
      <c r="F2" s="16"/>
      <c r="G2" s="16"/>
      <c r="H2" s="16"/>
      <c r="I2" s="16"/>
      <c r="J2" s="16"/>
      <c r="K2" s="17"/>
      <c r="L2" s="2"/>
      <c r="M2" s="12"/>
      <c r="N2" s="12"/>
      <c r="O2" s="12"/>
      <c r="P2" s="12"/>
      <c r="Q2" s="13"/>
      <c r="R2" s="13"/>
      <c r="S2" s="13"/>
      <c r="T2" s="13"/>
      <c r="U2" s="13"/>
      <c r="V2" s="13"/>
      <c r="W2" s="13"/>
      <c r="X2" s="13"/>
      <c r="Y2" s="13"/>
      <c r="AA2" s="13"/>
      <c r="AB2" s="13"/>
      <c r="AC2" s="13"/>
      <c r="AD2" s="13"/>
      <c r="AE2" s="13"/>
      <c r="AF2" s="13"/>
      <c r="AG2" s="13"/>
    </row>
    <row r="3">
      <c r="A3" s="19"/>
      <c r="B3" s="20" t="s">
        <v>49</v>
      </c>
      <c r="C3" s="20" t="s">
        <v>50</v>
      </c>
      <c r="D3" s="20" t="s">
        <v>51</v>
      </c>
      <c r="E3" s="20" t="s">
        <v>52</v>
      </c>
      <c r="F3" s="21" t="s">
        <v>53</v>
      </c>
      <c r="G3" s="21" t="s">
        <v>54</v>
      </c>
      <c r="H3" s="21" t="s">
        <v>55</v>
      </c>
      <c r="I3" s="21" t="s">
        <v>56</v>
      </c>
      <c r="J3" s="20" t="s">
        <v>57</v>
      </c>
      <c r="K3" s="20" t="s">
        <v>58</v>
      </c>
      <c r="L3" s="2"/>
      <c r="M3" s="18" t="s">
        <v>48</v>
      </c>
      <c r="N3" s="12"/>
      <c r="O3" s="12"/>
      <c r="P3" s="12"/>
      <c r="Q3" s="13"/>
      <c r="R3" s="13"/>
      <c r="S3" s="13"/>
      <c r="T3" s="13"/>
      <c r="U3" s="13"/>
      <c r="V3" s="13"/>
      <c r="W3" s="13"/>
      <c r="Y3" s="13"/>
      <c r="Z3" s="13"/>
      <c r="AA3" s="13"/>
      <c r="AB3" s="13"/>
      <c r="AC3" s="13"/>
      <c r="AD3" s="13"/>
      <c r="AE3" s="13"/>
      <c r="AF3" s="13"/>
      <c r="AG3" s="13"/>
    </row>
    <row r="4">
      <c r="A4" s="23" t="str">
        <f>ALNS!A4</f>
        <v>Alex Ranyê Guilherme Cristino</v>
      </c>
      <c r="B4" s="24"/>
      <c r="C4" s="24"/>
      <c r="D4" s="24"/>
      <c r="E4" s="24"/>
      <c r="F4" s="25">
        <f t="shared" ref="F4:F47" si="1">IF(A4&lt;&gt;"",SUM(B4:E4),)</f>
        <v>0</v>
      </c>
      <c r="G4" s="26" t="str">
        <f t="shared" ref="G4:G47" si="2">IFERROR(IF(F4&gt;=0,AVERAGE(B4:E4),""),"")</f>
        <v/>
      </c>
      <c r="H4" s="25" t="str">
        <f t="shared" ref="H4:H47" si="3">IF(AND(F4&gt;=10,F4&lt;28,G4&lt;7),ROUND((50-G4*6)/4,1),"")</f>
        <v/>
      </c>
      <c r="I4" s="27"/>
      <c r="J4" s="28" t="str">
        <f t="shared" ref="J4:J47" si="4">IF(AND(B4&lt;&gt;"",C4&lt;&gt;"",D4&lt;&gt;"",E4&lt;&gt;""),IF(OR(F4&gt;=28,F4&lt;10),G4,IF(I4=H4,5,((G4*6)+(I4*4))/10)),)</f>
        <v/>
      </c>
      <c r="K4" s="29" t="str">
        <f t="shared" ref="K4:K47" si="5">IF(AND(B4&lt;&gt;"",C4&lt;&gt;"",D4&lt;&gt;"",E4&lt;&gt;""),IF(J4&gt;=5,"A","R"),)</f>
        <v/>
      </c>
      <c r="L4" s="2"/>
      <c r="M4" s="22" t="s">
        <v>59</v>
      </c>
      <c r="N4" s="12"/>
      <c r="O4" s="12"/>
      <c r="P4" s="12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</row>
    <row r="5">
      <c r="A5" s="30" t="str">
        <f>ALNS!A5</f>
        <v>Ana beatriz Araújo Salvino</v>
      </c>
      <c r="B5" s="31"/>
      <c r="C5" s="31"/>
      <c r="D5" s="31"/>
      <c r="E5" s="31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5" t="str">
        <f t="shared" si="4"/>
        <v/>
      </c>
      <c r="K5" s="36" t="str">
        <f t="shared" si="5"/>
        <v/>
      </c>
      <c r="L5" s="2"/>
      <c r="M5" s="18" t="s">
        <v>60</v>
      </c>
      <c r="N5" s="12"/>
      <c r="O5" s="12"/>
      <c r="P5" s="12"/>
      <c r="Q5" s="13"/>
      <c r="R5" s="13"/>
      <c r="S5" s="13"/>
      <c r="T5" s="13"/>
      <c r="U5" s="13"/>
      <c r="V5" s="13"/>
      <c r="W5" s="13"/>
      <c r="Y5" s="13"/>
      <c r="AA5" s="13"/>
      <c r="AB5" s="13"/>
      <c r="AC5" s="13"/>
      <c r="AD5" s="13"/>
      <c r="AE5" s="13"/>
      <c r="AF5" s="13"/>
      <c r="AG5" s="13"/>
    </row>
    <row r="6">
      <c r="A6" s="23" t="str">
        <f>ALNS!A6</f>
        <v>Ana Beatriz Farias Brito</v>
      </c>
      <c r="B6" s="24"/>
      <c r="C6" s="24"/>
      <c r="D6" s="24"/>
      <c r="E6" s="24"/>
      <c r="F6" s="25">
        <f t="shared" si="1"/>
        <v>0</v>
      </c>
      <c r="G6" s="26" t="str">
        <f t="shared" si="2"/>
        <v/>
      </c>
      <c r="H6" s="25" t="str">
        <f t="shared" si="3"/>
        <v/>
      </c>
      <c r="I6" s="27"/>
      <c r="J6" s="28" t="str">
        <f t="shared" si="4"/>
        <v/>
      </c>
      <c r="K6" s="29" t="str">
        <f t="shared" si="5"/>
        <v/>
      </c>
      <c r="L6" s="2"/>
      <c r="M6" s="37" t="s">
        <v>61</v>
      </c>
      <c r="N6" s="12"/>
      <c r="O6" s="12"/>
      <c r="P6" s="12"/>
      <c r="Q6" s="13"/>
      <c r="R6" s="13"/>
      <c r="S6" s="13"/>
      <c r="T6" s="13"/>
      <c r="U6" s="13"/>
      <c r="V6" s="13"/>
      <c r="W6" s="13"/>
      <c r="Y6" s="13"/>
      <c r="AA6" s="13"/>
      <c r="AB6" s="13"/>
      <c r="AC6" s="13"/>
      <c r="AD6" s="13"/>
      <c r="AE6" s="13"/>
      <c r="AF6" s="13"/>
      <c r="AG6" s="13"/>
    </row>
    <row r="7">
      <c r="A7" s="30" t="str">
        <f>ALNS!A7</f>
        <v>Ana Clara Oliveira das Chagas</v>
      </c>
      <c r="B7" s="31"/>
      <c r="C7" s="31"/>
      <c r="D7" s="31"/>
      <c r="E7" s="31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5" t="str">
        <f t="shared" si="4"/>
        <v/>
      </c>
      <c r="K7" s="36" t="str">
        <f t="shared" si="5"/>
        <v/>
      </c>
      <c r="L7" s="2"/>
      <c r="M7" s="22" t="s">
        <v>62</v>
      </c>
      <c r="N7" s="12"/>
      <c r="O7" s="12"/>
      <c r="P7" s="12"/>
      <c r="Q7" s="13"/>
      <c r="R7" s="13"/>
      <c r="S7" s="13"/>
      <c r="T7" s="13"/>
      <c r="U7" s="13"/>
      <c r="V7" s="13"/>
      <c r="W7" s="13"/>
      <c r="Y7" s="13"/>
      <c r="AA7" s="13"/>
      <c r="AB7" s="13"/>
      <c r="AC7" s="13"/>
      <c r="AD7" s="13"/>
      <c r="AE7" s="13"/>
      <c r="AF7" s="13"/>
      <c r="AG7" s="13"/>
    </row>
    <row r="8">
      <c r="A8" s="23" t="str">
        <f>ALNS!A8</f>
        <v>Ana Flávia Ribeiro Gomes Nascimento</v>
      </c>
      <c r="B8" s="24"/>
      <c r="C8" s="24"/>
      <c r="D8" s="24"/>
      <c r="E8" s="24"/>
      <c r="F8" s="25">
        <f t="shared" si="1"/>
        <v>0</v>
      </c>
      <c r="G8" s="26" t="str">
        <f t="shared" si="2"/>
        <v/>
      </c>
      <c r="H8" s="25" t="str">
        <f t="shared" si="3"/>
        <v/>
      </c>
      <c r="I8" s="27"/>
      <c r="J8" s="28" t="str">
        <f t="shared" si="4"/>
        <v/>
      </c>
      <c r="K8" s="29" t="str">
        <f t="shared" si="5"/>
        <v/>
      </c>
      <c r="L8" s="2"/>
      <c r="M8" s="22" t="s">
        <v>63</v>
      </c>
      <c r="N8" s="12"/>
      <c r="O8" s="12"/>
      <c r="P8" s="12"/>
      <c r="Q8" s="13"/>
      <c r="R8" s="13"/>
      <c r="S8" s="13"/>
      <c r="T8" s="13"/>
      <c r="U8" s="13"/>
      <c r="V8" s="13"/>
      <c r="W8" s="13"/>
      <c r="Y8" s="13"/>
      <c r="AA8" s="13"/>
      <c r="AB8" s="13"/>
      <c r="AC8" s="13"/>
      <c r="AD8" s="13"/>
      <c r="AE8" s="13"/>
      <c r="AF8" s="13"/>
      <c r="AG8" s="13"/>
    </row>
    <row r="9">
      <c r="A9" s="30" t="str">
        <f>ALNS!A9</f>
        <v>Ana Luiza Almeida Maia</v>
      </c>
      <c r="B9" s="31"/>
      <c r="C9" s="31"/>
      <c r="D9" s="31"/>
      <c r="E9" s="31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5" t="str">
        <f t="shared" si="4"/>
        <v/>
      </c>
      <c r="K9" s="36" t="str">
        <f t="shared" si="5"/>
        <v/>
      </c>
      <c r="L9" s="2"/>
      <c r="M9" s="22" t="s">
        <v>64</v>
      </c>
      <c r="N9" s="12"/>
      <c r="O9" s="12"/>
      <c r="P9" s="12"/>
      <c r="Q9" s="13"/>
      <c r="R9" s="13"/>
      <c r="S9" s="13"/>
      <c r="T9" s="13"/>
      <c r="U9" s="13"/>
      <c r="V9" s="13"/>
      <c r="W9" s="13"/>
      <c r="Y9" s="13"/>
      <c r="AA9" s="13"/>
      <c r="AB9" s="13"/>
      <c r="AC9" s="13"/>
      <c r="AD9" s="13"/>
      <c r="AE9" s="13"/>
      <c r="AF9" s="13"/>
      <c r="AG9" s="13"/>
    </row>
    <row r="10">
      <c r="A10" s="23" t="str">
        <f>ALNS!A10</f>
        <v>Andrei Bernado Nascimento da Silva</v>
      </c>
      <c r="B10" s="24"/>
      <c r="C10" s="24"/>
      <c r="D10" s="24"/>
      <c r="E10" s="24"/>
      <c r="F10" s="25">
        <f t="shared" si="1"/>
        <v>0</v>
      </c>
      <c r="G10" s="26" t="str">
        <f t="shared" si="2"/>
        <v/>
      </c>
      <c r="H10" s="25" t="str">
        <f t="shared" si="3"/>
        <v/>
      </c>
      <c r="I10" s="27"/>
      <c r="J10" s="28" t="str">
        <f t="shared" si="4"/>
        <v/>
      </c>
      <c r="K10" s="29" t="str">
        <f t="shared" si="5"/>
        <v/>
      </c>
      <c r="L10" s="2"/>
      <c r="M10" s="12"/>
      <c r="N10" s="12"/>
      <c r="O10" s="12"/>
      <c r="P10" s="12"/>
      <c r="Q10" s="13"/>
      <c r="R10" s="13"/>
      <c r="S10" s="13"/>
      <c r="T10" s="13"/>
      <c r="U10" s="13"/>
      <c r="V10" s="13"/>
      <c r="W10" s="13"/>
      <c r="Y10" s="13"/>
      <c r="AA10" s="13"/>
      <c r="AB10" s="13"/>
      <c r="AC10" s="13"/>
      <c r="AD10" s="13"/>
      <c r="AE10" s="13"/>
      <c r="AF10" s="13"/>
      <c r="AG10" s="13"/>
    </row>
    <row r="11">
      <c r="A11" s="30" t="str">
        <f>ALNS!A11</f>
        <v>Arthur Juan Costa Araújo</v>
      </c>
      <c r="B11" s="31"/>
      <c r="C11" s="31"/>
      <c r="D11" s="31"/>
      <c r="E11" s="31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5" t="str">
        <f t="shared" si="4"/>
        <v/>
      </c>
      <c r="K11" s="36" t="str">
        <f t="shared" si="5"/>
        <v/>
      </c>
      <c r="L11" s="2"/>
      <c r="M11" s="12"/>
      <c r="N11" s="12"/>
      <c r="O11" s="12"/>
      <c r="P11" s="12"/>
      <c r="Q11" s="13"/>
      <c r="R11" s="13"/>
      <c r="S11" s="13"/>
      <c r="T11" s="13"/>
      <c r="U11" s="13"/>
      <c r="V11" s="13"/>
      <c r="W11" s="13"/>
      <c r="Y11" s="13"/>
      <c r="AA11" s="13"/>
      <c r="AB11" s="13"/>
      <c r="AC11" s="13"/>
      <c r="AD11" s="13"/>
      <c r="AE11" s="13"/>
      <c r="AF11" s="13"/>
      <c r="AG11" s="13"/>
    </row>
    <row r="12">
      <c r="A12" s="23" t="str">
        <f>ALNS!A12</f>
        <v>Brenda Angel Sousa de Medeiros</v>
      </c>
      <c r="B12" s="24"/>
      <c r="C12" s="24"/>
      <c r="D12" s="24"/>
      <c r="E12" s="24"/>
      <c r="F12" s="25">
        <f t="shared" si="1"/>
        <v>0</v>
      </c>
      <c r="G12" s="26" t="str">
        <f t="shared" si="2"/>
        <v/>
      </c>
      <c r="H12" s="25" t="str">
        <f t="shared" si="3"/>
        <v/>
      </c>
      <c r="I12" s="27"/>
      <c r="J12" s="28" t="str">
        <f t="shared" si="4"/>
        <v/>
      </c>
      <c r="K12" s="29" t="str">
        <f t="shared" si="5"/>
        <v/>
      </c>
      <c r="L12" s="2"/>
      <c r="M12" s="12"/>
      <c r="N12" s="12"/>
      <c r="O12" s="12"/>
      <c r="P12" s="12"/>
      <c r="Q12" s="13"/>
      <c r="R12" s="13"/>
      <c r="S12" s="13"/>
      <c r="T12" s="13"/>
      <c r="U12" s="13"/>
      <c r="V12" s="13"/>
      <c r="W12" s="13"/>
      <c r="Y12" s="13"/>
      <c r="AA12" s="13"/>
      <c r="AB12" s="13"/>
      <c r="AC12" s="13"/>
      <c r="AD12" s="13"/>
      <c r="AE12" s="13"/>
      <c r="AF12" s="13"/>
      <c r="AG12" s="13"/>
    </row>
    <row r="13">
      <c r="A13" s="30" t="str">
        <f>ALNS!A13</f>
        <v>Bruna Ellen Andrade Abrantes</v>
      </c>
      <c r="B13" s="31"/>
      <c r="C13" s="31"/>
      <c r="D13" s="31"/>
      <c r="E13" s="31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5" t="str">
        <f t="shared" si="4"/>
        <v/>
      </c>
      <c r="K13" s="36" t="str">
        <f t="shared" si="5"/>
        <v/>
      </c>
      <c r="L13" s="2"/>
      <c r="M13" s="12"/>
      <c r="N13" s="12"/>
      <c r="O13" s="12"/>
      <c r="P13" s="12"/>
      <c r="Q13" s="13"/>
      <c r="R13" s="13"/>
      <c r="S13" s="13"/>
      <c r="T13" s="13"/>
      <c r="U13" s="13"/>
      <c r="V13" s="13"/>
      <c r="W13" s="13"/>
      <c r="Y13" s="13"/>
      <c r="AA13" s="13"/>
      <c r="AB13" s="13"/>
      <c r="AC13" s="13"/>
      <c r="AD13" s="13"/>
      <c r="AE13" s="13"/>
      <c r="AF13" s="13"/>
      <c r="AG13" s="13"/>
    </row>
    <row r="14">
      <c r="A14" s="23" t="str">
        <f>ALNS!A14</f>
        <v>Daniel Dantas da Silva</v>
      </c>
      <c r="B14" s="24"/>
      <c r="C14" s="24"/>
      <c r="D14" s="24"/>
      <c r="E14" s="24"/>
      <c r="F14" s="25">
        <f t="shared" si="1"/>
        <v>0</v>
      </c>
      <c r="G14" s="26" t="str">
        <f t="shared" si="2"/>
        <v/>
      </c>
      <c r="H14" s="25" t="str">
        <f t="shared" si="3"/>
        <v/>
      </c>
      <c r="I14" s="27"/>
      <c r="J14" s="28" t="str">
        <f t="shared" si="4"/>
        <v/>
      </c>
      <c r="K14" s="29" t="str">
        <f t="shared" si="5"/>
        <v/>
      </c>
      <c r="L14" s="2"/>
      <c r="M14" s="12"/>
      <c r="N14" s="12"/>
      <c r="O14" s="12"/>
      <c r="P14" s="12"/>
      <c r="Q14" s="13"/>
      <c r="R14" s="13"/>
      <c r="S14" s="13"/>
      <c r="T14" s="13"/>
      <c r="U14" s="13"/>
      <c r="V14" s="13"/>
      <c r="W14" s="13"/>
      <c r="Y14" s="13"/>
      <c r="AA14" s="13"/>
      <c r="AB14" s="13"/>
      <c r="AC14" s="13"/>
      <c r="AD14" s="13"/>
      <c r="AE14" s="13"/>
      <c r="AF14" s="13"/>
      <c r="AG14" s="13"/>
    </row>
    <row r="15">
      <c r="A15" s="30" t="str">
        <f>ALNS!A15</f>
        <v>Erick Gabriel Araújo Leandro</v>
      </c>
      <c r="B15" s="31"/>
      <c r="C15" s="31"/>
      <c r="D15" s="31"/>
      <c r="E15" s="31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5" t="str">
        <f t="shared" si="4"/>
        <v/>
      </c>
      <c r="K15" s="36" t="str">
        <f t="shared" si="5"/>
        <v/>
      </c>
      <c r="L15" s="2"/>
      <c r="M15" s="12"/>
      <c r="N15" s="12"/>
      <c r="O15" s="12"/>
      <c r="P15" s="12"/>
      <c r="Q15" s="13"/>
      <c r="R15" s="13"/>
      <c r="S15" s="13"/>
      <c r="T15" s="13"/>
      <c r="U15" s="13"/>
      <c r="V15" s="13"/>
      <c r="W15" s="13"/>
      <c r="Y15" s="13"/>
      <c r="AA15" s="13"/>
      <c r="AB15" s="13"/>
      <c r="AC15" s="13"/>
      <c r="AD15" s="13"/>
      <c r="AE15" s="13"/>
      <c r="AF15" s="13"/>
      <c r="AG15" s="13"/>
    </row>
    <row r="16">
      <c r="A16" s="23" t="str">
        <f>ALNS!A16</f>
        <v>Eugênio Genuíno Mota</v>
      </c>
      <c r="B16" s="24"/>
      <c r="C16" s="24"/>
      <c r="D16" s="24"/>
      <c r="E16" s="24"/>
      <c r="F16" s="25">
        <f t="shared" si="1"/>
        <v>0</v>
      </c>
      <c r="G16" s="33" t="str">
        <f t="shared" si="2"/>
        <v/>
      </c>
      <c r="H16" s="25" t="str">
        <f t="shared" si="3"/>
        <v/>
      </c>
      <c r="I16" s="27"/>
      <c r="J16" s="28" t="str">
        <f t="shared" si="4"/>
        <v/>
      </c>
      <c r="K16" s="29" t="str">
        <f t="shared" si="5"/>
        <v/>
      </c>
      <c r="L16" s="2"/>
      <c r="M16" s="12"/>
      <c r="N16" s="12"/>
      <c r="O16" s="12"/>
      <c r="P16" s="12"/>
      <c r="Q16" s="13"/>
      <c r="R16" s="13"/>
      <c r="S16" s="13"/>
      <c r="T16" s="13"/>
      <c r="U16" s="13"/>
      <c r="V16" s="13"/>
      <c r="W16" s="13"/>
      <c r="Y16" s="13"/>
      <c r="AA16" s="13"/>
      <c r="AB16" s="13"/>
      <c r="AC16" s="13"/>
      <c r="AD16" s="13"/>
      <c r="AE16" s="13"/>
      <c r="AF16" s="13"/>
      <c r="AG16" s="13"/>
    </row>
    <row r="17">
      <c r="A17" s="30" t="str">
        <f>ALNS!A17</f>
        <v>Evellyn Fernandes de Almeida</v>
      </c>
      <c r="B17" s="31"/>
      <c r="C17" s="31"/>
      <c r="D17" s="31"/>
      <c r="E17" s="31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5" t="str">
        <f t="shared" si="4"/>
        <v/>
      </c>
      <c r="K17" s="36" t="str">
        <f t="shared" si="5"/>
        <v/>
      </c>
      <c r="L17" s="2"/>
      <c r="M17" s="12"/>
      <c r="N17" s="12"/>
      <c r="O17" s="12"/>
      <c r="P17" s="12"/>
      <c r="Q17" s="13"/>
      <c r="R17" s="13"/>
      <c r="S17" s="13"/>
      <c r="T17" s="13"/>
      <c r="U17" s="13"/>
      <c r="V17" s="13"/>
      <c r="W17" s="13"/>
      <c r="Y17" s="13"/>
      <c r="AA17" s="13"/>
      <c r="AB17" s="13"/>
      <c r="AC17" s="13"/>
      <c r="AD17" s="13"/>
      <c r="AE17" s="13"/>
      <c r="AF17" s="13"/>
      <c r="AG17" s="13"/>
    </row>
    <row r="18">
      <c r="A18" s="23" t="str">
        <f>ALNS!A18</f>
        <v>Gabriel de Sousa Gonzaga</v>
      </c>
      <c r="B18" s="24"/>
      <c r="C18" s="24"/>
      <c r="D18" s="24"/>
      <c r="E18" s="24"/>
      <c r="F18" s="25">
        <f t="shared" si="1"/>
        <v>0</v>
      </c>
      <c r="G18" s="26" t="str">
        <f t="shared" si="2"/>
        <v/>
      </c>
      <c r="H18" s="25" t="str">
        <f t="shared" si="3"/>
        <v/>
      </c>
      <c r="I18" s="27"/>
      <c r="J18" s="28" t="str">
        <f t="shared" si="4"/>
        <v/>
      </c>
      <c r="K18" s="29" t="str">
        <f t="shared" si="5"/>
        <v/>
      </c>
      <c r="L18" s="2"/>
      <c r="M18" s="12"/>
      <c r="N18" s="12"/>
      <c r="O18" s="12"/>
      <c r="P18" s="12"/>
      <c r="Q18" s="13"/>
      <c r="R18" s="13"/>
      <c r="S18" s="13"/>
      <c r="T18" s="13"/>
      <c r="U18" s="13"/>
      <c r="V18" s="13"/>
      <c r="W18" s="13"/>
      <c r="Y18" s="13"/>
      <c r="AA18" s="13"/>
      <c r="AB18" s="13"/>
      <c r="AC18" s="13"/>
      <c r="AD18" s="13"/>
      <c r="AE18" s="13"/>
      <c r="AF18" s="13"/>
      <c r="AG18" s="13"/>
    </row>
    <row r="19">
      <c r="A19" s="30" t="str">
        <f>ALNS!A19</f>
        <v>Giullia Barros Pietoso Camara</v>
      </c>
      <c r="B19" s="31"/>
      <c r="C19" s="31"/>
      <c r="D19" s="31"/>
      <c r="E19" s="31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5" t="str">
        <f t="shared" si="4"/>
        <v/>
      </c>
      <c r="K19" s="36" t="str">
        <f t="shared" si="5"/>
        <v/>
      </c>
      <c r="L19" s="2"/>
      <c r="M19" s="12"/>
      <c r="N19" s="12"/>
      <c r="O19" s="12"/>
      <c r="P19" s="12"/>
      <c r="Q19" s="13"/>
      <c r="R19" s="13"/>
      <c r="S19" s="13"/>
      <c r="T19" s="13"/>
      <c r="U19" s="13"/>
      <c r="V19" s="13"/>
      <c r="W19" s="13"/>
      <c r="Y19" s="13"/>
      <c r="AA19" s="13"/>
      <c r="AB19" s="13"/>
      <c r="AC19" s="13"/>
      <c r="AD19" s="13"/>
      <c r="AE19" s="13"/>
      <c r="AF19" s="13"/>
      <c r="AG19" s="13"/>
    </row>
    <row r="20" ht="15.75" customHeight="1">
      <c r="A20" s="38" t="str">
        <f>ALNS!A20</f>
        <v>Gleiciane Almeida de Lima</v>
      </c>
      <c r="B20" s="24"/>
      <c r="C20" s="24"/>
      <c r="D20" s="24"/>
      <c r="E20" s="24"/>
      <c r="F20" s="25">
        <f t="shared" si="1"/>
        <v>0</v>
      </c>
      <c r="G20" s="26" t="str">
        <f t="shared" si="2"/>
        <v/>
      </c>
      <c r="H20" s="25" t="str">
        <f t="shared" si="3"/>
        <v/>
      </c>
      <c r="I20" s="27"/>
      <c r="J20" s="28" t="str">
        <f t="shared" si="4"/>
        <v/>
      </c>
      <c r="K20" s="29" t="str">
        <f t="shared" si="5"/>
        <v/>
      </c>
      <c r="L20" s="2"/>
      <c r="M20" s="12"/>
      <c r="N20" s="12"/>
      <c r="O20" s="12"/>
      <c r="P20" s="12"/>
      <c r="Q20" s="13"/>
      <c r="R20" s="13"/>
      <c r="S20" s="13"/>
      <c r="T20" s="13"/>
      <c r="U20" s="13"/>
      <c r="V20" s="13"/>
      <c r="W20" s="13"/>
      <c r="Y20" s="13"/>
      <c r="AA20" s="13"/>
      <c r="AB20" s="13"/>
      <c r="AC20" s="13"/>
      <c r="AD20" s="13"/>
      <c r="AE20" s="13"/>
      <c r="AF20" s="13"/>
      <c r="AG20" s="13"/>
    </row>
    <row r="21" ht="15.75" customHeight="1">
      <c r="A21" s="30" t="str">
        <f>ALNS!A21</f>
        <v>Gustavo Oliviera de Menezes</v>
      </c>
      <c r="B21" s="31"/>
      <c r="C21" s="31"/>
      <c r="D21" s="31"/>
      <c r="E21" s="31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5" t="str">
        <f t="shared" si="4"/>
        <v/>
      </c>
      <c r="K21" s="36" t="str">
        <f t="shared" si="5"/>
        <v/>
      </c>
      <c r="L21" s="2"/>
      <c r="M21" s="12"/>
      <c r="N21" s="12"/>
      <c r="O21" s="12"/>
      <c r="P21" s="12"/>
      <c r="Q21" s="13"/>
      <c r="R21" s="13"/>
      <c r="S21" s="13"/>
      <c r="T21" s="13"/>
      <c r="U21" s="13"/>
      <c r="V21" s="13"/>
      <c r="W21" s="13"/>
      <c r="Y21" s="13"/>
      <c r="AA21" s="13"/>
      <c r="AB21" s="13"/>
      <c r="AC21" s="13"/>
      <c r="AD21" s="13"/>
      <c r="AE21" s="13"/>
      <c r="AF21" s="13"/>
      <c r="AG21" s="13"/>
    </row>
    <row r="22" ht="15.75" customHeight="1">
      <c r="A22" s="23" t="str">
        <f>ALNS!A22</f>
        <v>Heitor Gênuíno Mota</v>
      </c>
      <c r="B22" s="24"/>
      <c r="C22" s="24"/>
      <c r="D22" s="24"/>
      <c r="E22" s="24"/>
      <c r="F22" s="25">
        <f t="shared" si="1"/>
        <v>0</v>
      </c>
      <c r="G22" s="26" t="str">
        <f t="shared" si="2"/>
        <v/>
      </c>
      <c r="H22" s="25" t="str">
        <f t="shared" si="3"/>
        <v/>
      </c>
      <c r="I22" s="27"/>
      <c r="J22" s="28" t="str">
        <f t="shared" si="4"/>
        <v/>
      </c>
      <c r="K22" s="29" t="str">
        <f t="shared" si="5"/>
        <v/>
      </c>
      <c r="L22" s="2"/>
      <c r="M22" s="12"/>
      <c r="N22" s="12"/>
      <c r="O22" s="12"/>
      <c r="P22" s="12"/>
      <c r="Q22" s="13"/>
      <c r="R22" s="13"/>
      <c r="S22" s="13"/>
      <c r="T22" s="13"/>
      <c r="U22" s="13"/>
      <c r="V22" s="13"/>
      <c r="W22" s="13"/>
      <c r="Y22" s="13"/>
      <c r="AA22" s="13"/>
      <c r="AB22" s="13"/>
      <c r="AC22" s="13"/>
      <c r="AD22" s="13"/>
      <c r="AE22" s="13"/>
      <c r="AF22" s="13"/>
      <c r="AG22" s="13"/>
    </row>
    <row r="23" ht="15.75" customHeight="1">
      <c r="A23" s="30" t="str">
        <f>ALNS!A23</f>
        <v>Heloisa dos Reis Nascimento</v>
      </c>
      <c r="B23" s="31"/>
      <c r="C23" s="31"/>
      <c r="D23" s="31"/>
      <c r="E23" s="31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5" t="str">
        <f t="shared" si="4"/>
        <v/>
      </c>
      <c r="K23" s="36" t="str">
        <f t="shared" si="5"/>
        <v/>
      </c>
      <c r="L23" s="2"/>
      <c r="M23" s="12"/>
      <c r="N23" s="12"/>
      <c r="O23" s="12"/>
      <c r="P23" s="12"/>
      <c r="Q23" s="13"/>
      <c r="R23" s="13"/>
      <c r="S23" s="13"/>
      <c r="T23" s="13"/>
      <c r="U23" s="13"/>
      <c r="V23" s="13"/>
      <c r="W23" s="13"/>
      <c r="Y23" s="13"/>
      <c r="AA23" s="13"/>
      <c r="AB23" s="13"/>
      <c r="AC23" s="13"/>
      <c r="AD23" s="13"/>
      <c r="AE23" s="13"/>
      <c r="AF23" s="13"/>
      <c r="AG23" s="13"/>
    </row>
    <row r="24" ht="15.75" customHeight="1">
      <c r="A24" s="23" t="str">
        <f>ALNS!A24</f>
        <v>José Júlio César de Lima Silva Soares</v>
      </c>
      <c r="B24" s="24"/>
      <c r="C24" s="24"/>
      <c r="D24" s="24"/>
      <c r="E24" s="24"/>
      <c r="F24" s="25">
        <f t="shared" si="1"/>
        <v>0</v>
      </c>
      <c r="G24" s="26" t="str">
        <f t="shared" si="2"/>
        <v/>
      </c>
      <c r="H24" s="25" t="str">
        <f t="shared" si="3"/>
        <v/>
      </c>
      <c r="I24" s="27"/>
      <c r="J24" s="28" t="str">
        <f t="shared" si="4"/>
        <v/>
      </c>
      <c r="K24" s="29" t="str">
        <f t="shared" si="5"/>
        <v/>
      </c>
      <c r="L24" s="2"/>
      <c r="M24" s="12"/>
      <c r="N24" s="12"/>
      <c r="O24" s="12"/>
      <c r="P24" s="12"/>
      <c r="Q24" s="13"/>
      <c r="R24" s="13"/>
      <c r="S24" s="13"/>
      <c r="T24" s="13"/>
      <c r="U24" s="13"/>
      <c r="V24" s="13"/>
      <c r="W24" s="13"/>
      <c r="Y24" s="13"/>
      <c r="AA24" s="13"/>
      <c r="AB24" s="13"/>
      <c r="AC24" s="13"/>
      <c r="AD24" s="13"/>
      <c r="AE24" s="13"/>
      <c r="AF24" s="13"/>
      <c r="AG24" s="13"/>
    </row>
    <row r="25" ht="15.75" customHeight="1">
      <c r="A25" s="30" t="str">
        <f>ALNS!A25</f>
        <v>Júlia da Costa Silva Cruz</v>
      </c>
      <c r="B25" s="31"/>
      <c r="C25" s="31"/>
      <c r="D25" s="31"/>
      <c r="E25" s="31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5" t="str">
        <f t="shared" si="4"/>
        <v/>
      </c>
      <c r="K25" s="36" t="str">
        <f t="shared" si="5"/>
        <v/>
      </c>
      <c r="L25" s="2"/>
      <c r="M25" s="12"/>
      <c r="N25" s="12"/>
      <c r="O25" s="12"/>
      <c r="P25" s="12"/>
      <c r="Q25" s="13"/>
      <c r="R25" s="13"/>
      <c r="S25" s="13"/>
      <c r="T25" s="13"/>
      <c r="U25" s="13"/>
      <c r="V25" s="13"/>
      <c r="W25" s="13"/>
      <c r="Y25" s="13"/>
      <c r="AA25" s="13"/>
      <c r="AB25" s="13"/>
      <c r="AC25" s="13"/>
      <c r="AD25" s="13"/>
      <c r="AE25" s="13"/>
      <c r="AF25" s="13"/>
      <c r="AG25" s="13"/>
    </row>
    <row r="26" ht="15.75" customHeight="1">
      <c r="A26" s="39" t="str">
        <f>ALNS!A26</f>
        <v>Kelven Fernando Basilio de Farias</v>
      </c>
      <c r="B26" s="24"/>
      <c r="C26" s="24"/>
      <c r="D26" s="24"/>
      <c r="E26" s="24"/>
      <c r="F26" s="25">
        <f t="shared" si="1"/>
        <v>0</v>
      </c>
      <c r="G26" s="26" t="str">
        <f t="shared" si="2"/>
        <v/>
      </c>
      <c r="H26" s="25" t="str">
        <f t="shared" si="3"/>
        <v/>
      </c>
      <c r="I26" s="38"/>
      <c r="J26" s="28" t="str">
        <f t="shared" si="4"/>
        <v/>
      </c>
      <c r="K26" s="29" t="str">
        <f t="shared" si="5"/>
        <v/>
      </c>
      <c r="L26" s="2"/>
      <c r="M26" s="12"/>
      <c r="N26" s="12"/>
      <c r="O26" s="12"/>
      <c r="P26" s="12"/>
      <c r="Q26" s="13"/>
      <c r="R26" s="13"/>
      <c r="S26" s="13"/>
      <c r="T26" s="13"/>
      <c r="U26" s="13"/>
      <c r="V26" s="13"/>
      <c r="W26" s="13"/>
      <c r="Y26" s="13"/>
      <c r="AA26" s="13"/>
      <c r="AB26" s="13"/>
      <c r="AC26" s="13"/>
      <c r="AD26" s="13"/>
      <c r="AE26" s="13"/>
      <c r="AF26" s="13"/>
      <c r="AG26" s="13"/>
    </row>
    <row r="27" ht="15.75" customHeight="1">
      <c r="A27" s="40" t="str">
        <f>ALNS!A27</f>
        <v>Laura Lima Pires</v>
      </c>
      <c r="B27" s="31"/>
      <c r="C27" s="31"/>
      <c r="D27" s="31"/>
      <c r="E27" s="31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41"/>
      <c r="J27" s="35" t="str">
        <f t="shared" si="4"/>
        <v/>
      </c>
      <c r="K27" s="36" t="str">
        <f t="shared" si="5"/>
        <v/>
      </c>
      <c r="L27" s="2"/>
      <c r="M27" s="12"/>
      <c r="N27" s="2"/>
      <c r="O27" s="2"/>
      <c r="P27" s="12"/>
      <c r="Y27" s="13"/>
      <c r="AA27" s="13"/>
      <c r="AB27" s="13"/>
      <c r="AC27" s="13"/>
      <c r="AD27" s="13"/>
      <c r="AE27" s="13"/>
      <c r="AF27" s="13"/>
      <c r="AG27" s="13"/>
    </row>
    <row r="28" ht="15.75" customHeight="1">
      <c r="A28" s="42" t="str">
        <f>ALNS!A28</f>
        <v>Lucas Abrante Rêgo</v>
      </c>
      <c r="B28" s="24"/>
      <c r="C28" s="24"/>
      <c r="D28" s="24"/>
      <c r="E28" s="24"/>
      <c r="F28" s="25">
        <f t="shared" si="1"/>
        <v>0</v>
      </c>
      <c r="G28" s="26" t="str">
        <f t="shared" si="2"/>
        <v/>
      </c>
      <c r="H28" s="25" t="str">
        <f t="shared" si="3"/>
        <v/>
      </c>
      <c r="I28" s="38"/>
      <c r="J28" s="28" t="str">
        <f t="shared" si="4"/>
        <v/>
      </c>
      <c r="K28" s="29" t="str">
        <f t="shared" si="5"/>
        <v/>
      </c>
      <c r="L28" s="2"/>
      <c r="M28" s="12"/>
      <c r="N28" s="2"/>
      <c r="O28" s="12"/>
      <c r="P28" s="12"/>
      <c r="Q28" s="13"/>
      <c r="R28" s="13"/>
      <c r="S28" s="13"/>
      <c r="Y28" s="13"/>
      <c r="AA28" s="13"/>
      <c r="AB28" s="13"/>
      <c r="AC28" s="13"/>
      <c r="AD28" s="13"/>
      <c r="AE28" s="13"/>
      <c r="AF28" s="13"/>
      <c r="AG28" s="13"/>
    </row>
    <row r="29" ht="15.75" customHeight="1">
      <c r="A29" s="41" t="str">
        <f>ALNS!A29</f>
        <v>Luiz Alberto Medeiros Soares</v>
      </c>
      <c r="B29" s="31"/>
      <c r="C29" s="31"/>
      <c r="D29" s="31"/>
      <c r="E29" s="31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41"/>
      <c r="J29" s="35" t="str">
        <f t="shared" si="4"/>
        <v/>
      </c>
      <c r="K29" s="36" t="str">
        <f t="shared" si="5"/>
        <v/>
      </c>
      <c r="L29" s="2"/>
      <c r="M29" s="12"/>
      <c r="N29" s="12"/>
      <c r="O29" s="12"/>
      <c r="P29" s="12"/>
      <c r="Q29" s="13"/>
      <c r="R29" s="13"/>
      <c r="S29" s="13"/>
      <c r="AA29" s="13"/>
      <c r="AB29" s="13"/>
      <c r="AC29" s="13"/>
      <c r="AD29" s="13"/>
      <c r="AE29" s="13"/>
      <c r="AF29" s="13"/>
      <c r="AG29" s="13"/>
    </row>
    <row r="30" ht="15.75" customHeight="1">
      <c r="A30" s="38" t="str">
        <f>ALNS!A30</f>
        <v>Maria Alice Borba Agra</v>
      </c>
      <c r="B30" s="24"/>
      <c r="C30" s="24"/>
      <c r="D30" s="24"/>
      <c r="E30" s="24"/>
      <c r="F30" s="25">
        <f t="shared" si="1"/>
        <v>0</v>
      </c>
      <c r="G30" s="26" t="str">
        <f t="shared" si="2"/>
        <v/>
      </c>
      <c r="H30" s="25" t="str">
        <f t="shared" si="3"/>
        <v/>
      </c>
      <c r="I30" s="38"/>
      <c r="J30" s="28" t="str">
        <f t="shared" si="4"/>
        <v/>
      </c>
      <c r="K30" s="29" t="str">
        <f t="shared" si="5"/>
        <v/>
      </c>
      <c r="L30" s="2"/>
      <c r="M30" s="12"/>
      <c r="N30" s="2"/>
      <c r="O30" s="12"/>
      <c r="P30" s="12"/>
      <c r="Q30" s="13"/>
      <c r="R30" s="13"/>
      <c r="S30" s="13"/>
      <c r="AA30" s="13"/>
      <c r="AB30" s="13"/>
      <c r="AC30" s="13"/>
      <c r="AD30" s="13"/>
      <c r="AE30" s="13"/>
      <c r="AF30" s="13"/>
      <c r="AG30" s="13"/>
    </row>
    <row r="31" ht="15.75" customHeight="1">
      <c r="A31" s="41" t="str">
        <f>ALNS!A31</f>
        <v>Maria Clara Alves de Lima</v>
      </c>
      <c r="B31" s="31"/>
      <c r="C31" s="31"/>
      <c r="D31" s="31"/>
      <c r="E31" s="31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41"/>
      <c r="J31" s="35" t="str">
        <f t="shared" si="4"/>
        <v/>
      </c>
      <c r="K31" s="36" t="str">
        <f t="shared" si="5"/>
        <v/>
      </c>
      <c r="L31" s="2"/>
      <c r="M31" s="12"/>
      <c r="N31" s="2"/>
      <c r="O31" s="12"/>
      <c r="P31" s="12"/>
      <c r="R31" s="13"/>
      <c r="S31" s="13"/>
      <c r="AA31" s="13"/>
      <c r="AC31" s="13"/>
      <c r="AD31" s="13"/>
      <c r="AE31" s="13"/>
      <c r="AF31" s="13"/>
      <c r="AG31" s="13"/>
    </row>
    <row r="32" ht="15.75" customHeight="1">
      <c r="A32" s="38" t="str">
        <f>ALNS!A32</f>
        <v>Maria Clara dos  Reis Silva</v>
      </c>
      <c r="B32" s="24"/>
      <c r="C32" s="24"/>
      <c r="D32" s="24"/>
      <c r="E32" s="24"/>
      <c r="F32" s="25">
        <f t="shared" si="1"/>
        <v>0</v>
      </c>
      <c r="G32" s="26" t="str">
        <f t="shared" si="2"/>
        <v/>
      </c>
      <c r="H32" s="25" t="str">
        <f t="shared" si="3"/>
        <v/>
      </c>
      <c r="I32" s="38"/>
      <c r="J32" s="28" t="str">
        <f t="shared" si="4"/>
        <v/>
      </c>
      <c r="K32" s="29" t="str">
        <f t="shared" si="5"/>
        <v/>
      </c>
      <c r="L32" s="2"/>
      <c r="M32" s="12"/>
      <c r="N32" s="2"/>
      <c r="O32" s="12"/>
      <c r="P32" s="12"/>
      <c r="Q32" s="13"/>
      <c r="R32" s="13"/>
      <c r="S32" s="13"/>
      <c r="AA32" s="13"/>
      <c r="AB32" s="13"/>
      <c r="AC32" s="13"/>
      <c r="AD32" s="13"/>
      <c r="AE32" s="13"/>
      <c r="AF32" s="13"/>
      <c r="AG32" s="13"/>
    </row>
    <row r="33" ht="15.75" customHeight="1">
      <c r="A33" s="41" t="str">
        <f>ALNS!A33</f>
        <v>Maria Evelyn da Silva Almeida</v>
      </c>
      <c r="B33" s="31"/>
      <c r="C33" s="31"/>
      <c r="D33" s="31"/>
      <c r="E33" s="31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41"/>
      <c r="J33" s="35" t="str">
        <f t="shared" si="4"/>
        <v/>
      </c>
      <c r="K33" s="36" t="str">
        <f t="shared" si="5"/>
        <v/>
      </c>
      <c r="L33" s="2"/>
      <c r="M33" s="12"/>
      <c r="N33" s="12"/>
      <c r="O33" s="12"/>
      <c r="P33" s="12"/>
      <c r="Q33" s="13"/>
      <c r="R33" s="13"/>
      <c r="S33" s="13"/>
      <c r="AA33" s="13"/>
      <c r="AB33" s="13"/>
      <c r="AC33" s="13"/>
      <c r="AD33" s="13"/>
      <c r="AE33" s="13"/>
      <c r="AF33" s="13"/>
      <c r="AG33" s="13"/>
    </row>
    <row r="34" ht="15.75" customHeight="1">
      <c r="A34" s="38" t="str">
        <f>ALNS!A34</f>
        <v>Marina Venâncio Oliveira</v>
      </c>
      <c r="B34" s="24"/>
      <c r="C34" s="24"/>
      <c r="D34" s="24"/>
      <c r="E34" s="24"/>
      <c r="F34" s="25">
        <f t="shared" si="1"/>
        <v>0</v>
      </c>
      <c r="G34" s="26" t="str">
        <f t="shared" si="2"/>
        <v/>
      </c>
      <c r="H34" s="25" t="str">
        <f t="shared" si="3"/>
        <v/>
      </c>
      <c r="I34" s="38"/>
      <c r="J34" s="28" t="str">
        <f t="shared" si="4"/>
        <v/>
      </c>
      <c r="K34" s="29" t="str">
        <f t="shared" si="5"/>
        <v/>
      </c>
      <c r="L34" s="2"/>
      <c r="M34" s="12"/>
      <c r="N34" s="2"/>
      <c r="O34" s="2"/>
      <c r="P34" s="2"/>
      <c r="AA34" s="13"/>
      <c r="AB34" s="13"/>
      <c r="AC34" s="13"/>
      <c r="AD34" s="13"/>
      <c r="AE34" s="13"/>
      <c r="AF34" s="13"/>
      <c r="AG34" s="13"/>
    </row>
    <row r="35" ht="15.75" customHeight="1">
      <c r="A35" s="41" t="str">
        <f>ALNS!A35</f>
        <v>Mário Samuel Oliveira Conceição</v>
      </c>
      <c r="B35" s="31"/>
      <c r="C35" s="31"/>
      <c r="D35" s="31"/>
      <c r="E35" s="31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41"/>
      <c r="J35" s="35" t="str">
        <f t="shared" si="4"/>
        <v/>
      </c>
      <c r="K35" s="36" t="str">
        <f t="shared" si="5"/>
        <v/>
      </c>
      <c r="L35" s="2"/>
      <c r="M35" s="12"/>
      <c r="N35" s="2"/>
      <c r="O35" s="2"/>
      <c r="P35" s="2"/>
      <c r="AA35" s="13"/>
      <c r="AB35" s="13"/>
      <c r="AC35" s="13"/>
      <c r="AD35" s="13"/>
      <c r="AE35" s="13"/>
      <c r="AF35" s="13"/>
      <c r="AG35" s="13"/>
    </row>
    <row r="36" ht="15.75" customHeight="1">
      <c r="A36" s="42" t="str">
        <f>ALNS!A36</f>
        <v>Pedro Elias barbosa de Sousa</v>
      </c>
      <c r="B36" s="24"/>
      <c r="C36" s="24"/>
      <c r="D36" s="24"/>
      <c r="E36" s="24"/>
      <c r="F36" s="25">
        <f t="shared" si="1"/>
        <v>0</v>
      </c>
      <c r="G36" s="26" t="str">
        <f t="shared" si="2"/>
        <v/>
      </c>
      <c r="H36" s="25" t="str">
        <f t="shared" si="3"/>
        <v/>
      </c>
      <c r="I36" s="38"/>
      <c r="J36" s="28" t="str">
        <f t="shared" si="4"/>
        <v/>
      </c>
      <c r="K36" s="29" t="str">
        <f t="shared" si="5"/>
        <v/>
      </c>
      <c r="L36" s="2"/>
      <c r="M36" s="12"/>
      <c r="N36" s="2"/>
      <c r="O36" s="2"/>
      <c r="P36" s="2"/>
      <c r="AA36" s="13"/>
      <c r="AB36" s="13"/>
      <c r="AC36" s="13"/>
      <c r="AD36" s="13"/>
      <c r="AE36" s="13"/>
      <c r="AF36" s="13"/>
      <c r="AG36" s="13"/>
    </row>
    <row r="37" ht="15.75" customHeight="1">
      <c r="A37" s="40" t="str">
        <f>ALNS!A37</f>
        <v>Pedro Henrique dos Santos Sousa</v>
      </c>
      <c r="B37" s="31"/>
      <c r="C37" s="31"/>
      <c r="D37" s="31"/>
      <c r="E37" s="31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41"/>
      <c r="J37" s="35" t="str">
        <f t="shared" si="4"/>
        <v/>
      </c>
      <c r="K37" s="36" t="str">
        <f t="shared" si="5"/>
        <v/>
      </c>
      <c r="L37" s="2"/>
      <c r="M37" s="12"/>
      <c r="N37" s="2"/>
      <c r="O37" s="2"/>
      <c r="P37" s="2"/>
      <c r="AA37" s="13"/>
      <c r="AB37" s="13"/>
      <c r="AC37" s="13"/>
      <c r="AD37" s="13"/>
    </row>
    <row r="38" ht="15.75" customHeight="1">
      <c r="A38" s="42" t="str">
        <f>ALNS!A38</f>
        <v>Pedro Víctor de Farias Almeida</v>
      </c>
      <c r="B38" s="24"/>
      <c r="C38" s="24"/>
      <c r="D38" s="24"/>
      <c r="E38" s="24"/>
      <c r="F38" s="25">
        <f t="shared" si="1"/>
        <v>0</v>
      </c>
      <c r="G38" s="26" t="str">
        <f t="shared" si="2"/>
        <v/>
      </c>
      <c r="H38" s="25" t="str">
        <f t="shared" si="3"/>
        <v/>
      </c>
      <c r="I38" s="38"/>
      <c r="J38" s="28" t="str">
        <f t="shared" si="4"/>
        <v/>
      </c>
      <c r="K38" s="29" t="str">
        <f t="shared" si="5"/>
        <v/>
      </c>
      <c r="L38" s="2"/>
      <c r="M38" s="12"/>
      <c r="N38" s="2"/>
      <c r="O38" s="2"/>
      <c r="P38" s="2"/>
      <c r="AA38" s="13"/>
      <c r="AB38" s="13"/>
      <c r="AC38" s="13"/>
      <c r="AD38" s="13"/>
    </row>
    <row r="39" ht="15.75" customHeight="1">
      <c r="A39" s="40" t="str">
        <f>ALNS!A39</f>
        <v>Pedro Welisson de Lima Araújo</v>
      </c>
      <c r="B39" s="31"/>
      <c r="C39" s="31"/>
      <c r="D39" s="31"/>
      <c r="E39" s="31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41"/>
      <c r="J39" s="35" t="str">
        <f t="shared" si="4"/>
        <v/>
      </c>
      <c r="K39" s="36" t="str">
        <f t="shared" si="5"/>
        <v/>
      </c>
      <c r="L39" s="2"/>
      <c r="M39" s="12"/>
      <c r="N39" s="2"/>
      <c r="O39" s="2"/>
      <c r="P39" s="2"/>
      <c r="AA39" s="13"/>
      <c r="AB39" s="13"/>
      <c r="AC39" s="13"/>
      <c r="AD39" s="13"/>
    </row>
    <row r="40" ht="15.75" customHeight="1">
      <c r="A40" s="42" t="str">
        <f>ALNS!A40</f>
        <v>Rebeca Kemylly Vasquez Mendes</v>
      </c>
      <c r="B40" s="24"/>
      <c r="C40" s="24"/>
      <c r="D40" s="24"/>
      <c r="E40" s="24"/>
      <c r="F40" s="25">
        <f t="shared" si="1"/>
        <v>0</v>
      </c>
      <c r="G40" s="26" t="str">
        <f t="shared" si="2"/>
        <v/>
      </c>
      <c r="H40" s="25" t="str">
        <f t="shared" si="3"/>
        <v/>
      </c>
      <c r="I40" s="38"/>
      <c r="J40" s="28" t="str">
        <f t="shared" si="4"/>
        <v/>
      </c>
      <c r="K40" s="29" t="str">
        <f t="shared" si="5"/>
        <v/>
      </c>
      <c r="L40" s="2"/>
      <c r="M40" s="12"/>
      <c r="N40" s="2"/>
      <c r="O40" s="2"/>
      <c r="P40" s="2"/>
      <c r="AA40" s="13"/>
      <c r="AB40" s="13"/>
      <c r="AC40" s="13"/>
    </row>
    <row r="41" ht="15.75" customHeight="1">
      <c r="A41" s="40" t="str">
        <f>ALNS!A41</f>
        <v>Renan Victor Rocha Pessoa</v>
      </c>
      <c r="B41" s="31"/>
      <c r="C41" s="31"/>
      <c r="D41" s="31"/>
      <c r="E41" s="31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41"/>
      <c r="J41" s="35" t="str">
        <f t="shared" si="4"/>
        <v/>
      </c>
      <c r="K41" s="36" t="str">
        <f t="shared" si="5"/>
        <v/>
      </c>
      <c r="L41" s="2"/>
      <c r="M41" s="12"/>
      <c r="N41" s="2"/>
      <c r="O41" s="2"/>
      <c r="P41" s="2"/>
      <c r="AA41" s="13"/>
    </row>
    <row r="42" ht="15.75" customHeight="1">
      <c r="A42" s="42" t="str">
        <f>ALNS!A42</f>
        <v>Reuel Rodrigues Ferreira</v>
      </c>
      <c r="B42" s="24"/>
      <c r="C42" s="24"/>
      <c r="D42" s="24"/>
      <c r="E42" s="24"/>
      <c r="F42" s="25">
        <f t="shared" si="1"/>
        <v>0</v>
      </c>
      <c r="G42" s="26" t="str">
        <f t="shared" si="2"/>
        <v/>
      </c>
      <c r="H42" s="25" t="str">
        <f t="shared" si="3"/>
        <v/>
      </c>
      <c r="I42" s="38"/>
      <c r="J42" s="28" t="str">
        <f t="shared" si="4"/>
        <v/>
      </c>
      <c r="K42" s="29" t="str">
        <f t="shared" si="5"/>
        <v/>
      </c>
      <c r="L42" s="2"/>
      <c r="M42" s="12"/>
      <c r="N42" s="2"/>
      <c r="O42" s="2"/>
      <c r="P42" s="2"/>
      <c r="AA42" s="13"/>
    </row>
    <row r="43" ht="15.75" customHeight="1">
      <c r="A43" s="40" t="str">
        <f>ALNS!A43</f>
        <v>Samara Rafaelly Brandão Rocha</v>
      </c>
      <c r="B43" s="31"/>
      <c r="C43" s="31"/>
      <c r="D43" s="31"/>
      <c r="E43" s="31"/>
      <c r="F43" s="32">
        <f t="shared" si="1"/>
        <v>0</v>
      </c>
      <c r="G43" s="33" t="str">
        <f t="shared" si="2"/>
        <v/>
      </c>
      <c r="H43" s="32" t="str">
        <f t="shared" si="3"/>
        <v/>
      </c>
      <c r="I43" s="41"/>
      <c r="J43" s="35" t="str">
        <f t="shared" si="4"/>
        <v/>
      </c>
      <c r="K43" s="36" t="str">
        <f t="shared" si="5"/>
        <v/>
      </c>
      <c r="L43" s="2"/>
      <c r="M43" s="12"/>
      <c r="N43" s="2"/>
      <c r="O43" s="2"/>
      <c r="P43" s="2"/>
      <c r="AA43" s="13"/>
    </row>
    <row r="44" ht="15.75" customHeight="1">
      <c r="A44" s="42" t="str">
        <f>ALNS!A44</f>
        <v>Samuel Fontes Lima</v>
      </c>
      <c r="B44" s="24"/>
      <c r="C44" s="24"/>
      <c r="D44" s="24"/>
      <c r="E44" s="24"/>
      <c r="F44" s="25">
        <f t="shared" si="1"/>
        <v>0</v>
      </c>
      <c r="G44" s="26" t="str">
        <f t="shared" si="2"/>
        <v/>
      </c>
      <c r="H44" s="25" t="str">
        <f t="shared" si="3"/>
        <v/>
      </c>
      <c r="I44" s="38"/>
      <c r="J44" s="28" t="str">
        <f t="shared" si="4"/>
        <v/>
      </c>
      <c r="K44" s="29" t="str">
        <f t="shared" si="5"/>
        <v/>
      </c>
      <c r="L44" s="12"/>
      <c r="M44" s="12"/>
      <c r="N44" s="2"/>
      <c r="O44" s="2"/>
      <c r="P44" s="2"/>
      <c r="AA44" s="13"/>
    </row>
    <row r="45" ht="15.75" customHeight="1">
      <c r="A45" s="40" t="str">
        <f>ALNS!A45</f>
        <v>Thifany Tayane Pereira Galdino</v>
      </c>
      <c r="B45" s="31"/>
      <c r="C45" s="31"/>
      <c r="D45" s="31"/>
      <c r="E45" s="31"/>
      <c r="F45" s="32">
        <f t="shared" si="1"/>
        <v>0</v>
      </c>
      <c r="G45" s="33" t="str">
        <f t="shared" si="2"/>
        <v/>
      </c>
      <c r="H45" s="32" t="str">
        <f t="shared" si="3"/>
        <v/>
      </c>
      <c r="I45" s="41"/>
      <c r="J45" s="35" t="str">
        <f t="shared" si="4"/>
        <v/>
      </c>
      <c r="K45" s="36" t="str">
        <f t="shared" si="5"/>
        <v/>
      </c>
      <c r="L45" s="12"/>
      <c r="M45" s="12"/>
      <c r="N45" s="12"/>
      <c r="O45" s="2"/>
      <c r="P45" s="2"/>
    </row>
    <row r="46" ht="15.75" customHeight="1">
      <c r="A46" s="42" t="str">
        <f>ALNS!A46</f>
        <v>Victor Gabriel Clementino Lima</v>
      </c>
      <c r="B46" s="24"/>
      <c r="C46" s="24"/>
      <c r="D46" s="24"/>
      <c r="E46" s="24"/>
      <c r="F46" s="25">
        <f t="shared" si="1"/>
        <v>0</v>
      </c>
      <c r="G46" s="26" t="str">
        <f t="shared" si="2"/>
        <v/>
      </c>
      <c r="H46" s="25" t="str">
        <f t="shared" si="3"/>
        <v/>
      </c>
      <c r="I46" s="38"/>
      <c r="J46" s="28" t="str">
        <f t="shared" si="4"/>
        <v/>
      </c>
      <c r="K46" s="29" t="str">
        <f t="shared" si="5"/>
        <v/>
      </c>
      <c r="L46" s="12"/>
      <c r="M46" s="12"/>
      <c r="N46" s="12"/>
      <c r="O46" s="2"/>
      <c r="P46" s="2"/>
    </row>
    <row r="47" ht="15.75" customHeight="1">
      <c r="A47" s="40" t="str">
        <f>ALNS!A47</f>
        <v>Vitória Cristina Rodrigues Amancio Vieira</v>
      </c>
      <c r="B47" s="31"/>
      <c r="C47" s="31"/>
      <c r="D47" s="31"/>
      <c r="E47" s="31"/>
      <c r="F47" s="32">
        <f t="shared" si="1"/>
        <v>0</v>
      </c>
      <c r="G47" s="33" t="str">
        <f t="shared" si="2"/>
        <v/>
      </c>
      <c r="H47" s="32" t="str">
        <f t="shared" si="3"/>
        <v/>
      </c>
      <c r="I47" s="41"/>
      <c r="J47" s="35" t="str">
        <f t="shared" si="4"/>
        <v/>
      </c>
      <c r="K47" s="36" t="str">
        <f t="shared" si="5"/>
        <v/>
      </c>
      <c r="L47" s="12"/>
      <c r="M47" s="12"/>
      <c r="N47" s="12"/>
      <c r="O47" s="2"/>
      <c r="P47" s="2"/>
    </row>
    <row r="48" ht="15.75" hidden="1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2"/>
      <c r="M48" s="12"/>
      <c r="N48" s="12"/>
      <c r="O48" s="2"/>
      <c r="P48" s="2"/>
    </row>
    <row r="49" ht="15.75" hidden="1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2"/>
      <c r="M49" s="12"/>
      <c r="N49" s="12"/>
      <c r="O49" s="2"/>
      <c r="P49" s="2"/>
    </row>
    <row r="50" ht="15.75" hidden="1" customHeight="1">
      <c r="B50" s="43"/>
      <c r="C50" s="43"/>
      <c r="D50" s="43"/>
      <c r="E50" s="43"/>
      <c r="F50" s="43"/>
      <c r="G50" s="43"/>
      <c r="L50" s="2"/>
      <c r="M50" s="12"/>
      <c r="N50" s="12"/>
      <c r="O50" s="2"/>
      <c r="P50" s="2"/>
    </row>
    <row r="51" ht="15.75" hidden="1" customHeight="1">
      <c r="B51" s="43"/>
      <c r="C51" s="43"/>
      <c r="D51" s="43"/>
      <c r="E51" s="43"/>
      <c r="F51" s="43"/>
      <c r="G51" s="43"/>
      <c r="L51" s="2"/>
      <c r="M51" s="12"/>
      <c r="N51" s="12"/>
      <c r="O51" s="2"/>
      <c r="P51" s="2"/>
    </row>
    <row r="52" ht="15.75" hidden="1" customHeight="1">
      <c r="A52" s="43"/>
      <c r="B52" s="43"/>
      <c r="C52" s="43"/>
      <c r="D52" s="43"/>
      <c r="E52" s="43"/>
      <c r="F52" s="43"/>
      <c r="G52" s="43"/>
      <c r="L52" s="2"/>
      <c r="M52" s="2"/>
      <c r="N52" s="2"/>
      <c r="O52" s="2"/>
      <c r="P52" s="2"/>
    </row>
    <row r="53" ht="15.75" hidden="1" customHeight="1">
      <c r="A53" s="43"/>
      <c r="B53" s="43"/>
      <c r="C53" s="43"/>
      <c r="D53" s="43"/>
      <c r="E53" s="43"/>
      <c r="F53" s="43"/>
      <c r="G53" s="43"/>
      <c r="L53" s="2"/>
      <c r="M53" s="12"/>
      <c r="N53" s="12"/>
      <c r="O53" s="12"/>
      <c r="P53" s="12"/>
      <c r="Q53" s="13"/>
      <c r="R53" s="13"/>
      <c r="S53" s="13"/>
      <c r="T53" s="13"/>
      <c r="U53" s="13"/>
      <c r="V53" s="13"/>
      <c r="W53" s="13"/>
      <c r="X53" s="13"/>
      <c r="Y53" s="13"/>
      <c r="AA53" s="13"/>
      <c r="AB53" s="13"/>
      <c r="AC53" s="13"/>
      <c r="AD53" s="13"/>
      <c r="AE53" s="13"/>
      <c r="AF53" s="13"/>
      <c r="AG53" s="13"/>
    </row>
    <row r="54" ht="15.75" hidden="1" customHeight="1">
      <c r="A54" s="43"/>
      <c r="B54" s="43"/>
      <c r="C54" s="43"/>
      <c r="D54" s="43"/>
      <c r="E54" s="43"/>
      <c r="F54" s="43"/>
      <c r="G54" s="43"/>
      <c r="L54" s="2"/>
      <c r="M54" s="12"/>
      <c r="N54" s="12"/>
      <c r="O54" s="12"/>
      <c r="P54" s="12"/>
      <c r="Q54" s="13"/>
      <c r="R54" s="13"/>
      <c r="S54" s="13"/>
      <c r="T54" s="13"/>
      <c r="U54" s="13"/>
      <c r="V54" s="13"/>
      <c r="W54" s="13"/>
      <c r="X54" s="13"/>
      <c r="Y54" s="13"/>
      <c r="AA54" s="13"/>
      <c r="AB54" s="13"/>
      <c r="AC54" s="13"/>
      <c r="AD54" s="13"/>
      <c r="AE54" s="13"/>
      <c r="AF54" s="13"/>
      <c r="AG54" s="13"/>
    </row>
    <row r="55" ht="15.75" hidden="1" customHeight="1">
      <c r="A55" s="43"/>
      <c r="B55" s="43"/>
      <c r="C55" s="43"/>
      <c r="D55" s="43"/>
      <c r="E55" s="43"/>
      <c r="F55" s="43"/>
      <c r="G55" s="43"/>
      <c r="L55" s="2"/>
      <c r="M55" s="12"/>
      <c r="N55" s="12"/>
      <c r="O55" s="12"/>
      <c r="P55" s="12"/>
      <c r="Q55" s="13"/>
      <c r="R55" s="13"/>
      <c r="S55" s="13"/>
      <c r="T55" s="13"/>
      <c r="U55" s="13"/>
      <c r="V55" s="13"/>
      <c r="W55" s="13"/>
      <c r="Y55" s="13"/>
      <c r="AA55" s="13"/>
      <c r="AB55" s="13"/>
      <c r="AC55" s="13"/>
      <c r="AD55" s="13"/>
      <c r="AE55" s="13"/>
      <c r="AF55" s="13"/>
      <c r="AG55" s="13"/>
    </row>
    <row r="56" ht="15.75" hidden="1" customHeight="1">
      <c r="A56" s="43"/>
      <c r="B56" s="43"/>
      <c r="C56" s="43"/>
      <c r="D56" s="43"/>
      <c r="E56" s="43"/>
      <c r="F56" s="43"/>
      <c r="G56" s="43"/>
      <c r="L56" s="2"/>
      <c r="M56" s="12"/>
      <c r="N56" s="12"/>
      <c r="O56" s="12"/>
      <c r="P56" s="12"/>
      <c r="Q56" s="13"/>
      <c r="R56" s="13"/>
      <c r="S56" s="13"/>
      <c r="T56" s="13"/>
      <c r="U56" s="13"/>
      <c r="V56" s="13"/>
      <c r="W56" s="13"/>
      <c r="X56" s="13"/>
      <c r="Y56" s="13"/>
      <c r="AA56" s="13"/>
      <c r="AB56" s="13"/>
      <c r="AC56" s="13"/>
      <c r="AD56" s="13"/>
      <c r="AE56" s="13"/>
      <c r="AF56" s="13"/>
      <c r="AG56" s="13"/>
    </row>
    <row r="57" ht="15.75" hidden="1" customHeight="1">
      <c r="A57" s="43"/>
      <c r="B57" s="43"/>
      <c r="C57" s="43"/>
      <c r="D57" s="43"/>
      <c r="E57" s="43"/>
      <c r="F57" s="43"/>
      <c r="G57" s="43"/>
      <c r="L57" s="2"/>
      <c r="M57" s="12"/>
      <c r="N57" s="12"/>
      <c r="O57" s="12"/>
      <c r="P57" s="12"/>
      <c r="Q57" s="13"/>
      <c r="R57" s="13"/>
      <c r="S57" s="13"/>
      <c r="T57" s="13"/>
      <c r="U57" s="13"/>
      <c r="V57" s="13"/>
      <c r="W57" s="13"/>
      <c r="Y57" s="13"/>
      <c r="AA57" s="13"/>
      <c r="AB57" s="13"/>
      <c r="AC57" s="13"/>
      <c r="AD57" s="13"/>
      <c r="AE57" s="13"/>
      <c r="AF57" s="13"/>
      <c r="AG57" s="13"/>
    </row>
    <row r="58" ht="15.75" hidden="1" customHeight="1">
      <c r="A58" s="43"/>
      <c r="B58" s="43"/>
      <c r="C58" s="43"/>
      <c r="D58" s="43"/>
      <c r="E58" s="43"/>
      <c r="F58" s="43"/>
      <c r="G58" s="43"/>
      <c r="L58" s="2"/>
      <c r="M58" s="12"/>
      <c r="N58" s="12"/>
      <c r="O58" s="12"/>
      <c r="P58" s="12"/>
      <c r="Q58" s="13"/>
      <c r="R58" s="13"/>
      <c r="S58" s="13"/>
      <c r="T58" s="13"/>
      <c r="U58" s="13"/>
      <c r="V58" s="13"/>
      <c r="W58" s="13"/>
      <c r="Y58" s="13"/>
      <c r="AA58" s="13"/>
      <c r="AB58" s="13"/>
      <c r="AC58" s="13"/>
      <c r="AD58" s="13"/>
      <c r="AE58" s="13"/>
      <c r="AF58" s="13"/>
      <c r="AG58" s="13"/>
    </row>
    <row r="59" ht="15.75" hidden="1" customHeight="1">
      <c r="A59" s="43"/>
      <c r="B59" s="43"/>
      <c r="C59" s="43"/>
      <c r="D59" s="43"/>
      <c r="E59" s="43"/>
      <c r="F59" s="43"/>
      <c r="G59" s="43"/>
      <c r="L59" s="2"/>
      <c r="M59" s="12"/>
      <c r="N59" s="12"/>
      <c r="O59" s="12"/>
      <c r="P59" s="12"/>
      <c r="Q59" s="13"/>
      <c r="R59" s="13"/>
      <c r="S59" s="13"/>
      <c r="T59" s="13"/>
      <c r="U59" s="13"/>
      <c r="V59" s="13"/>
      <c r="W59" s="13"/>
      <c r="Y59" s="13"/>
      <c r="AA59" s="13"/>
      <c r="AB59" s="13"/>
      <c r="AC59" s="13"/>
      <c r="AD59" s="13"/>
      <c r="AE59" s="13"/>
      <c r="AF59" s="13"/>
      <c r="AG59" s="13"/>
    </row>
    <row r="60" ht="15.75" hidden="1" customHeight="1">
      <c r="A60" s="43"/>
      <c r="B60" s="43"/>
      <c r="C60" s="43"/>
      <c r="D60" s="43"/>
      <c r="E60" s="43"/>
      <c r="F60" s="43"/>
      <c r="G60" s="43"/>
      <c r="L60" s="2"/>
      <c r="M60" s="12"/>
      <c r="N60" s="12"/>
      <c r="O60" s="12"/>
      <c r="P60" s="12"/>
      <c r="Q60" s="13"/>
      <c r="R60" s="13"/>
      <c r="S60" s="13"/>
      <c r="T60" s="13"/>
      <c r="U60" s="13"/>
      <c r="V60" s="13"/>
      <c r="W60" s="13"/>
      <c r="Y60" s="13"/>
      <c r="AA60" s="13"/>
      <c r="AB60" s="13"/>
      <c r="AC60" s="13"/>
      <c r="AD60" s="13"/>
      <c r="AE60" s="13"/>
      <c r="AF60" s="13"/>
      <c r="AG60" s="13"/>
    </row>
    <row r="61" ht="15.75" hidden="1" customHeight="1">
      <c r="A61" s="43"/>
      <c r="B61" s="43"/>
      <c r="C61" s="43"/>
      <c r="D61" s="43"/>
      <c r="E61" s="43"/>
      <c r="F61" s="43"/>
      <c r="G61" s="43"/>
      <c r="L61" s="2"/>
      <c r="M61" s="12"/>
      <c r="N61" s="12"/>
      <c r="O61" s="12"/>
      <c r="P61" s="12"/>
      <c r="Q61" s="13"/>
      <c r="R61" s="13"/>
      <c r="S61" s="13"/>
      <c r="T61" s="13"/>
      <c r="U61" s="13"/>
      <c r="V61" s="13"/>
      <c r="W61" s="13"/>
      <c r="Y61" s="13"/>
      <c r="AA61" s="13"/>
      <c r="AB61" s="13"/>
      <c r="AC61" s="13"/>
      <c r="AD61" s="13"/>
      <c r="AE61" s="13"/>
      <c r="AF61" s="13"/>
      <c r="AG61" s="13"/>
    </row>
    <row r="62" ht="15.75" hidden="1" customHeight="1">
      <c r="A62" s="43"/>
      <c r="B62" s="43"/>
      <c r="C62" s="43"/>
      <c r="D62" s="43"/>
      <c r="E62" s="43"/>
      <c r="F62" s="43"/>
      <c r="G62" s="43"/>
      <c r="L62" s="2"/>
      <c r="M62" s="12"/>
      <c r="N62" s="12"/>
      <c r="O62" s="12"/>
      <c r="P62" s="12"/>
      <c r="Q62" s="13"/>
      <c r="R62" s="13"/>
      <c r="S62" s="13"/>
      <c r="T62" s="13"/>
      <c r="U62" s="13"/>
      <c r="V62" s="13"/>
      <c r="W62" s="13"/>
      <c r="Y62" s="13"/>
      <c r="AA62" s="13"/>
      <c r="AB62" s="13"/>
      <c r="AC62" s="13"/>
      <c r="AD62" s="13"/>
      <c r="AE62" s="13"/>
      <c r="AF62" s="13"/>
      <c r="AG62" s="13"/>
    </row>
    <row r="63" ht="15.75" hidden="1" customHeight="1">
      <c r="A63" s="43"/>
      <c r="B63" s="43"/>
      <c r="C63" s="43"/>
      <c r="D63" s="43"/>
      <c r="E63" s="43"/>
      <c r="F63" s="43"/>
      <c r="G63" s="43"/>
      <c r="L63" s="2"/>
      <c r="M63" s="12"/>
      <c r="N63" s="12"/>
      <c r="O63" s="12"/>
      <c r="P63" s="12"/>
      <c r="Q63" s="13"/>
      <c r="R63" s="13"/>
      <c r="S63" s="13"/>
      <c r="T63" s="13"/>
      <c r="U63" s="13"/>
      <c r="V63" s="13"/>
      <c r="W63" s="13"/>
      <c r="Y63" s="13"/>
      <c r="AA63" s="13"/>
      <c r="AB63" s="13"/>
      <c r="AC63" s="13"/>
      <c r="AD63" s="13"/>
      <c r="AE63" s="13"/>
      <c r="AF63" s="13"/>
      <c r="AG63" s="13"/>
    </row>
    <row r="64" ht="15.75" hidden="1" customHeight="1">
      <c r="A64" s="43"/>
      <c r="B64" s="43"/>
      <c r="C64" s="43"/>
      <c r="D64" s="43"/>
      <c r="E64" s="43"/>
      <c r="F64" s="43"/>
      <c r="G64" s="43"/>
      <c r="L64" s="2"/>
      <c r="M64" s="12"/>
      <c r="N64" s="12"/>
      <c r="O64" s="12"/>
      <c r="P64" s="12"/>
      <c r="Q64" s="13"/>
      <c r="R64" s="13"/>
      <c r="S64" s="13"/>
      <c r="T64" s="13"/>
      <c r="U64" s="13"/>
      <c r="V64" s="13"/>
      <c r="W64" s="13"/>
      <c r="Y64" s="13"/>
      <c r="AA64" s="13"/>
      <c r="AB64" s="13"/>
      <c r="AC64" s="13"/>
      <c r="AD64" s="13"/>
      <c r="AE64" s="13"/>
      <c r="AF64" s="13"/>
      <c r="AG64" s="13"/>
    </row>
    <row r="65" ht="15.75" hidden="1" customHeight="1">
      <c r="A65" s="43"/>
      <c r="B65" s="43"/>
      <c r="C65" s="43"/>
      <c r="D65" s="43"/>
      <c r="E65" s="43"/>
      <c r="F65" s="43"/>
      <c r="G65" s="43"/>
      <c r="L65" s="2"/>
      <c r="M65" s="12"/>
      <c r="N65" s="12"/>
      <c r="O65" s="12"/>
      <c r="P65" s="12"/>
      <c r="Q65" s="13"/>
      <c r="R65" s="13"/>
      <c r="S65" s="13"/>
      <c r="T65" s="13"/>
      <c r="U65" s="13"/>
      <c r="V65" s="13"/>
      <c r="W65" s="13"/>
      <c r="Y65" s="13"/>
      <c r="AA65" s="13"/>
      <c r="AB65" s="13"/>
      <c r="AC65" s="13"/>
      <c r="AD65" s="13"/>
      <c r="AE65" s="13"/>
      <c r="AF65" s="13"/>
      <c r="AG65" s="13"/>
    </row>
    <row r="66" ht="15.75" hidden="1" customHeight="1">
      <c r="A66" s="43"/>
      <c r="B66" s="43"/>
      <c r="C66" s="43"/>
      <c r="D66" s="43"/>
      <c r="E66" s="43"/>
      <c r="F66" s="43"/>
      <c r="G66" s="43"/>
      <c r="L66" s="2"/>
      <c r="M66" s="12"/>
      <c r="N66" s="12"/>
      <c r="O66" s="12"/>
      <c r="P66" s="12"/>
      <c r="Q66" s="13"/>
      <c r="R66" s="13"/>
      <c r="S66" s="13"/>
      <c r="T66" s="13"/>
      <c r="U66" s="13"/>
      <c r="V66" s="13"/>
      <c r="W66" s="13"/>
      <c r="Y66" s="13"/>
      <c r="AA66" s="13"/>
      <c r="AB66" s="13"/>
      <c r="AC66" s="13"/>
      <c r="AD66" s="13"/>
      <c r="AE66" s="13"/>
      <c r="AF66" s="13"/>
      <c r="AG66" s="13"/>
    </row>
    <row r="67" ht="15.75" hidden="1" customHeight="1">
      <c r="A67" s="43"/>
      <c r="B67" s="43"/>
      <c r="C67" s="43"/>
      <c r="D67" s="43"/>
      <c r="E67" s="43"/>
      <c r="F67" s="43"/>
      <c r="G67" s="43"/>
      <c r="L67" s="2"/>
      <c r="M67" s="12"/>
      <c r="N67" s="12"/>
      <c r="O67" s="12"/>
      <c r="P67" s="12"/>
      <c r="Q67" s="13"/>
      <c r="R67" s="13"/>
      <c r="S67" s="13"/>
      <c r="T67" s="13"/>
      <c r="U67" s="13"/>
      <c r="V67" s="13"/>
      <c r="W67" s="13"/>
      <c r="Y67" s="13"/>
      <c r="AA67" s="13"/>
      <c r="AB67" s="13"/>
      <c r="AC67" s="13"/>
      <c r="AD67" s="13"/>
      <c r="AE67" s="13"/>
      <c r="AF67" s="13"/>
      <c r="AG67" s="13"/>
    </row>
    <row r="68" ht="15.75" hidden="1" customHeight="1">
      <c r="A68" s="43"/>
      <c r="B68" s="43"/>
      <c r="C68" s="43"/>
      <c r="D68" s="43"/>
      <c r="E68" s="43"/>
      <c r="F68" s="43"/>
      <c r="G68" s="43"/>
      <c r="L68" s="2"/>
      <c r="M68" s="12"/>
      <c r="N68" s="12"/>
      <c r="O68" s="12"/>
      <c r="P68" s="12"/>
      <c r="Q68" s="13"/>
      <c r="R68" s="13"/>
      <c r="S68" s="13"/>
      <c r="T68" s="13"/>
      <c r="U68" s="13"/>
      <c r="V68" s="13"/>
      <c r="W68" s="13"/>
      <c r="Y68" s="13"/>
      <c r="AA68" s="13"/>
      <c r="AB68" s="13"/>
      <c r="AC68" s="13"/>
      <c r="AD68" s="13"/>
      <c r="AE68" s="13"/>
      <c r="AF68" s="13"/>
      <c r="AG68" s="13"/>
    </row>
    <row r="69" ht="15.75" hidden="1" customHeight="1">
      <c r="A69" s="43"/>
      <c r="B69" s="43"/>
      <c r="C69" s="43"/>
      <c r="D69" s="43"/>
      <c r="E69" s="43"/>
      <c r="F69" s="43"/>
      <c r="G69" s="43"/>
      <c r="L69" s="2"/>
      <c r="M69" s="12"/>
      <c r="N69" s="12"/>
      <c r="O69" s="12"/>
      <c r="P69" s="12"/>
      <c r="Q69" s="13"/>
      <c r="R69" s="13"/>
      <c r="S69" s="13"/>
      <c r="T69" s="13"/>
      <c r="U69" s="13"/>
      <c r="V69" s="13"/>
      <c r="W69" s="13"/>
      <c r="Y69" s="13"/>
      <c r="AA69" s="13"/>
      <c r="AB69" s="13"/>
      <c r="AC69" s="13"/>
      <c r="AD69" s="13"/>
      <c r="AE69" s="13"/>
      <c r="AF69" s="13"/>
      <c r="AG69" s="13"/>
    </row>
    <row r="70" ht="15.75" hidden="1" customHeight="1">
      <c r="A70" s="43"/>
      <c r="B70" s="43"/>
      <c r="C70" s="43"/>
      <c r="D70" s="43"/>
      <c r="E70" s="43"/>
      <c r="F70" s="43"/>
      <c r="G70" s="43"/>
      <c r="L70" s="2"/>
      <c r="M70" s="12"/>
      <c r="N70" s="12"/>
      <c r="O70" s="12"/>
      <c r="P70" s="12"/>
      <c r="Q70" s="13"/>
      <c r="R70" s="13"/>
      <c r="S70" s="13"/>
      <c r="T70" s="13"/>
      <c r="U70" s="13"/>
      <c r="V70" s="13"/>
      <c r="W70" s="13"/>
      <c r="Y70" s="13"/>
      <c r="AA70" s="13"/>
      <c r="AB70" s="13"/>
      <c r="AC70" s="13"/>
      <c r="AD70" s="13"/>
      <c r="AE70" s="13"/>
      <c r="AF70" s="13"/>
      <c r="AG70" s="13"/>
    </row>
    <row r="71" ht="15.75" hidden="1" customHeight="1">
      <c r="A71" s="43"/>
      <c r="B71" s="43"/>
      <c r="C71" s="43"/>
      <c r="D71" s="43"/>
      <c r="E71" s="43"/>
      <c r="F71" s="43"/>
      <c r="G71" s="43"/>
      <c r="L71" s="2"/>
      <c r="M71" s="12"/>
      <c r="N71" s="12"/>
      <c r="O71" s="12"/>
      <c r="P71" s="12"/>
      <c r="Q71" s="13"/>
      <c r="R71" s="13"/>
      <c r="S71" s="13"/>
      <c r="T71" s="13"/>
      <c r="U71" s="13"/>
      <c r="V71" s="13"/>
      <c r="W71" s="13"/>
      <c r="Y71" s="13"/>
      <c r="AA71" s="13"/>
      <c r="AB71" s="13"/>
      <c r="AC71" s="13"/>
      <c r="AD71" s="13"/>
      <c r="AE71" s="13"/>
      <c r="AF71" s="13"/>
      <c r="AG71" s="13"/>
    </row>
    <row r="72" ht="15.75" hidden="1" customHeight="1">
      <c r="A72" s="43"/>
      <c r="B72" s="43"/>
      <c r="C72" s="43"/>
      <c r="D72" s="43"/>
      <c r="E72" s="43"/>
      <c r="F72" s="43"/>
      <c r="G72" s="43"/>
      <c r="L72" s="2"/>
      <c r="M72" s="12"/>
      <c r="N72" s="12"/>
      <c r="O72" s="12"/>
      <c r="P72" s="12"/>
      <c r="Q72" s="13"/>
      <c r="R72" s="13"/>
      <c r="S72" s="13"/>
      <c r="T72" s="13"/>
      <c r="U72" s="13"/>
      <c r="V72" s="13"/>
      <c r="W72" s="13"/>
      <c r="Y72" s="13"/>
      <c r="AA72" s="13"/>
      <c r="AB72" s="13"/>
      <c r="AC72" s="13"/>
      <c r="AD72" s="13"/>
      <c r="AE72" s="13"/>
      <c r="AF72" s="13"/>
      <c r="AG72" s="13"/>
    </row>
    <row r="73" ht="15.75" hidden="1" customHeight="1">
      <c r="A73" s="43"/>
      <c r="B73" s="43"/>
      <c r="C73" s="43"/>
      <c r="D73" s="43"/>
      <c r="E73" s="43"/>
      <c r="F73" s="43"/>
      <c r="G73" s="43"/>
      <c r="L73" s="2"/>
      <c r="M73" s="12"/>
      <c r="N73" s="12"/>
      <c r="O73" s="12"/>
      <c r="P73" s="12"/>
      <c r="Q73" s="13"/>
      <c r="R73" s="13"/>
      <c r="S73" s="13"/>
      <c r="T73" s="13"/>
      <c r="U73" s="13"/>
      <c r="V73" s="13"/>
      <c r="W73" s="13"/>
      <c r="Y73" s="13"/>
      <c r="AA73" s="13"/>
      <c r="AB73" s="13"/>
      <c r="AC73" s="13"/>
      <c r="AD73" s="13"/>
      <c r="AE73" s="13"/>
      <c r="AF73" s="13"/>
      <c r="AG73" s="13"/>
    </row>
    <row r="74" ht="15.75" hidden="1" customHeight="1">
      <c r="A74" s="43"/>
      <c r="B74" s="43"/>
      <c r="C74" s="43"/>
      <c r="D74" s="43"/>
      <c r="E74" s="43"/>
      <c r="F74" s="43"/>
      <c r="G74" s="43"/>
      <c r="L74" s="2"/>
      <c r="M74" s="12"/>
      <c r="N74" s="12"/>
      <c r="O74" s="12"/>
      <c r="P74" s="12"/>
      <c r="Q74" s="13"/>
      <c r="R74" s="13"/>
      <c r="S74" s="13"/>
      <c r="T74" s="13"/>
      <c r="U74" s="13"/>
      <c r="V74" s="13"/>
      <c r="W74" s="13"/>
      <c r="Y74" s="13"/>
      <c r="AA74" s="13"/>
      <c r="AB74" s="13"/>
      <c r="AC74" s="13"/>
      <c r="AD74" s="13"/>
      <c r="AE74" s="13"/>
      <c r="AF74" s="13"/>
      <c r="AG74" s="13"/>
    </row>
    <row r="75" ht="15.75" hidden="1" customHeight="1">
      <c r="A75" s="43"/>
      <c r="B75" s="43"/>
      <c r="C75" s="43"/>
      <c r="D75" s="43"/>
      <c r="E75" s="43"/>
      <c r="F75" s="43"/>
      <c r="G75" s="43"/>
      <c r="L75" s="2"/>
      <c r="M75" s="12"/>
      <c r="N75" s="12"/>
      <c r="O75" s="12"/>
      <c r="P75" s="12"/>
      <c r="Q75" s="13"/>
      <c r="R75" s="13"/>
      <c r="S75" s="13"/>
      <c r="T75" s="13"/>
      <c r="U75" s="13"/>
      <c r="V75" s="13"/>
      <c r="W75" s="13"/>
      <c r="Y75" s="13"/>
      <c r="AA75" s="13"/>
      <c r="AB75" s="13"/>
      <c r="AC75" s="13"/>
      <c r="AD75" s="13"/>
      <c r="AE75" s="13"/>
      <c r="AF75" s="13"/>
      <c r="AG75" s="13"/>
    </row>
    <row r="76" ht="15.75" hidden="1" customHeight="1">
      <c r="A76" s="43"/>
      <c r="B76" s="43"/>
      <c r="C76" s="43"/>
      <c r="D76" s="43"/>
      <c r="E76" s="43"/>
      <c r="F76" s="43"/>
      <c r="G76" s="43"/>
      <c r="L76" s="2"/>
      <c r="M76" s="12"/>
      <c r="N76" s="12"/>
      <c r="O76" s="12"/>
      <c r="P76" s="12"/>
      <c r="Q76" s="13"/>
      <c r="R76" s="13"/>
      <c r="S76" s="13"/>
      <c r="T76" s="13"/>
      <c r="U76" s="13"/>
      <c r="V76" s="13"/>
      <c r="W76" s="13"/>
      <c r="Y76" s="13"/>
      <c r="AA76" s="13"/>
      <c r="AB76" s="13"/>
      <c r="AC76" s="13"/>
      <c r="AD76" s="13"/>
      <c r="AE76" s="13"/>
      <c r="AF76" s="13"/>
      <c r="AG76" s="13"/>
    </row>
    <row r="77" ht="15.75" hidden="1" customHeight="1">
      <c r="A77" s="43"/>
      <c r="B77" s="43"/>
      <c r="C77" s="43"/>
      <c r="D77" s="43"/>
      <c r="E77" s="43"/>
      <c r="F77" s="43"/>
      <c r="G77" s="43"/>
      <c r="L77" s="2"/>
      <c r="M77" s="12"/>
      <c r="N77" s="12"/>
      <c r="O77" s="12"/>
      <c r="P77" s="12"/>
      <c r="Q77" s="13"/>
      <c r="R77" s="13"/>
      <c r="S77" s="13"/>
      <c r="T77" s="13"/>
      <c r="U77" s="13"/>
      <c r="V77" s="13"/>
      <c r="W77" s="13"/>
      <c r="Y77" s="13"/>
      <c r="AA77" s="13"/>
      <c r="AB77" s="13"/>
      <c r="AC77" s="13"/>
      <c r="AD77" s="13"/>
      <c r="AE77" s="13"/>
      <c r="AF77" s="13"/>
      <c r="AG77" s="13"/>
    </row>
    <row r="78" ht="15.75" hidden="1" customHeight="1">
      <c r="A78" s="43"/>
      <c r="B78" s="43"/>
      <c r="C78" s="43"/>
      <c r="D78" s="43"/>
      <c r="E78" s="43"/>
      <c r="F78" s="43"/>
      <c r="G78" s="43"/>
      <c r="L78" s="2"/>
      <c r="M78" s="12"/>
      <c r="N78" s="12"/>
      <c r="O78" s="12"/>
      <c r="P78" s="12"/>
      <c r="Q78" s="13"/>
      <c r="R78" s="13"/>
      <c r="S78" s="13"/>
      <c r="T78" s="13"/>
      <c r="U78" s="13"/>
      <c r="V78" s="13"/>
      <c r="W78" s="13"/>
      <c r="Y78" s="13"/>
      <c r="AA78" s="13"/>
      <c r="AB78" s="13"/>
      <c r="AC78" s="13"/>
      <c r="AD78" s="13"/>
      <c r="AE78" s="13"/>
      <c r="AF78" s="13"/>
      <c r="AG78" s="13"/>
    </row>
    <row r="79" ht="15.75" hidden="1" customHeight="1">
      <c r="A79" s="43"/>
      <c r="B79" s="43"/>
      <c r="C79" s="43"/>
      <c r="D79" s="43"/>
      <c r="E79" s="43"/>
      <c r="F79" s="43"/>
      <c r="G79" s="43"/>
      <c r="L79" s="2"/>
      <c r="M79" s="12"/>
      <c r="N79" s="12"/>
      <c r="O79" s="12"/>
      <c r="P79" s="12"/>
      <c r="Q79" s="13"/>
      <c r="R79" s="13"/>
      <c r="S79" s="13"/>
      <c r="T79" s="13"/>
      <c r="U79" s="13"/>
      <c r="Y79" s="13"/>
      <c r="AA79" s="13"/>
      <c r="AB79" s="13"/>
      <c r="AC79" s="13"/>
      <c r="AD79" s="13"/>
      <c r="AE79" s="13"/>
      <c r="AF79" s="13"/>
      <c r="AG79" s="13"/>
    </row>
    <row r="80" ht="15.75" hidden="1" customHeight="1">
      <c r="A80" s="43"/>
      <c r="B80" s="43"/>
      <c r="C80" s="43"/>
      <c r="D80" s="43"/>
      <c r="E80" s="43"/>
      <c r="F80" s="43"/>
      <c r="G80" s="43"/>
      <c r="L80" s="2"/>
      <c r="M80" s="12"/>
      <c r="N80" s="12"/>
      <c r="O80" s="12"/>
      <c r="P80" s="12"/>
      <c r="Q80" s="13"/>
      <c r="R80" s="13"/>
      <c r="S80" s="13"/>
      <c r="T80" s="13"/>
      <c r="U80" s="13"/>
      <c r="Y80" s="13"/>
      <c r="AA80" s="13"/>
      <c r="AB80" s="13"/>
      <c r="AC80" s="13"/>
      <c r="AD80" s="13"/>
      <c r="AE80" s="13"/>
      <c r="AF80" s="13"/>
      <c r="AG80" s="13"/>
    </row>
    <row r="81" ht="15.75" hidden="1" customHeight="1">
      <c r="A81" s="43"/>
      <c r="B81" s="43"/>
      <c r="C81" s="43"/>
      <c r="D81" s="43"/>
      <c r="E81" s="43"/>
      <c r="F81" s="43"/>
      <c r="G81" s="43"/>
      <c r="L81" s="2"/>
      <c r="M81" s="12"/>
      <c r="N81" s="12"/>
      <c r="O81" s="12"/>
      <c r="P81" s="12"/>
      <c r="Q81" s="13"/>
      <c r="R81" s="13"/>
      <c r="S81" s="13"/>
      <c r="T81" s="13"/>
      <c r="U81" s="13"/>
      <c r="AA81" s="13"/>
      <c r="AB81" s="13"/>
      <c r="AC81" s="13"/>
      <c r="AD81" s="13"/>
      <c r="AE81" s="13"/>
      <c r="AF81" s="13"/>
      <c r="AG81" s="13"/>
    </row>
    <row r="82" ht="15.75" hidden="1" customHeight="1">
      <c r="A82" s="43"/>
      <c r="B82" s="43"/>
      <c r="C82" s="43"/>
      <c r="D82" s="43"/>
      <c r="E82" s="43"/>
      <c r="F82" s="43"/>
      <c r="G82" s="43"/>
      <c r="L82" s="2"/>
      <c r="M82" s="12"/>
      <c r="N82" s="12"/>
      <c r="O82" s="12"/>
      <c r="P82" s="12"/>
      <c r="Q82" s="13"/>
      <c r="R82" s="13"/>
      <c r="S82" s="13"/>
      <c r="T82" s="13"/>
      <c r="U82" s="13"/>
      <c r="AA82" s="13"/>
      <c r="AB82" s="13"/>
      <c r="AC82" s="13"/>
      <c r="AD82" s="13"/>
      <c r="AE82" s="13"/>
      <c r="AF82" s="13"/>
      <c r="AG82" s="13"/>
    </row>
    <row r="83" ht="15.75" hidden="1" customHeight="1">
      <c r="A83" s="43"/>
      <c r="B83" s="43"/>
      <c r="C83" s="43"/>
      <c r="D83" s="43"/>
      <c r="E83" s="43"/>
      <c r="F83" s="43"/>
      <c r="G83" s="43"/>
      <c r="L83" s="2"/>
      <c r="M83" s="12"/>
      <c r="N83" s="12"/>
      <c r="O83" s="12"/>
      <c r="P83" s="12"/>
      <c r="Q83" s="13"/>
      <c r="R83" s="13"/>
      <c r="S83" s="13"/>
      <c r="T83" s="13"/>
      <c r="U83" s="13"/>
      <c r="AA83" s="13"/>
      <c r="AB83" s="13"/>
      <c r="AC83" s="13"/>
      <c r="AD83" s="13"/>
      <c r="AE83" s="13"/>
      <c r="AF83" s="13"/>
      <c r="AG83" s="13"/>
    </row>
    <row r="84" ht="15.75" hidden="1" customHeight="1">
      <c r="A84" s="43"/>
      <c r="B84" s="43"/>
      <c r="C84" s="43"/>
      <c r="D84" s="43"/>
      <c r="E84" s="43"/>
      <c r="F84" s="43"/>
      <c r="G84" s="43"/>
      <c r="L84" s="2"/>
      <c r="M84" s="12"/>
      <c r="N84" s="12"/>
      <c r="O84" s="12"/>
      <c r="P84" s="12"/>
      <c r="Q84" s="13"/>
      <c r="R84" s="13"/>
      <c r="S84" s="13"/>
      <c r="T84" s="13"/>
      <c r="U84" s="13"/>
      <c r="AA84" s="13"/>
      <c r="AB84" s="13"/>
      <c r="AC84" s="13"/>
      <c r="AD84" s="13"/>
      <c r="AE84" s="13"/>
      <c r="AF84" s="13"/>
      <c r="AG84" s="13"/>
    </row>
    <row r="85" ht="15.75" hidden="1" customHeight="1">
      <c r="A85" s="43"/>
      <c r="B85" s="43"/>
      <c r="C85" s="43"/>
      <c r="D85" s="43"/>
      <c r="E85" s="43"/>
      <c r="F85" s="43"/>
      <c r="G85" s="43"/>
      <c r="L85" s="2"/>
      <c r="M85" s="12"/>
      <c r="N85" s="12"/>
      <c r="O85" s="12"/>
      <c r="P85" s="12"/>
      <c r="Q85" s="13"/>
      <c r="R85" s="13"/>
      <c r="S85" s="13"/>
      <c r="T85" s="13"/>
      <c r="U85" s="13"/>
      <c r="AA85" s="13"/>
      <c r="AB85" s="13"/>
      <c r="AC85" s="13"/>
      <c r="AD85" s="13"/>
      <c r="AE85" s="13"/>
      <c r="AF85" s="13"/>
      <c r="AG85" s="13"/>
    </row>
    <row r="86" ht="15.75" hidden="1" customHeight="1">
      <c r="A86" s="43"/>
      <c r="B86" s="43"/>
      <c r="C86" s="43"/>
      <c r="D86" s="43"/>
      <c r="E86" s="43"/>
      <c r="F86" s="43"/>
      <c r="G86" s="43"/>
      <c r="L86" s="2"/>
      <c r="M86" s="12"/>
      <c r="N86" s="12"/>
      <c r="O86" s="12"/>
      <c r="P86" s="12"/>
      <c r="S86" s="13"/>
      <c r="T86" s="13"/>
      <c r="AA86" s="13"/>
      <c r="AB86" s="13"/>
      <c r="AC86" s="13"/>
      <c r="AD86" s="13"/>
      <c r="AE86" s="13"/>
      <c r="AF86" s="13"/>
      <c r="AG86" s="13"/>
    </row>
    <row r="87" ht="15.75" hidden="1" customHeight="1">
      <c r="A87" s="43"/>
      <c r="B87" s="43"/>
      <c r="C87" s="43"/>
      <c r="D87" s="43"/>
      <c r="E87" s="43"/>
      <c r="F87" s="43"/>
      <c r="G87" s="43"/>
      <c r="L87" s="2"/>
      <c r="M87" s="12"/>
      <c r="N87" s="12"/>
      <c r="O87" s="12"/>
      <c r="P87" s="12"/>
      <c r="AA87" s="13"/>
      <c r="AB87" s="13"/>
      <c r="AC87" s="13"/>
      <c r="AD87" s="13"/>
      <c r="AE87" s="13"/>
      <c r="AF87" s="13"/>
      <c r="AG87" s="13"/>
    </row>
    <row r="88" ht="15.75" hidden="1" customHeight="1">
      <c r="A88" s="43"/>
      <c r="B88" s="43"/>
      <c r="C88" s="43"/>
      <c r="D88" s="43"/>
      <c r="E88" s="43"/>
      <c r="F88" s="43"/>
      <c r="G88" s="43"/>
      <c r="L88" s="2"/>
      <c r="M88" s="12"/>
      <c r="N88" s="12"/>
      <c r="O88" s="12"/>
      <c r="P88" s="12"/>
      <c r="AA88" s="13"/>
      <c r="AB88" s="13"/>
      <c r="AC88" s="13"/>
      <c r="AD88" s="13"/>
      <c r="AE88" s="13"/>
      <c r="AF88" s="13"/>
      <c r="AG88" s="13"/>
    </row>
    <row r="89" ht="15.75" hidden="1" customHeight="1">
      <c r="A89" s="43"/>
      <c r="B89" s="43"/>
      <c r="C89" s="43"/>
      <c r="D89" s="43"/>
      <c r="E89" s="43"/>
      <c r="F89" s="43"/>
      <c r="G89" s="43"/>
      <c r="L89" s="2"/>
      <c r="M89" s="12"/>
      <c r="N89" s="12"/>
      <c r="O89" s="12"/>
      <c r="P89" s="12"/>
      <c r="AA89" s="13"/>
      <c r="AB89" s="13"/>
      <c r="AC89" s="13"/>
      <c r="AD89" s="13"/>
      <c r="AE89" s="13"/>
      <c r="AF89" s="13"/>
      <c r="AG89" s="13"/>
    </row>
    <row r="90" ht="15.75" hidden="1" customHeight="1">
      <c r="A90" s="43"/>
      <c r="B90" s="43"/>
      <c r="C90" s="43"/>
      <c r="D90" s="43"/>
      <c r="E90" s="43"/>
      <c r="F90" s="43"/>
      <c r="G90" s="43"/>
      <c r="L90" s="2"/>
      <c r="M90" s="12"/>
      <c r="N90" s="12"/>
      <c r="O90" s="12"/>
      <c r="P90" s="12"/>
      <c r="AA90" s="13"/>
      <c r="AB90" s="13"/>
      <c r="AC90" s="13"/>
      <c r="AD90" s="13"/>
    </row>
    <row r="91" ht="15.75" hidden="1" customHeight="1">
      <c r="A91" s="43"/>
      <c r="B91" s="43"/>
      <c r="C91" s="43"/>
      <c r="D91" s="43"/>
      <c r="E91" s="43"/>
      <c r="F91" s="43"/>
      <c r="G91" s="43"/>
      <c r="L91" s="2"/>
      <c r="M91" s="12"/>
      <c r="N91" s="12"/>
      <c r="O91" s="12"/>
      <c r="P91" s="12"/>
      <c r="AA91" s="13"/>
      <c r="AB91" s="13"/>
      <c r="AC91" s="13"/>
      <c r="AD91" s="13"/>
    </row>
    <row r="92" ht="15.75" hidden="1" customHeight="1">
      <c r="A92" s="43"/>
      <c r="B92" s="43"/>
      <c r="C92" s="43"/>
      <c r="D92" s="43"/>
      <c r="E92" s="43"/>
      <c r="F92" s="43"/>
      <c r="G92" s="43"/>
      <c r="L92" s="2"/>
      <c r="M92" s="12"/>
      <c r="N92" s="12"/>
      <c r="O92" s="12"/>
      <c r="P92" s="2"/>
      <c r="AA92" s="13"/>
      <c r="AB92" s="13"/>
      <c r="AC92" s="13"/>
    </row>
    <row r="93" ht="15.75" hidden="1" customHeight="1">
      <c r="A93" s="43"/>
      <c r="B93" s="43"/>
      <c r="C93" s="43"/>
      <c r="D93" s="43"/>
      <c r="E93" s="43"/>
      <c r="F93" s="43"/>
      <c r="G93" s="43"/>
      <c r="L93" s="2"/>
      <c r="M93" s="12"/>
      <c r="N93" s="2"/>
      <c r="O93" s="2"/>
      <c r="P93" s="2"/>
      <c r="AA93" s="13"/>
    </row>
    <row r="94" ht="15.75" hidden="1" customHeight="1">
      <c r="A94" s="43"/>
      <c r="B94" s="43"/>
      <c r="C94" s="43"/>
      <c r="D94" s="43"/>
      <c r="E94" s="43"/>
      <c r="F94" s="43"/>
      <c r="G94" s="43"/>
      <c r="L94" s="2"/>
      <c r="M94" s="12"/>
      <c r="N94" s="2"/>
      <c r="O94" s="2"/>
      <c r="P94" s="2"/>
      <c r="AA94" s="13"/>
    </row>
    <row r="95" ht="15.75" hidden="1" customHeight="1">
      <c r="A95" s="43"/>
      <c r="B95" s="43"/>
      <c r="C95" s="43"/>
      <c r="D95" s="43"/>
      <c r="E95" s="43"/>
      <c r="F95" s="43"/>
      <c r="G95" s="43"/>
      <c r="L95" s="2"/>
      <c r="M95" s="12"/>
      <c r="N95" s="2"/>
      <c r="O95" s="2"/>
      <c r="P95" s="2"/>
      <c r="AA95" s="13"/>
    </row>
    <row r="96" ht="15.75" hidden="1" customHeight="1">
      <c r="A96" s="43"/>
      <c r="B96" s="43"/>
      <c r="C96" s="43"/>
      <c r="D96" s="43"/>
      <c r="E96" s="43"/>
      <c r="F96" s="43"/>
      <c r="G96" s="43"/>
      <c r="L96" s="2"/>
      <c r="M96" s="12"/>
      <c r="N96" s="2"/>
      <c r="O96" s="2"/>
      <c r="P96" s="2"/>
      <c r="AA96" s="13"/>
    </row>
    <row r="97" ht="15.75" hidden="1" customHeight="1">
      <c r="A97" s="43"/>
      <c r="B97" s="43"/>
      <c r="C97" s="43"/>
      <c r="D97" s="43"/>
      <c r="E97" s="43"/>
      <c r="F97" s="43"/>
      <c r="G97" s="43"/>
      <c r="L97" s="2"/>
      <c r="M97" s="2"/>
      <c r="N97" s="2"/>
      <c r="O97" s="2"/>
      <c r="P97" s="2"/>
    </row>
    <row r="98" ht="15.75" hidden="1" customHeight="1">
      <c r="A98" s="43"/>
      <c r="B98" s="43"/>
      <c r="C98" s="43"/>
      <c r="D98" s="43"/>
      <c r="E98" s="43"/>
      <c r="F98" s="43"/>
      <c r="G98" s="43"/>
      <c r="L98" s="2"/>
      <c r="M98" s="2"/>
      <c r="N98" s="2"/>
      <c r="O98" s="2"/>
      <c r="P98" s="2"/>
    </row>
    <row r="99" ht="15.75" hidden="1" customHeight="1">
      <c r="A99" s="43"/>
      <c r="B99" s="43"/>
      <c r="C99" s="43"/>
      <c r="D99" s="43"/>
      <c r="E99" s="43"/>
      <c r="F99" s="43"/>
      <c r="G99" s="43"/>
      <c r="L99" s="2"/>
      <c r="M99" s="2"/>
      <c r="N99" s="2"/>
      <c r="O99" s="2"/>
      <c r="P99" s="2"/>
    </row>
    <row r="100" ht="15.75" hidden="1" customHeight="1">
      <c r="A100" s="43"/>
      <c r="B100" s="43"/>
      <c r="C100" s="43"/>
      <c r="D100" s="43"/>
      <c r="E100" s="43"/>
      <c r="F100" s="43"/>
      <c r="G100" s="43"/>
      <c r="L100" s="2"/>
      <c r="M100" s="2"/>
      <c r="N100" s="2"/>
      <c r="O100" s="2"/>
      <c r="P100" s="2"/>
    </row>
    <row r="101" ht="15.75" hidden="1" customHeight="1">
      <c r="A101" s="43"/>
      <c r="B101" s="43"/>
      <c r="C101" s="43"/>
      <c r="D101" s="43"/>
      <c r="E101" s="43"/>
      <c r="F101" s="43"/>
      <c r="G101" s="43"/>
      <c r="L101" s="2"/>
      <c r="M101" s="2"/>
      <c r="N101" s="2"/>
      <c r="O101" s="2"/>
      <c r="P101" s="2"/>
    </row>
    <row r="102" ht="15.75" hidden="1" customHeight="1">
      <c r="A102" s="43"/>
      <c r="B102" s="43"/>
      <c r="C102" s="43"/>
      <c r="D102" s="43"/>
      <c r="E102" s="43"/>
      <c r="F102" s="43"/>
      <c r="G102" s="43"/>
      <c r="L102" s="2"/>
      <c r="M102" s="2"/>
      <c r="N102" s="2"/>
      <c r="O102" s="2"/>
      <c r="P102" s="2"/>
    </row>
    <row r="103" ht="15.75" hidden="1" customHeight="1">
      <c r="A103" s="43"/>
      <c r="B103" s="43"/>
      <c r="C103" s="43"/>
      <c r="D103" s="43"/>
      <c r="E103" s="43"/>
      <c r="F103" s="43"/>
      <c r="G103" s="43"/>
      <c r="L103" s="2"/>
      <c r="M103" s="2"/>
      <c r="N103" s="2"/>
      <c r="O103" s="2"/>
      <c r="P103" s="2"/>
    </row>
    <row r="104" ht="15.75" hidden="1" customHeight="1">
      <c r="A104" s="43"/>
      <c r="B104" s="43"/>
      <c r="C104" s="43"/>
      <c r="D104" s="43"/>
      <c r="E104" s="43"/>
      <c r="F104" s="43"/>
      <c r="G104" s="43"/>
      <c r="L104" s="2"/>
      <c r="M104" s="2"/>
      <c r="N104" s="2"/>
      <c r="O104" s="2"/>
      <c r="P104" s="2"/>
    </row>
    <row r="105" ht="15.75" hidden="1" customHeight="1">
      <c r="A105" s="43"/>
      <c r="B105" s="43"/>
      <c r="C105" s="43"/>
      <c r="D105" s="43"/>
      <c r="E105" s="43"/>
      <c r="F105" s="43"/>
      <c r="G105" s="43"/>
      <c r="L105" s="2"/>
      <c r="M105" s="2"/>
      <c r="N105" s="2"/>
      <c r="O105" s="2"/>
      <c r="P105" s="2"/>
    </row>
    <row r="106" ht="15.75" hidden="1" customHeight="1">
      <c r="A106" s="43"/>
      <c r="B106" s="43"/>
      <c r="C106" s="43"/>
      <c r="D106" s="43"/>
      <c r="E106" s="43"/>
      <c r="F106" s="43"/>
      <c r="G106" s="43"/>
      <c r="L106" s="2"/>
      <c r="M106" s="2"/>
      <c r="N106" s="2"/>
      <c r="O106" s="2"/>
      <c r="P106" s="2"/>
    </row>
    <row r="107" ht="15.75" hidden="1" customHeight="1">
      <c r="A107" s="43"/>
      <c r="B107" s="43"/>
      <c r="C107" s="43"/>
      <c r="D107" s="43"/>
      <c r="E107" s="43"/>
      <c r="F107" s="43"/>
      <c r="G107" s="43"/>
      <c r="L107" s="2"/>
      <c r="M107" s="2"/>
      <c r="N107" s="2"/>
      <c r="O107" s="2"/>
      <c r="P107" s="2"/>
    </row>
    <row r="108" ht="15.75" hidden="1" customHeight="1">
      <c r="A108" s="43"/>
      <c r="B108" s="43"/>
      <c r="C108" s="43"/>
      <c r="D108" s="43"/>
      <c r="E108" s="43"/>
      <c r="F108" s="43"/>
      <c r="G108" s="43"/>
      <c r="L108" s="2"/>
      <c r="M108" s="2"/>
      <c r="N108" s="2"/>
      <c r="O108" s="2"/>
      <c r="P108" s="2"/>
    </row>
    <row r="109" ht="15.75" hidden="1" customHeight="1">
      <c r="A109" s="43"/>
      <c r="B109" s="43"/>
      <c r="C109" s="43"/>
      <c r="D109" s="43"/>
      <c r="E109" s="43"/>
      <c r="F109" s="43"/>
      <c r="G109" s="43"/>
      <c r="L109" s="2"/>
      <c r="M109" s="2"/>
      <c r="N109" s="2"/>
      <c r="O109" s="2"/>
      <c r="P109" s="2"/>
    </row>
    <row r="110" ht="15.75" hidden="1" customHeight="1">
      <c r="A110" s="43"/>
      <c r="B110" s="43"/>
      <c r="C110" s="43"/>
      <c r="D110" s="43"/>
      <c r="E110" s="43"/>
      <c r="F110" s="43"/>
      <c r="G110" s="43"/>
      <c r="L110" s="2"/>
      <c r="M110" s="2"/>
      <c r="N110" s="2"/>
      <c r="O110" s="2"/>
      <c r="P110" s="2"/>
    </row>
    <row r="111" ht="15.75" hidden="1" customHeight="1">
      <c r="A111" s="43"/>
      <c r="B111" s="43"/>
      <c r="C111" s="43"/>
      <c r="D111" s="43"/>
      <c r="E111" s="43"/>
      <c r="F111" s="43"/>
      <c r="G111" s="43"/>
      <c r="L111" s="2"/>
      <c r="M111" s="2"/>
      <c r="N111" s="2"/>
      <c r="O111" s="2"/>
      <c r="P111" s="2"/>
    </row>
    <row r="112" ht="15.75" hidden="1" customHeight="1">
      <c r="A112" s="43"/>
      <c r="B112" s="43"/>
      <c r="C112" s="43"/>
      <c r="D112" s="43"/>
      <c r="E112" s="43"/>
      <c r="F112" s="43"/>
      <c r="G112" s="43"/>
      <c r="L112" s="2"/>
      <c r="M112" s="2"/>
      <c r="N112" s="2"/>
      <c r="O112" s="2"/>
      <c r="P112" s="2"/>
    </row>
    <row r="113" ht="15.75" hidden="1" customHeight="1">
      <c r="A113" s="43"/>
      <c r="B113" s="43"/>
      <c r="C113" s="43"/>
      <c r="D113" s="43"/>
      <c r="E113" s="43"/>
      <c r="F113" s="43"/>
      <c r="G113" s="43"/>
      <c r="L113" s="2"/>
      <c r="M113" s="2"/>
      <c r="N113" s="2"/>
      <c r="O113" s="2"/>
      <c r="P113" s="2"/>
    </row>
    <row r="114" ht="15.75" hidden="1" customHeight="1">
      <c r="A114" s="43"/>
      <c r="B114" s="43"/>
      <c r="C114" s="43"/>
      <c r="D114" s="43"/>
      <c r="E114" s="43"/>
      <c r="F114" s="43"/>
      <c r="G114" s="43"/>
      <c r="L114" s="2"/>
      <c r="M114" s="2"/>
      <c r="N114" s="2"/>
      <c r="O114" s="2"/>
      <c r="P114" s="2"/>
    </row>
    <row r="115" ht="15.75" hidden="1" customHeight="1">
      <c r="A115" s="43"/>
      <c r="B115" s="43"/>
      <c r="C115" s="43"/>
      <c r="D115" s="43"/>
      <c r="E115" s="43"/>
      <c r="F115" s="43"/>
      <c r="G115" s="43"/>
      <c r="L115" s="2"/>
      <c r="M115" s="2"/>
      <c r="N115" s="2"/>
      <c r="O115" s="2"/>
      <c r="P115" s="2"/>
    </row>
    <row r="116" ht="15.75" hidden="1" customHeight="1">
      <c r="A116" s="43"/>
      <c r="B116" s="43"/>
      <c r="C116" s="43"/>
      <c r="D116" s="43"/>
      <c r="E116" s="43"/>
      <c r="F116" s="43"/>
      <c r="G116" s="43"/>
      <c r="L116" s="2"/>
      <c r="M116" s="2"/>
      <c r="N116" s="2"/>
      <c r="O116" s="2"/>
      <c r="P116" s="2"/>
    </row>
    <row r="117" ht="15.75" hidden="1" customHeight="1">
      <c r="A117" s="43"/>
      <c r="B117" s="43"/>
      <c r="C117" s="43"/>
      <c r="D117" s="43"/>
      <c r="E117" s="43"/>
      <c r="F117" s="43"/>
      <c r="G117" s="43"/>
      <c r="L117" s="2"/>
      <c r="M117" s="2"/>
      <c r="N117" s="2"/>
      <c r="O117" s="2"/>
      <c r="P117" s="2"/>
    </row>
    <row r="118" ht="15.75" hidden="1" customHeight="1">
      <c r="A118" s="43"/>
      <c r="B118" s="43"/>
      <c r="C118" s="43"/>
      <c r="D118" s="43"/>
      <c r="E118" s="43"/>
      <c r="F118" s="43"/>
      <c r="G118" s="43"/>
      <c r="L118" s="2"/>
      <c r="M118" s="2"/>
      <c r="N118" s="2"/>
      <c r="O118" s="2"/>
      <c r="P118" s="2"/>
    </row>
    <row r="119" ht="15.75" hidden="1" customHeight="1">
      <c r="A119" s="43"/>
      <c r="B119" s="43"/>
      <c r="C119" s="43"/>
      <c r="D119" s="43"/>
      <c r="E119" s="43"/>
      <c r="F119" s="43"/>
      <c r="G119" s="43"/>
      <c r="L119" s="2"/>
      <c r="M119" s="2"/>
      <c r="N119" s="2"/>
      <c r="O119" s="2"/>
      <c r="P119" s="2"/>
    </row>
    <row r="120" ht="15.75" hidden="1" customHeight="1">
      <c r="A120" s="43"/>
      <c r="B120" s="43"/>
      <c r="C120" s="43"/>
      <c r="D120" s="43"/>
      <c r="E120" s="43"/>
      <c r="F120" s="43"/>
      <c r="G120" s="43"/>
      <c r="L120" s="2"/>
      <c r="M120" s="2"/>
      <c r="N120" s="2"/>
      <c r="O120" s="2"/>
      <c r="P120" s="2"/>
    </row>
    <row r="121" ht="15.75" hidden="1" customHeight="1">
      <c r="A121" s="43"/>
      <c r="B121" s="43"/>
      <c r="C121" s="43"/>
      <c r="D121" s="43"/>
      <c r="E121" s="43"/>
      <c r="F121" s="43"/>
      <c r="G121" s="43"/>
      <c r="L121" s="2"/>
      <c r="M121" s="2"/>
      <c r="N121" s="2"/>
      <c r="O121" s="2"/>
      <c r="P121" s="2"/>
    </row>
    <row r="122" ht="15.75" hidden="1" customHeight="1">
      <c r="A122" s="43"/>
      <c r="B122" s="43"/>
      <c r="C122" s="43"/>
      <c r="D122" s="43"/>
      <c r="E122" s="43"/>
      <c r="F122" s="43"/>
      <c r="G122" s="43"/>
      <c r="L122" s="2"/>
      <c r="M122" s="2"/>
      <c r="N122" s="2"/>
      <c r="O122" s="2"/>
      <c r="P122" s="2"/>
    </row>
    <row r="123" ht="15.75" hidden="1" customHeight="1">
      <c r="A123" s="43"/>
      <c r="B123" s="43"/>
      <c r="C123" s="43"/>
      <c r="D123" s="43"/>
      <c r="E123" s="43"/>
      <c r="F123" s="43"/>
      <c r="G123" s="43"/>
      <c r="L123" s="2"/>
      <c r="M123" s="2"/>
      <c r="N123" s="2"/>
      <c r="O123" s="2"/>
      <c r="P123" s="2"/>
    </row>
    <row r="124" ht="15.75" hidden="1" customHeight="1">
      <c r="A124" s="43"/>
      <c r="B124" s="43"/>
      <c r="C124" s="43"/>
      <c r="D124" s="43"/>
      <c r="E124" s="43"/>
      <c r="F124" s="43"/>
      <c r="G124" s="43"/>
      <c r="L124" s="2"/>
      <c r="M124" s="2"/>
      <c r="N124" s="2"/>
      <c r="O124" s="2"/>
      <c r="P124" s="2"/>
    </row>
    <row r="125" ht="15.75" hidden="1" customHeight="1">
      <c r="A125" s="43"/>
      <c r="B125" s="43"/>
      <c r="C125" s="43"/>
      <c r="D125" s="43"/>
      <c r="E125" s="43"/>
      <c r="F125" s="43"/>
      <c r="G125" s="43"/>
      <c r="L125" s="2"/>
      <c r="M125" s="2"/>
      <c r="N125" s="2"/>
      <c r="O125" s="2"/>
      <c r="P125" s="2"/>
    </row>
    <row r="126" ht="15.75" hidden="1" customHeight="1">
      <c r="A126" s="43"/>
      <c r="B126" s="43"/>
      <c r="C126" s="43"/>
      <c r="D126" s="43"/>
      <c r="E126" s="43"/>
      <c r="F126" s="43"/>
      <c r="G126" s="43"/>
      <c r="L126" s="2"/>
      <c r="M126" s="2"/>
      <c r="N126" s="2"/>
      <c r="O126" s="2"/>
      <c r="P126" s="2"/>
    </row>
    <row r="127" ht="15.75" hidden="1" customHeight="1">
      <c r="A127" s="43"/>
      <c r="B127" s="43"/>
      <c r="C127" s="43"/>
      <c r="D127" s="43"/>
      <c r="E127" s="43"/>
      <c r="F127" s="43"/>
      <c r="G127" s="43"/>
      <c r="L127" s="2"/>
      <c r="M127" s="2"/>
      <c r="N127" s="2"/>
      <c r="O127" s="2"/>
      <c r="P127" s="2"/>
    </row>
    <row r="128" ht="15.75" hidden="1" customHeight="1">
      <c r="A128" s="43"/>
      <c r="B128" s="43"/>
      <c r="C128" s="43"/>
      <c r="D128" s="43"/>
      <c r="E128" s="43"/>
      <c r="F128" s="43"/>
      <c r="G128" s="43"/>
      <c r="L128" s="2"/>
      <c r="M128" s="2"/>
      <c r="N128" s="2"/>
      <c r="O128" s="2"/>
      <c r="P128" s="2"/>
    </row>
    <row r="129" ht="15.75" hidden="1" customHeight="1">
      <c r="A129" s="43"/>
      <c r="B129" s="43"/>
      <c r="C129" s="43"/>
      <c r="D129" s="43"/>
      <c r="E129" s="43"/>
      <c r="F129" s="43"/>
      <c r="G129" s="43"/>
      <c r="L129" s="2"/>
      <c r="M129" s="2"/>
      <c r="N129" s="2"/>
      <c r="O129" s="2"/>
      <c r="P129" s="2"/>
    </row>
    <row r="130" ht="15.75" hidden="1" customHeight="1">
      <c r="A130" s="43"/>
      <c r="B130" s="43"/>
      <c r="C130" s="43"/>
      <c r="D130" s="43"/>
      <c r="E130" s="43"/>
      <c r="F130" s="43"/>
      <c r="G130" s="43"/>
      <c r="L130" s="2"/>
      <c r="M130" s="2"/>
      <c r="N130" s="2"/>
      <c r="O130" s="2"/>
      <c r="P130" s="2"/>
    </row>
    <row r="131" ht="15.75" hidden="1" customHeight="1">
      <c r="A131" s="43"/>
      <c r="B131" s="43"/>
      <c r="C131" s="43"/>
      <c r="D131" s="43"/>
      <c r="E131" s="43"/>
      <c r="F131" s="43"/>
      <c r="G131" s="43"/>
      <c r="L131" s="2"/>
      <c r="M131" s="2"/>
      <c r="N131" s="2"/>
      <c r="O131" s="2"/>
      <c r="P131" s="2"/>
    </row>
    <row r="132" ht="15.75" hidden="1" customHeight="1">
      <c r="A132" s="43"/>
      <c r="B132" s="43"/>
      <c r="C132" s="43"/>
      <c r="D132" s="43"/>
      <c r="E132" s="43"/>
      <c r="F132" s="43"/>
      <c r="G132" s="43"/>
      <c r="L132" s="2"/>
      <c r="M132" s="2"/>
      <c r="N132" s="2"/>
      <c r="O132" s="2"/>
      <c r="P132" s="2"/>
    </row>
    <row r="133" ht="15.75" hidden="1" customHeight="1">
      <c r="A133" s="43"/>
      <c r="B133" s="43"/>
      <c r="C133" s="43"/>
      <c r="D133" s="43"/>
      <c r="E133" s="43"/>
      <c r="F133" s="43"/>
      <c r="G133" s="43"/>
      <c r="L133" s="2"/>
      <c r="M133" s="2"/>
      <c r="N133" s="2"/>
      <c r="O133" s="2"/>
      <c r="P133" s="2"/>
    </row>
    <row r="134" ht="15.75" hidden="1" customHeight="1">
      <c r="A134" s="43"/>
      <c r="B134" s="43"/>
      <c r="C134" s="43"/>
      <c r="D134" s="43"/>
      <c r="E134" s="43"/>
      <c r="F134" s="43"/>
      <c r="G134" s="43"/>
      <c r="L134" s="2"/>
      <c r="M134" s="2"/>
      <c r="N134" s="2"/>
      <c r="O134" s="2"/>
      <c r="P134" s="2"/>
    </row>
    <row r="135" ht="15.75" hidden="1" customHeight="1">
      <c r="A135" s="43"/>
      <c r="B135" s="43"/>
      <c r="C135" s="43"/>
      <c r="D135" s="43"/>
      <c r="E135" s="43"/>
      <c r="F135" s="43"/>
      <c r="G135" s="43"/>
      <c r="L135" s="2"/>
      <c r="M135" s="2"/>
      <c r="N135" s="2"/>
      <c r="O135" s="2"/>
      <c r="P135" s="2"/>
    </row>
    <row r="136" ht="15.75" hidden="1" customHeight="1">
      <c r="A136" s="43"/>
      <c r="B136" s="43"/>
      <c r="C136" s="43"/>
      <c r="D136" s="43"/>
      <c r="E136" s="43"/>
      <c r="F136" s="43"/>
      <c r="G136" s="43"/>
      <c r="L136" s="2"/>
      <c r="M136" s="2"/>
      <c r="N136" s="2"/>
      <c r="O136" s="2"/>
      <c r="P136" s="2"/>
    </row>
    <row r="137" ht="15.75" hidden="1" customHeight="1">
      <c r="A137" s="43"/>
      <c r="B137" s="43"/>
      <c r="C137" s="43"/>
      <c r="D137" s="43"/>
      <c r="E137" s="43"/>
      <c r="F137" s="43"/>
      <c r="G137" s="43"/>
      <c r="L137" s="2"/>
      <c r="M137" s="2"/>
      <c r="N137" s="2"/>
      <c r="O137" s="2"/>
      <c r="P137" s="2"/>
    </row>
    <row r="138" ht="15.75" hidden="1" customHeight="1">
      <c r="A138" s="43"/>
      <c r="B138" s="43"/>
      <c r="C138" s="43"/>
      <c r="D138" s="43"/>
      <c r="E138" s="43"/>
      <c r="F138" s="43"/>
      <c r="G138" s="43"/>
      <c r="L138" s="2"/>
      <c r="M138" s="2"/>
      <c r="N138" s="2"/>
      <c r="O138" s="2"/>
      <c r="P138" s="2"/>
    </row>
    <row r="139" ht="15.75" hidden="1" customHeight="1">
      <c r="A139" s="43"/>
      <c r="B139" s="43"/>
      <c r="C139" s="43"/>
      <c r="D139" s="43"/>
      <c r="E139" s="43"/>
      <c r="F139" s="43"/>
      <c r="G139" s="43"/>
      <c r="L139" s="2"/>
      <c r="M139" s="2"/>
      <c r="N139" s="2"/>
      <c r="O139" s="2"/>
      <c r="P139" s="2"/>
    </row>
    <row r="140" ht="15.75" hidden="1" customHeight="1">
      <c r="A140" s="43"/>
      <c r="B140" s="43"/>
      <c r="C140" s="43"/>
      <c r="D140" s="43"/>
      <c r="E140" s="43"/>
      <c r="F140" s="43"/>
      <c r="G140" s="43"/>
      <c r="L140" s="2"/>
      <c r="M140" s="2"/>
      <c r="N140" s="2"/>
      <c r="O140" s="2"/>
      <c r="P140" s="2"/>
    </row>
    <row r="141" ht="15.75" hidden="1" customHeight="1">
      <c r="A141" s="43"/>
      <c r="B141" s="43"/>
      <c r="C141" s="43"/>
      <c r="D141" s="43"/>
      <c r="E141" s="43"/>
      <c r="F141" s="43"/>
      <c r="G141" s="43"/>
      <c r="L141" s="2"/>
      <c r="M141" s="2"/>
      <c r="N141" s="2"/>
      <c r="O141" s="2"/>
      <c r="P141" s="2"/>
    </row>
    <row r="142" ht="15.75" hidden="1" customHeight="1">
      <c r="A142" s="43"/>
      <c r="B142" s="43"/>
      <c r="C142" s="43"/>
      <c r="D142" s="43"/>
      <c r="E142" s="43"/>
      <c r="F142" s="43"/>
      <c r="G142" s="43"/>
      <c r="L142" s="2"/>
      <c r="M142" s="2"/>
      <c r="N142" s="2"/>
      <c r="O142" s="2"/>
      <c r="P142" s="2"/>
    </row>
    <row r="143" ht="15.75" hidden="1" customHeight="1">
      <c r="A143" s="43"/>
      <c r="B143" s="43"/>
      <c r="C143" s="43"/>
      <c r="D143" s="43"/>
      <c r="E143" s="43"/>
      <c r="F143" s="43"/>
      <c r="G143" s="43"/>
      <c r="L143" s="2"/>
      <c r="M143" s="2"/>
      <c r="N143" s="2"/>
      <c r="O143" s="2"/>
      <c r="P143" s="2"/>
    </row>
    <row r="144" ht="15.75" hidden="1" customHeight="1">
      <c r="A144" s="43"/>
      <c r="B144" s="43"/>
      <c r="C144" s="43"/>
      <c r="D144" s="43"/>
      <c r="E144" s="43"/>
      <c r="F144" s="43"/>
      <c r="G144" s="43"/>
      <c r="L144" s="2"/>
      <c r="M144" s="2"/>
      <c r="N144" s="2"/>
      <c r="O144" s="2"/>
      <c r="P144" s="2"/>
    </row>
    <row r="145" ht="15.75" hidden="1" customHeight="1">
      <c r="A145" s="43"/>
      <c r="B145" s="43"/>
      <c r="C145" s="43"/>
      <c r="D145" s="43"/>
      <c r="E145" s="43"/>
      <c r="F145" s="43"/>
      <c r="G145" s="43"/>
      <c r="L145" s="2"/>
      <c r="M145" s="2"/>
      <c r="N145" s="2"/>
      <c r="O145" s="2"/>
      <c r="P145" s="2"/>
    </row>
    <row r="146" ht="15.75" hidden="1" customHeight="1">
      <c r="A146" s="43"/>
      <c r="B146" s="43"/>
      <c r="C146" s="43"/>
      <c r="D146" s="43"/>
      <c r="E146" s="43"/>
      <c r="F146" s="43"/>
      <c r="G146" s="43"/>
      <c r="L146" s="2"/>
      <c r="M146" s="2"/>
      <c r="N146" s="2"/>
      <c r="O146" s="2"/>
      <c r="P146" s="2"/>
    </row>
    <row r="147" ht="15.75" hidden="1" customHeight="1">
      <c r="A147" s="43"/>
      <c r="B147" s="43"/>
      <c r="C147" s="43"/>
      <c r="D147" s="43"/>
      <c r="E147" s="43"/>
      <c r="F147" s="43"/>
      <c r="G147" s="43"/>
      <c r="L147" s="2"/>
      <c r="M147" s="2"/>
      <c r="N147" s="2"/>
      <c r="O147" s="2"/>
      <c r="P147" s="2"/>
    </row>
    <row r="148" ht="15.75" hidden="1" customHeight="1">
      <c r="A148" s="43"/>
      <c r="B148" s="43"/>
      <c r="C148" s="43"/>
      <c r="D148" s="43"/>
      <c r="E148" s="43"/>
      <c r="F148" s="43"/>
      <c r="G148" s="43"/>
      <c r="L148" s="2"/>
      <c r="M148" s="2"/>
      <c r="N148" s="2"/>
      <c r="O148" s="2"/>
      <c r="P148" s="2"/>
    </row>
    <row r="149" ht="15.75" hidden="1" customHeight="1">
      <c r="A149" s="43"/>
      <c r="B149" s="43"/>
      <c r="C149" s="43"/>
      <c r="D149" s="43"/>
      <c r="E149" s="43"/>
      <c r="F149" s="43"/>
      <c r="G149" s="43"/>
      <c r="L149" s="2"/>
      <c r="M149" s="2"/>
      <c r="N149" s="2"/>
      <c r="O149" s="2"/>
      <c r="P149" s="2"/>
    </row>
    <row r="150" ht="15.75" hidden="1" customHeight="1">
      <c r="A150" s="43"/>
      <c r="B150" s="43"/>
      <c r="C150" s="43"/>
      <c r="D150" s="43"/>
      <c r="E150" s="43"/>
      <c r="F150" s="43"/>
      <c r="G150" s="43"/>
      <c r="L150" s="2"/>
      <c r="M150" s="2"/>
      <c r="N150" s="2"/>
      <c r="O150" s="2"/>
      <c r="P150" s="2"/>
    </row>
    <row r="151" ht="15.75" hidden="1" customHeight="1">
      <c r="A151" s="43"/>
      <c r="B151" s="43"/>
      <c r="C151" s="43"/>
      <c r="D151" s="43"/>
      <c r="E151" s="43"/>
      <c r="F151" s="43"/>
      <c r="G151" s="43"/>
      <c r="L151" s="2"/>
      <c r="M151" s="2"/>
      <c r="N151" s="2"/>
      <c r="O151" s="2"/>
      <c r="P151" s="2"/>
    </row>
    <row r="152" ht="15.75" hidden="1" customHeight="1">
      <c r="A152" s="43"/>
      <c r="B152" s="43"/>
      <c r="C152" s="43"/>
      <c r="D152" s="43"/>
      <c r="E152" s="43"/>
      <c r="F152" s="43"/>
      <c r="G152" s="43"/>
      <c r="L152" s="2"/>
      <c r="M152" s="2"/>
      <c r="N152" s="2"/>
      <c r="O152" s="2"/>
      <c r="P152" s="2"/>
    </row>
    <row r="153" ht="15.75" hidden="1" customHeight="1">
      <c r="A153" s="43"/>
      <c r="B153" s="43"/>
      <c r="C153" s="43"/>
      <c r="D153" s="43"/>
      <c r="E153" s="43"/>
      <c r="F153" s="43"/>
      <c r="G153" s="43"/>
      <c r="L153" s="2"/>
      <c r="M153" s="2"/>
      <c r="N153" s="2"/>
      <c r="O153" s="2"/>
      <c r="P153" s="2"/>
    </row>
    <row r="154" ht="15.75" hidden="1" customHeight="1">
      <c r="A154" s="43"/>
      <c r="B154" s="43"/>
      <c r="C154" s="43"/>
      <c r="D154" s="43"/>
      <c r="E154" s="43"/>
      <c r="F154" s="43"/>
      <c r="G154" s="43"/>
      <c r="L154" s="2"/>
      <c r="M154" s="2"/>
      <c r="N154" s="2"/>
      <c r="O154" s="2"/>
      <c r="P154" s="2"/>
    </row>
    <row r="155" ht="15.75" hidden="1" customHeight="1">
      <c r="A155" s="43"/>
      <c r="B155" s="43"/>
      <c r="C155" s="43"/>
      <c r="D155" s="43"/>
      <c r="E155" s="43"/>
      <c r="F155" s="43"/>
      <c r="G155" s="43"/>
      <c r="L155" s="2"/>
      <c r="M155" s="2"/>
      <c r="N155" s="2"/>
      <c r="O155" s="2"/>
      <c r="P155" s="2"/>
    </row>
    <row r="156" ht="15.75" hidden="1" customHeight="1">
      <c r="A156" s="43"/>
      <c r="B156" s="43"/>
      <c r="C156" s="43"/>
      <c r="D156" s="43"/>
      <c r="E156" s="43"/>
      <c r="F156" s="43"/>
      <c r="G156" s="43"/>
      <c r="L156" s="2"/>
      <c r="M156" s="2"/>
      <c r="N156" s="2"/>
      <c r="O156" s="2"/>
      <c r="P156" s="2"/>
    </row>
    <row r="157" ht="15.75" hidden="1" customHeight="1">
      <c r="A157" s="43"/>
      <c r="B157" s="43"/>
      <c r="C157" s="43"/>
      <c r="D157" s="43"/>
      <c r="E157" s="43"/>
      <c r="F157" s="43"/>
      <c r="G157" s="43"/>
      <c r="L157" s="2"/>
      <c r="M157" s="2"/>
      <c r="N157" s="2"/>
      <c r="O157" s="2"/>
      <c r="P157" s="2"/>
    </row>
    <row r="158" ht="15.75" hidden="1" customHeight="1">
      <c r="A158" s="43"/>
      <c r="B158" s="43"/>
      <c r="C158" s="43"/>
      <c r="D158" s="43"/>
      <c r="E158" s="43"/>
      <c r="F158" s="43"/>
      <c r="G158" s="43"/>
      <c r="L158" s="2"/>
      <c r="M158" s="2"/>
      <c r="N158" s="2"/>
      <c r="O158" s="2"/>
      <c r="P158" s="2"/>
    </row>
    <row r="159" ht="15.75" hidden="1" customHeight="1">
      <c r="A159" s="43"/>
      <c r="B159" s="43"/>
      <c r="C159" s="43"/>
      <c r="D159" s="43"/>
      <c r="E159" s="43"/>
      <c r="F159" s="43"/>
      <c r="G159" s="43"/>
      <c r="L159" s="2"/>
      <c r="M159" s="2"/>
      <c r="N159" s="2"/>
      <c r="O159" s="2"/>
      <c r="P159" s="2"/>
    </row>
    <row r="160" ht="15.75" hidden="1" customHeight="1">
      <c r="A160" s="43"/>
      <c r="B160" s="43"/>
      <c r="C160" s="43"/>
      <c r="D160" s="43"/>
      <c r="E160" s="43"/>
      <c r="F160" s="43"/>
      <c r="G160" s="43"/>
      <c r="L160" s="2"/>
      <c r="M160" s="2"/>
      <c r="N160" s="2"/>
      <c r="O160" s="2"/>
      <c r="P160" s="2"/>
    </row>
    <row r="161" ht="15.75" hidden="1" customHeight="1">
      <c r="A161" s="43"/>
      <c r="B161" s="43"/>
      <c r="C161" s="43"/>
      <c r="D161" s="43"/>
      <c r="E161" s="43"/>
      <c r="F161" s="43"/>
      <c r="G161" s="43"/>
      <c r="L161" s="2"/>
      <c r="M161" s="2"/>
      <c r="N161" s="2"/>
      <c r="O161" s="2"/>
      <c r="P161" s="2"/>
    </row>
    <row r="162" ht="15.75" hidden="1" customHeight="1">
      <c r="A162" s="43"/>
      <c r="B162" s="43"/>
      <c r="C162" s="43"/>
      <c r="D162" s="43"/>
      <c r="E162" s="43"/>
      <c r="F162" s="43"/>
      <c r="G162" s="43"/>
      <c r="L162" s="2"/>
      <c r="M162" s="2"/>
      <c r="N162" s="2"/>
      <c r="O162" s="2"/>
      <c r="P162" s="2"/>
    </row>
    <row r="163" ht="15.75" hidden="1" customHeight="1">
      <c r="A163" s="43"/>
      <c r="B163" s="43"/>
      <c r="C163" s="43"/>
      <c r="D163" s="43"/>
      <c r="E163" s="43"/>
      <c r="F163" s="43"/>
      <c r="G163" s="43"/>
      <c r="L163" s="2"/>
      <c r="M163" s="2"/>
      <c r="N163" s="2"/>
      <c r="O163" s="2"/>
      <c r="P163" s="2"/>
    </row>
    <row r="164" ht="15.75" hidden="1" customHeight="1">
      <c r="A164" s="43"/>
      <c r="B164" s="43"/>
      <c r="C164" s="43"/>
      <c r="D164" s="43"/>
      <c r="E164" s="43"/>
      <c r="F164" s="43"/>
      <c r="G164" s="43"/>
      <c r="L164" s="2"/>
      <c r="M164" s="2"/>
      <c r="N164" s="2"/>
      <c r="O164" s="2"/>
      <c r="P164" s="2"/>
    </row>
    <row r="165" ht="15.75" hidden="1" customHeight="1">
      <c r="A165" s="43"/>
      <c r="B165" s="43"/>
      <c r="C165" s="43"/>
      <c r="D165" s="43"/>
      <c r="E165" s="43"/>
      <c r="F165" s="43"/>
      <c r="G165" s="43"/>
      <c r="L165" s="2"/>
      <c r="M165" s="2"/>
      <c r="N165" s="2"/>
      <c r="O165" s="2"/>
      <c r="P165" s="2"/>
    </row>
    <row r="166" ht="15.75" hidden="1" customHeight="1">
      <c r="A166" s="43"/>
      <c r="B166" s="43"/>
      <c r="C166" s="43"/>
      <c r="D166" s="43"/>
      <c r="E166" s="43"/>
      <c r="F166" s="43"/>
      <c r="G166" s="43"/>
      <c r="L166" s="2"/>
      <c r="M166" s="2"/>
      <c r="N166" s="2"/>
      <c r="O166" s="2"/>
      <c r="P166" s="2"/>
    </row>
    <row r="167" ht="15.75" hidden="1" customHeight="1">
      <c r="A167" s="43"/>
      <c r="B167" s="43"/>
      <c r="C167" s="43"/>
      <c r="D167" s="43"/>
      <c r="E167" s="43"/>
      <c r="F167" s="43"/>
      <c r="G167" s="43"/>
      <c r="L167" s="2"/>
      <c r="M167" s="2"/>
      <c r="N167" s="2"/>
      <c r="O167" s="2"/>
      <c r="P167" s="2"/>
    </row>
    <row r="168" ht="15.75" hidden="1" customHeight="1">
      <c r="A168" s="43"/>
      <c r="B168" s="43"/>
      <c r="C168" s="43"/>
      <c r="D168" s="43"/>
      <c r="E168" s="43"/>
      <c r="F168" s="43"/>
      <c r="G168" s="43"/>
      <c r="L168" s="2"/>
      <c r="M168" s="2"/>
      <c r="N168" s="2"/>
      <c r="O168" s="2"/>
      <c r="P168" s="2"/>
    </row>
    <row r="169" ht="15.75" hidden="1" customHeight="1">
      <c r="A169" s="43"/>
      <c r="B169" s="43"/>
      <c r="C169" s="43"/>
      <c r="D169" s="43"/>
      <c r="E169" s="43"/>
      <c r="F169" s="43"/>
      <c r="G169" s="43"/>
      <c r="L169" s="2"/>
      <c r="M169" s="2"/>
      <c r="N169" s="2"/>
      <c r="O169" s="2"/>
      <c r="P169" s="2"/>
    </row>
    <row r="170" ht="15.75" hidden="1" customHeight="1">
      <c r="A170" s="43"/>
      <c r="B170" s="43"/>
      <c r="C170" s="43"/>
      <c r="D170" s="43"/>
      <c r="E170" s="43"/>
      <c r="F170" s="43"/>
      <c r="G170" s="43"/>
      <c r="L170" s="2"/>
      <c r="M170" s="2"/>
      <c r="N170" s="2"/>
      <c r="O170" s="2"/>
      <c r="P170" s="2"/>
    </row>
    <row r="171" ht="15.75" hidden="1" customHeight="1">
      <c r="A171" s="43"/>
      <c r="B171" s="43"/>
      <c r="C171" s="43"/>
      <c r="D171" s="43"/>
      <c r="E171" s="43"/>
      <c r="F171" s="43"/>
      <c r="G171" s="43"/>
      <c r="L171" s="2"/>
      <c r="M171" s="2"/>
      <c r="N171" s="2"/>
      <c r="O171" s="2"/>
      <c r="P171" s="2"/>
    </row>
    <row r="172" ht="15.75" hidden="1" customHeight="1">
      <c r="A172" s="43"/>
      <c r="B172" s="43"/>
      <c r="C172" s="43"/>
      <c r="D172" s="43"/>
      <c r="E172" s="43"/>
      <c r="F172" s="43"/>
      <c r="G172" s="43"/>
      <c r="L172" s="2"/>
      <c r="M172" s="2"/>
      <c r="N172" s="2"/>
      <c r="O172" s="2"/>
      <c r="P172" s="2"/>
    </row>
    <row r="173" ht="15.75" hidden="1" customHeight="1">
      <c r="A173" s="43"/>
      <c r="B173" s="43"/>
      <c r="C173" s="43"/>
      <c r="D173" s="43"/>
      <c r="E173" s="43"/>
      <c r="F173" s="43"/>
      <c r="G173" s="43"/>
      <c r="L173" s="2"/>
      <c r="M173" s="2"/>
      <c r="N173" s="2"/>
      <c r="O173" s="2"/>
      <c r="P173" s="2"/>
    </row>
    <row r="174" ht="15.75" hidden="1" customHeight="1">
      <c r="A174" s="43"/>
      <c r="B174" s="43"/>
      <c r="C174" s="43"/>
      <c r="D174" s="43"/>
      <c r="E174" s="43"/>
      <c r="F174" s="43"/>
      <c r="G174" s="43"/>
      <c r="L174" s="2"/>
      <c r="M174" s="2"/>
      <c r="N174" s="2"/>
      <c r="O174" s="2"/>
      <c r="P174" s="2"/>
    </row>
    <row r="175" ht="15.75" hidden="1" customHeight="1">
      <c r="A175" s="43"/>
      <c r="B175" s="43"/>
      <c r="C175" s="43"/>
      <c r="D175" s="43"/>
      <c r="E175" s="43"/>
      <c r="F175" s="43"/>
      <c r="G175" s="43"/>
      <c r="L175" s="2"/>
      <c r="M175" s="2"/>
      <c r="N175" s="2"/>
      <c r="O175" s="2"/>
      <c r="P175" s="2"/>
    </row>
    <row r="176" ht="15.75" hidden="1" customHeight="1">
      <c r="A176" s="43"/>
      <c r="B176" s="43"/>
      <c r="C176" s="43"/>
      <c r="D176" s="43"/>
      <c r="E176" s="43"/>
      <c r="F176" s="43"/>
      <c r="G176" s="43"/>
      <c r="L176" s="2"/>
      <c r="M176" s="2"/>
      <c r="N176" s="2"/>
      <c r="O176" s="2"/>
      <c r="P176" s="2"/>
    </row>
    <row r="177" ht="15.75" hidden="1" customHeight="1">
      <c r="A177" s="43"/>
      <c r="B177" s="43"/>
      <c r="C177" s="43"/>
      <c r="D177" s="43"/>
      <c r="E177" s="43"/>
      <c r="F177" s="43"/>
      <c r="G177" s="43"/>
      <c r="L177" s="2"/>
      <c r="M177" s="2"/>
      <c r="N177" s="2"/>
      <c r="O177" s="2"/>
      <c r="P177" s="2"/>
    </row>
    <row r="178" ht="15.75" hidden="1" customHeight="1">
      <c r="A178" s="43"/>
      <c r="B178" s="43"/>
      <c r="C178" s="43"/>
      <c r="D178" s="43"/>
      <c r="E178" s="43"/>
      <c r="F178" s="43"/>
      <c r="G178" s="43"/>
      <c r="L178" s="2"/>
      <c r="M178" s="2"/>
      <c r="N178" s="2"/>
      <c r="O178" s="2"/>
      <c r="P178" s="2"/>
    </row>
    <row r="179" ht="15.75" hidden="1" customHeight="1">
      <c r="A179" s="43"/>
      <c r="B179" s="43"/>
      <c r="C179" s="43"/>
      <c r="D179" s="43"/>
      <c r="E179" s="43"/>
      <c r="F179" s="43"/>
      <c r="G179" s="43"/>
      <c r="L179" s="2"/>
      <c r="M179" s="2"/>
      <c r="N179" s="2"/>
      <c r="O179" s="2"/>
      <c r="P179" s="2"/>
    </row>
    <row r="180" ht="15.75" hidden="1" customHeight="1">
      <c r="A180" s="43"/>
      <c r="B180" s="43"/>
      <c r="C180" s="43"/>
      <c r="D180" s="43"/>
      <c r="E180" s="43"/>
      <c r="F180" s="43"/>
      <c r="G180" s="43"/>
      <c r="L180" s="2"/>
      <c r="M180" s="2"/>
      <c r="N180" s="2"/>
      <c r="O180" s="2"/>
      <c r="P180" s="2"/>
    </row>
    <row r="181" ht="15.75" hidden="1" customHeight="1">
      <c r="A181" s="43"/>
      <c r="B181" s="43"/>
      <c r="C181" s="43"/>
      <c r="D181" s="43"/>
      <c r="E181" s="43"/>
      <c r="F181" s="43"/>
      <c r="G181" s="43"/>
      <c r="L181" s="2"/>
      <c r="M181" s="2"/>
      <c r="N181" s="2"/>
      <c r="O181" s="2"/>
      <c r="P181" s="2"/>
    </row>
    <row r="182" ht="15.75" hidden="1" customHeight="1">
      <c r="A182" s="43"/>
      <c r="B182" s="43"/>
      <c r="C182" s="43"/>
      <c r="D182" s="43"/>
      <c r="E182" s="43"/>
      <c r="F182" s="43"/>
      <c r="G182" s="43"/>
      <c r="L182" s="2"/>
      <c r="M182" s="2"/>
      <c r="N182" s="2"/>
      <c r="O182" s="2"/>
      <c r="P182" s="2"/>
    </row>
    <row r="183" ht="15.75" hidden="1" customHeight="1">
      <c r="A183" s="43"/>
      <c r="B183" s="43"/>
      <c r="C183" s="43"/>
      <c r="D183" s="43"/>
      <c r="E183" s="43"/>
      <c r="F183" s="43"/>
      <c r="G183" s="43"/>
      <c r="L183" s="2"/>
      <c r="M183" s="2"/>
      <c r="N183" s="2"/>
      <c r="O183" s="2"/>
      <c r="P183" s="2"/>
    </row>
    <row r="184" ht="15.75" hidden="1" customHeight="1">
      <c r="A184" s="43"/>
      <c r="B184" s="43"/>
      <c r="C184" s="43"/>
      <c r="D184" s="43"/>
      <c r="E184" s="43"/>
      <c r="F184" s="43"/>
      <c r="G184" s="43"/>
      <c r="L184" s="2"/>
      <c r="M184" s="2"/>
      <c r="N184" s="2"/>
      <c r="O184" s="2"/>
      <c r="P184" s="2"/>
    </row>
    <row r="185" ht="15.75" hidden="1" customHeight="1">
      <c r="A185" s="43"/>
      <c r="B185" s="43"/>
      <c r="C185" s="43"/>
      <c r="D185" s="43"/>
      <c r="E185" s="43"/>
      <c r="F185" s="43"/>
      <c r="G185" s="43"/>
      <c r="L185" s="2"/>
      <c r="M185" s="2"/>
      <c r="N185" s="2"/>
      <c r="O185" s="2"/>
      <c r="P185" s="2"/>
    </row>
    <row r="186" ht="15.75" hidden="1" customHeight="1">
      <c r="A186" s="43"/>
      <c r="B186" s="43"/>
      <c r="C186" s="43"/>
      <c r="D186" s="43"/>
      <c r="E186" s="43"/>
      <c r="F186" s="43"/>
      <c r="G186" s="43"/>
      <c r="L186" s="2"/>
      <c r="M186" s="2"/>
      <c r="N186" s="2"/>
      <c r="O186" s="2"/>
      <c r="P186" s="2"/>
    </row>
    <row r="187" ht="15.75" hidden="1" customHeight="1">
      <c r="A187" s="43"/>
      <c r="B187" s="43"/>
      <c r="C187" s="43"/>
      <c r="D187" s="43"/>
      <c r="E187" s="43"/>
      <c r="F187" s="43"/>
      <c r="G187" s="43"/>
      <c r="L187" s="2"/>
      <c r="M187" s="2"/>
      <c r="N187" s="2"/>
      <c r="O187" s="2"/>
      <c r="P187" s="2"/>
    </row>
    <row r="188" ht="15.75" hidden="1" customHeight="1">
      <c r="A188" s="43"/>
      <c r="B188" s="43"/>
      <c r="C188" s="43"/>
      <c r="D188" s="43"/>
      <c r="E188" s="43"/>
      <c r="F188" s="43"/>
      <c r="G188" s="43"/>
      <c r="L188" s="2"/>
      <c r="M188" s="2"/>
      <c r="N188" s="2"/>
      <c r="O188" s="2"/>
      <c r="P188" s="2"/>
    </row>
    <row r="189" ht="15.75" hidden="1" customHeight="1">
      <c r="A189" s="43"/>
      <c r="B189" s="43"/>
      <c r="C189" s="43"/>
      <c r="D189" s="43"/>
      <c r="E189" s="43"/>
      <c r="F189" s="43"/>
      <c r="G189" s="43"/>
      <c r="L189" s="2"/>
      <c r="M189" s="2"/>
      <c r="N189" s="2"/>
      <c r="O189" s="2"/>
      <c r="P189" s="2"/>
    </row>
    <row r="190" ht="15.75" hidden="1" customHeight="1">
      <c r="A190" s="43"/>
      <c r="B190" s="43"/>
      <c r="C190" s="43"/>
      <c r="D190" s="43"/>
      <c r="E190" s="43"/>
      <c r="F190" s="43"/>
      <c r="G190" s="43"/>
      <c r="L190" s="2"/>
      <c r="M190" s="2"/>
      <c r="N190" s="2"/>
      <c r="O190" s="2"/>
      <c r="P190" s="2"/>
    </row>
    <row r="191" ht="15.75" hidden="1" customHeight="1">
      <c r="A191" s="43"/>
      <c r="B191" s="43"/>
      <c r="C191" s="43"/>
      <c r="D191" s="43"/>
      <c r="E191" s="43"/>
      <c r="F191" s="43"/>
      <c r="G191" s="43"/>
      <c r="L191" s="2"/>
      <c r="M191" s="2"/>
      <c r="N191" s="2"/>
      <c r="O191" s="2"/>
      <c r="P191" s="2"/>
    </row>
    <row r="192" ht="15.75" hidden="1" customHeight="1">
      <c r="A192" s="43"/>
      <c r="B192" s="43"/>
      <c r="C192" s="43"/>
      <c r="D192" s="43"/>
      <c r="E192" s="43"/>
      <c r="F192" s="43"/>
      <c r="G192" s="43"/>
      <c r="L192" s="2"/>
      <c r="M192" s="2"/>
      <c r="N192" s="2"/>
      <c r="O192" s="2"/>
      <c r="P192" s="2"/>
    </row>
    <row r="193" ht="15.75" hidden="1" customHeight="1">
      <c r="A193" s="43"/>
      <c r="B193" s="43"/>
      <c r="C193" s="43"/>
      <c r="D193" s="43"/>
      <c r="E193" s="43"/>
      <c r="F193" s="43"/>
      <c r="G193" s="43"/>
      <c r="L193" s="2"/>
      <c r="M193" s="2"/>
      <c r="N193" s="2"/>
      <c r="O193" s="2"/>
      <c r="P193" s="2"/>
    </row>
    <row r="194" ht="15.75" hidden="1" customHeight="1">
      <c r="A194" s="43"/>
      <c r="B194" s="43"/>
      <c r="C194" s="43"/>
      <c r="D194" s="43"/>
      <c r="E194" s="43"/>
      <c r="F194" s="43"/>
      <c r="G194" s="43"/>
      <c r="L194" s="2"/>
      <c r="M194" s="2"/>
      <c r="N194" s="2"/>
      <c r="O194" s="2"/>
      <c r="P194" s="2"/>
    </row>
    <row r="195" ht="15.75" hidden="1" customHeight="1">
      <c r="A195" s="43"/>
      <c r="B195" s="43"/>
      <c r="C195" s="43"/>
      <c r="D195" s="43"/>
      <c r="E195" s="43"/>
      <c r="F195" s="43"/>
      <c r="G195" s="43"/>
      <c r="L195" s="2"/>
      <c r="M195" s="2"/>
      <c r="N195" s="2"/>
      <c r="O195" s="2"/>
      <c r="P195" s="2"/>
    </row>
    <row r="196" ht="15.75" hidden="1" customHeight="1">
      <c r="A196" s="43"/>
      <c r="B196" s="43"/>
      <c r="C196" s="43"/>
      <c r="D196" s="43"/>
      <c r="E196" s="43"/>
      <c r="F196" s="43"/>
      <c r="G196" s="43"/>
      <c r="L196" s="2"/>
      <c r="M196" s="2"/>
      <c r="N196" s="2"/>
      <c r="O196" s="2"/>
      <c r="P196" s="2"/>
    </row>
    <row r="197" ht="15.75" hidden="1" customHeight="1">
      <c r="A197" s="43"/>
      <c r="B197" s="43"/>
      <c r="C197" s="43"/>
      <c r="D197" s="43"/>
      <c r="E197" s="43"/>
      <c r="F197" s="43"/>
      <c r="G197" s="43"/>
      <c r="L197" s="2"/>
      <c r="M197" s="2"/>
      <c r="N197" s="2"/>
      <c r="O197" s="2"/>
      <c r="P197" s="2"/>
    </row>
    <row r="198" ht="15.75" hidden="1" customHeight="1">
      <c r="A198" s="43"/>
      <c r="B198" s="43"/>
      <c r="C198" s="43"/>
      <c r="D198" s="43"/>
      <c r="E198" s="43"/>
      <c r="F198" s="43"/>
      <c r="G198" s="43"/>
      <c r="L198" s="2"/>
      <c r="M198" s="2"/>
      <c r="N198" s="2"/>
      <c r="O198" s="2"/>
      <c r="P198" s="2"/>
    </row>
    <row r="199" ht="15.75" hidden="1" customHeight="1">
      <c r="A199" s="43"/>
      <c r="B199" s="43"/>
      <c r="C199" s="43"/>
      <c r="D199" s="43"/>
      <c r="E199" s="43"/>
      <c r="F199" s="43"/>
      <c r="G199" s="43"/>
      <c r="L199" s="2"/>
      <c r="M199" s="2"/>
      <c r="N199" s="2"/>
      <c r="O199" s="2"/>
      <c r="P199" s="2"/>
    </row>
    <row r="200" ht="15.75" hidden="1" customHeight="1">
      <c r="A200" s="43"/>
      <c r="B200" s="43"/>
      <c r="C200" s="43"/>
      <c r="D200" s="43"/>
      <c r="E200" s="43"/>
      <c r="F200" s="43"/>
      <c r="G200" s="43"/>
      <c r="L200" s="2"/>
      <c r="M200" s="2"/>
      <c r="N200" s="2"/>
      <c r="O200" s="2"/>
      <c r="P200" s="2"/>
    </row>
    <row r="201" ht="15.75" hidden="1" customHeight="1">
      <c r="A201" s="43"/>
      <c r="B201" s="43"/>
      <c r="C201" s="43"/>
      <c r="D201" s="43"/>
      <c r="E201" s="43"/>
      <c r="F201" s="43"/>
      <c r="G201" s="43"/>
      <c r="L201" s="2"/>
      <c r="M201" s="2"/>
      <c r="N201" s="2"/>
      <c r="O201" s="2"/>
      <c r="P201" s="2"/>
    </row>
    <row r="202" ht="15.75" hidden="1" customHeight="1">
      <c r="A202" s="43"/>
      <c r="B202" s="43"/>
      <c r="C202" s="43"/>
      <c r="D202" s="43"/>
      <c r="E202" s="43"/>
      <c r="F202" s="43"/>
      <c r="G202" s="43"/>
      <c r="L202" s="2"/>
      <c r="M202" s="2"/>
      <c r="N202" s="2"/>
      <c r="O202" s="2"/>
      <c r="P202" s="2"/>
    </row>
    <row r="203" ht="15.75" hidden="1" customHeight="1">
      <c r="A203" s="43"/>
      <c r="B203" s="43"/>
      <c r="C203" s="43"/>
      <c r="D203" s="43"/>
      <c r="E203" s="43"/>
      <c r="F203" s="43"/>
      <c r="G203" s="43"/>
      <c r="L203" s="2"/>
      <c r="M203" s="2"/>
      <c r="N203" s="2"/>
      <c r="O203" s="2"/>
      <c r="P203" s="2"/>
    </row>
    <row r="204" ht="15.75" hidden="1" customHeight="1">
      <c r="A204" s="43"/>
      <c r="B204" s="43"/>
      <c r="C204" s="43"/>
      <c r="D204" s="43"/>
      <c r="E204" s="43"/>
      <c r="F204" s="43"/>
      <c r="G204" s="43"/>
      <c r="L204" s="2"/>
      <c r="M204" s="2"/>
      <c r="N204" s="2"/>
      <c r="O204" s="2"/>
      <c r="P204" s="2"/>
    </row>
    <row r="205" ht="15.75" hidden="1" customHeight="1">
      <c r="A205" s="43"/>
      <c r="B205" s="43"/>
      <c r="C205" s="43"/>
      <c r="D205" s="43"/>
      <c r="E205" s="43"/>
      <c r="F205" s="43"/>
      <c r="G205" s="43"/>
      <c r="L205" s="2"/>
      <c r="M205" s="2"/>
      <c r="N205" s="2"/>
      <c r="O205" s="2"/>
      <c r="P205" s="2"/>
    </row>
    <row r="206" ht="15.75" hidden="1" customHeight="1">
      <c r="A206" s="43"/>
      <c r="B206" s="43"/>
      <c r="C206" s="43"/>
      <c r="D206" s="43"/>
      <c r="E206" s="43"/>
      <c r="F206" s="43"/>
      <c r="G206" s="43"/>
      <c r="L206" s="2"/>
      <c r="M206" s="2"/>
      <c r="N206" s="2"/>
      <c r="O206" s="2"/>
      <c r="P206" s="2"/>
    </row>
    <row r="207" ht="15.75" hidden="1" customHeight="1">
      <c r="A207" s="43"/>
      <c r="B207" s="43"/>
      <c r="C207" s="43"/>
      <c r="D207" s="43"/>
      <c r="E207" s="43"/>
      <c r="F207" s="43"/>
      <c r="G207" s="43"/>
      <c r="L207" s="2"/>
      <c r="M207" s="2"/>
      <c r="N207" s="2"/>
      <c r="O207" s="2"/>
      <c r="P207" s="2"/>
    </row>
    <row r="208" ht="15.75" hidden="1" customHeight="1">
      <c r="A208" s="43"/>
      <c r="B208" s="43"/>
      <c r="C208" s="43"/>
      <c r="D208" s="43"/>
      <c r="E208" s="43"/>
      <c r="F208" s="43"/>
      <c r="G208" s="43"/>
      <c r="L208" s="2"/>
      <c r="M208" s="2"/>
      <c r="N208" s="2"/>
      <c r="O208" s="2"/>
      <c r="P208" s="2"/>
    </row>
    <row r="209" ht="15.75" hidden="1" customHeight="1">
      <c r="A209" s="43"/>
      <c r="B209" s="43"/>
      <c r="C209" s="43"/>
      <c r="D209" s="43"/>
      <c r="E209" s="43"/>
      <c r="F209" s="43"/>
      <c r="G209" s="43"/>
      <c r="L209" s="2"/>
      <c r="M209" s="2"/>
      <c r="N209" s="2"/>
      <c r="O209" s="2"/>
      <c r="P209" s="2"/>
    </row>
    <row r="210" ht="15.75" hidden="1" customHeight="1">
      <c r="A210" s="43"/>
      <c r="B210" s="43"/>
      <c r="C210" s="43"/>
      <c r="D210" s="43"/>
      <c r="E210" s="43"/>
      <c r="F210" s="43"/>
      <c r="G210" s="43"/>
      <c r="L210" s="2"/>
      <c r="M210" s="2"/>
      <c r="N210" s="2"/>
      <c r="O210" s="2"/>
      <c r="P210" s="2"/>
    </row>
    <row r="211" ht="15.75" hidden="1" customHeight="1">
      <c r="A211" s="43"/>
      <c r="B211" s="43"/>
      <c r="C211" s="43"/>
      <c r="D211" s="43"/>
      <c r="E211" s="43"/>
      <c r="F211" s="43"/>
      <c r="G211" s="43"/>
      <c r="L211" s="2"/>
      <c r="M211" s="2"/>
      <c r="N211" s="2"/>
      <c r="O211" s="2"/>
      <c r="P211" s="2"/>
    </row>
    <row r="212" ht="15.75" hidden="1" customHeight="1">
      <c r="A212" s="43"/>
      <c r="B212" s="43"/>
      <c r="C212" s="43"/>
      <c r="D212" s="43"/>
      <c r="E212" s="43"/>
      <c r="F212" s="43"/>
      <c r="G212" s="43"/>
      <c r="L212" s="2"/>
      <c r="M212" s="2"/>
      <c r="N212" s="2"/>
      <c r="O212" s="2"/>
      <c r="P212" s="2"/>
    </row>
    <row r="213" ht="15.75" hidden="1" customHeight="1">
      <c r="A213" s="43"/>
      <c r="B213" s="43"/>
      <c r="C213" s="43"/>
      <c r="D213" s="43"/>
      <c r="E213" s="43"/>
      <c r="F213" s="43"/>
      <c r="G213" s="43"/>
      <c r="L213" s="2"/>
      <c r="M213" s="2"/>
      <c r="N213" s="2"/>
      <c r="O213" s="2"/>
      <c r="P213" s="2"/>
    </row>
    <row r="214" ht="15.75" hidden="1" customHeight="1">
      <c r="A214" s="43"/>
      <c r="B214" s="43"/>
      <c r="C214" s="43"/>
      <c r="D214" s="43"/>
      <c r="E214" s="43"/>
      <c r="F214" s="43"/>
      <c r="G214" s="43"/>
      <c r="L214" s="2"/>
      <c r="M214" s="2"/>
      <c r="N214" s="2"/>
      <c r="O214" s="2"/>
      <c r="P214" s="2"/>
    </row>
    <row r="215" ht="15.75" hidden="1" customHeight="1">
      <c r="A215" s="43"/>
      <c r="B215" s="43"/>
      <c r="C215" s="43"/>
      <c r="D215" s="43"/>
      <c r="E215" s="43"/>
      <c r="F215" s="43"/>
      <c r="G215" s="43"/>
      <c r="L215" s="2"/>
      <c r="M215" s="2"/>
      <c r="N215" s="2"/>
      <c r="O215" s="2"/>
      <c r="P215" s="2"/>
    </row>
    <row r="216" ht="15.75" hidden="1" customHeight="1">
      <c r="A216" s="43"/>
      <c r="B216" s="43"/>
      <c r="C216" s="43"/>
      <c r="D216" s="43"/>
      <c r="E216" s="43"/>
      <c r="F216" s="43"/>
      <c r="G216" s="43"/>
      <c r="L216" s="2"/>
      <c r="M216" s="2"/>
      <c r="N216" s="2"/>
      <c r="O216" s="2"/>
      <c r="P216" s="2"/>
    </row>
    <row r="217" ht="15.75" hidden="1" customHeight="1">
      <c r="A217" s="43"/>
      <c r="B217" s="43"/>
      <c r="C217" s="43"/>
      <c r="D217" s="43"/>
      <c r="E217" s="43"/>
      <c r="F217" s="43"/>
      <c r="G217" s="43"/>
      <c r="L217" s="2"/>
      <c r="M217" s="2"/>
      <c r="N217" s="2"/>
      <c r="O217" s="2"/>
      <c r="P217" s="2"/>
    </row>
    <row r="218" ht="15.75" hidden="1" customHeight="1">
      <c r="A218" s="43"/>
      <c r="B218" s="43"/>
      <c r="C218" s="43"/>
      <c r="D218" s="43"/>
      <c r="E218" s="43"/>
      <c r="F218" s="43"/>
      <c r="G218" s="43"/>
      <c r="L218" s="2"/>
      <c r="M218" s="2"/>
      <c r="N218" s="2"/>
      <c r="O218" s="2"/>
      <c r="P218" s="2"/>
    </row>
    <row r="219" ht="15.75" hidden="1" customHeight="1">
      <c r="A219" s="43"/>
      <c r="B219" s="43"/>
      <c r="C219" s="43"/>
      <c r="D219" s="43"/>
      <c r="E219" s="43"/>
      <c r="F219" s="43"/>
      <c r="G219" s="43"/>
      <c r="L219" s="2"/>
      <c r="M219" s="2"/>
      <c r="N219" s="2"/>
      <c r="O219" s="2"/>
      <c r="P219" s="2"/>
    </row>
    <row r="220" ht="15.75" hidden="1" customHeight="1">
      <c r="A220" s="43"/>
      <c r="B220" s="43"/>
      <c r="C220" s="43"/>
      <c r="D220" s="43"/>
      <c r="E220" s="43"/>
      <c r="F220" s="43"/>
      <c r="G220" s="43"/>
      <c r="L220" s="2"/>
      <c r="M220" s="2"/>
      <c r="N220" s="2"/>
      <c r="O220" s="2"/>
      <c r="P220" s="2"/>
    </row>
    <row r="221" ht="15.75" hidden="1" customHeight="1">
      <c r="A221" s="43"/>
      <c r="B221" s="43"/>
      <c r="C221" s="43"/>
      <c r="D221" s="43"/>
      <c r="E221" s="43"/>
      <c r="F221" s="43"/>
      <c r="G221" s="43"/>
      <c r="L221" s="2"/>
      <c r="M221" s="2"/>
      <c r="N221" s="2"/>
      <c r="O221" s="2"/>
      <c r="P221" s="2"/>
    </row>
    <row r="222" ht="15.75" hidden="1" customHeight="1">
      <c r="A222" s="43"/>
      <c r="B222" s="43"/>
      <c r="C222" s="43"/>
      <c r="D222" s="43"/>
      <c r="E222" s="43"/>
      <c r="F222" s="43"/>
      <c r="G222" s="43"/>
      <c r="L222" s="2"/>
      <c r="M222" s="2"/>
      <c r="N222" s="2"/>
      <c r="O222" s="2"/>
      <c r="P222" s="2"/>
    </row>
    <row r="223" ht="15.75" hidden="1" customHeight="1">
      <c r="A223" s="43"/>
      <c r="B223" s="43"/>
      <c r="C223" s="43"/>
      <c r="D223" s="43"/>
      <c r="E223" s="43"/>
      <c r="F223" s="43"/>
      <c r="G223" s="43"/>
      <c r="L223" s="2"/>
      <c r="M223" s="2"/>
      <c r="N223" s="2"/>
      <c r="O223" s="2"/>
      <c r="P223" s="2"/>
    </row>
    <row r="224" ht="15.75" hidden="1" customHeight="1">
      <c r="A224" s="43"/>
      <c r="B224" s="43"/>
      <c r="C224" s="43"/>
      <c r="D224" s="43"/>
      <c r="E224" s="43"/>
      <c r="F224" s="43"/>
      <c r="G224" s="43"/>
      <c r="L224" s="2"/>
      <c r="M224" s="2"/>
      <c r="N224" s="2"/>
      <c r="O224" s="2"/>
      <c r="P224" s="2"/>
    </row>
    <row r="225" ht="15.75" hidden="1" customHeight="1">
      <c r="A225" s="43"/>
      <c r="B225" s="43"/>
      <c r="C225" s="43"/>
      <c r="D225" s="43"/>
      <c r="E225" s="43"/>
      <c r="F225" s="43"/>
      <c r="G225" s="43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hidden="1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8" t="s">
        <v>46</v>
      </c>
      <c r="B1" s="9" t="s">
        <v>106</v>
      </c>
      <c r="C1" s="10"/>
      <c r="D1" s="10"/>
      <c r="E1" s="10"/>
      <c r="F1" s="10"/>
      <c r="G1" s="10"/>
      <c r="H1" s="10"/>
      <c r="I1" s="10"/>
      <c r="J1" s="10"/>
      <c r="K1" s="11"/>
      <c r="L1" s="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2"/>
      <c r="AA1" s="12"/>
      <c r="AB1" s="12"/>
      <c r="AC1" s="12"/>
      <c r="AD1" s="12"/>
      <c r="AE1" s="12"/>
      <c r="AF1" s="12"/>
      <c r="AG1" s="12"/>
    </row>
    <row r="2">
      <c r="A2" s="14"/>
      <c r="B2" s="15"/>
      <c r="C2" s="16"/>
      <c r="D2" s="16"/>
      <c r="E2" s="16"/>
      <c r="F2" s="16"/>
      <c r="G2" s="16"/>
      <c r="H2" s="16"/>
      <c r="I2" s="16"/>
      <c r="J2" s="16"/>
      <c r="K2" s="17"/>
      <c r="L2" s="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2"/>
      <c r="AA2" s="12"/>
      <c r="AB2" s="12"/>
      <c r="AC2" s="12"/>
      <c r="AD2" s="12"/>
      <c r="AE2" s="12"/>
      <c r="AF2" s="12"/>
      <c r="AG2" s="12"/>
    </row>
    <row r="3">
      <c r="A3" s="19"/>
      <c r="B3" s="20" t="s">
        <v>49</v>
      </c>
      <c r="C3" s="20" t="s">
        <v>50</v>
      </c>
      <c r="D3" s="20" t="s">
        <v>51</v>
      </c>
      <c r="E3" s="20" t="s">
        <v>52</v>
      </c>
      <c r="F3" s="21" t="s">
        <v>53</v>
      </c>
      <c r="G3" s="21" t="s">
        <v>54</v>
      </c>
      <c r="H3" s="21" t="s">
        <v>55</v>
      </c>
      <c r="I3" s="21" t="s">
        <v>56</v>
      </c>
      <c r="J3" s="20" t="s">
        <v>57</v>
      </c>
      <c r="K3" s="20" t="s">
        <v>58</v>
      </c>
      <c r="L3" s="2"/>
      <c r="M3" s="18" t="s">
        <v>48</v>
      </c>
      <c r="N3" s="12"/>
      <c r="O3" s="12"/>
      <c r="P3" s="12"/>
      <c r="Q3" s="12"/>
      <c r="R3" s="12"/>
      <c r="S3" s="12"/>
      <c r="T3" s="12"/>
      <c r="U3" s="12"/>
      <c r="V3" s="12"/>
      <c r="W3" s="12"/>
      <c r="X3" s="2"/>
      <c r="Y3" s="12"/>
      <c r="Z3" s="12"/>
      <c r="AA3" s="12"/>
      <c r="AB3" s="12"/>
      <c r="AC3" s="12"/>
      <c r="AD3" s="12"/>
      <c r="AE3" s="12"/>
      <c r="AF3" s="12"/>
      <c r="AG3" s="12"/>
    </row>
    <row r="4">
      <c r="A4" s="23" t="str">
        <f>ALNS!A4</f>
        <v>Alex Ranyê Guilherme Cristino</v>
      </c>
      <c r="B4" s="24"/>
      <c r="C4" s="24"/>
      <c r="D4" s="24"/>
      <c r="E4" s="24"/>
      <c r="F4" s="25">
        <f t="shared" ref="F4:F47" si="1">IF(A4&lt;&gt;"",SUM(B4:E4),)</f>
        <v>0</v>
      </c>
      <c r="G4" s="26" t="str">
        <f t="shared" ref="G4:G47" si="2">IFERROR(IF(F4&gt;=0,AVERAGE(B4:E4),""),"")</f>
        <v/>
      </c>
      <c r="H4" s="25" t="str">
        <f t="shared" ref="H4:H47" si="3">IF(AND(F4&gt;=10,F4&lt;28,G4&lt;7),ROUND((50-G4*6)/4,1),"")</f>
        <v/>
      </c>
      <c r="I4" s="27"/>
      <c r="J4" s="28" t="str">
        <f t="shared" ref="J4:J47" si="4">IF(AND(B4&lt;&gt;"",C4&lt;&gt;"",D4&lt;&gt;"",E4&lt;&gt;""),IF(OR(F4&gt;=28,F4&lt;10),G4,IF(I4=H4,5,((G4*6)+(I4*4))/10)),)</f>
        <v/>
      </c>
      <c r="K4" s="29" t="str">
        <f t="shared" ref="K4:K47" si="5">IF(AND(B4&lt;&gt;"",C4&lt;&gt;"",D4&lt;&gt;"",E4&lt;&gt;""),IF(J4&gt;=5,"A","R"),)</f>
        <v/>
      </c>
      <c r="L4" s="2"/>
      <c r="M4" s="22" t="s">
        <v>59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</row>
    <row r="5">
      <c r="A5" s="30" t="str">
        <f>ALNS!A5</f>
        <v>Ana beatriz Araújo Salvino</v>
      </c>
      <c r="B5" s="31"/>
      <c r="C5" s="31"/>
      <c r="D5" s="31"/>
      <c r="E5" s="31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5" t="str">
        <f t="shared" si="4"/>
        <v/>
      </c>
      <c r="K5" s="36" t="str">
        <f t="shared" si="5"/>
        <v/>
      </c>
      <c r="L5" s="2"/>
      <c r="M5" s="18" t="s">
        <v>60</v>
      </c>
      <c r="N5" s="12"/>
      <c r="O5" s="12"/>
      <c r="P5" s="12"/>
      <c r="Q5" s="12"/>
      <c r="R5" s="12"/>
      <c r="S5" s="12"/>
      <c r="T5" s="12"/>
      <c r="U5" s="12"/>
      <c r="V5" s="12"/>
      <c r="W5" s="12"/>
      <c r="X5" s="2"/>
      <c r="Y5" s="12"/>
      <c r="Z5" s="2"/>
      <c r="AA5" s="12"/>
      <c r="AB5" s="12"/>
      <c r="AC5" s="12"/>
      <c r="AD5" s="12"/>
      <c r="AE5" s="12"/>
      <c r="AF5" s="12"/>
      <c r="AG5" s="12"/>
    </row>
    <row r="6">
      <c r="A6" s="23" t="str">
        <f>ALNS!A6</f>
        <v>Ana Beatriz Farias Brito</v>
      </c>
      <c r="B6" s="24"/>
      <c r="C6" s="24"/>
      <c r="D6" s="24"/>
      <c r="E6" s="24"/>
      <c r="F6" s="25">
        <f t="shared" si="1"/>
        <v>0</v>
      </c>
      <c r="G6" s="26" t="str">
        <f t="shared" si="2"/>
        <v/>
      </c>
      <c r="H6" s="25" t="str">
        <f t="shared" si="3"/>
        <v/>
      </c>
      <c r="I6" s="27"/>
      <c r="J6" s="28" t="str">
        <f t="shared" si="4"/>
        <v/>
      </c>
      <c r="K6" s="29" t="str">
        <f t="shared" si="5"/>
        <v/>
      </c>
      <c r="L6" s="2"/>
      <c r="M6" s="37" t="s">
        <v>61</v>
      </c>
      <c r="N6" s="12"/>
      <c r="O6" s="12"/>
      <c r="P6" s="12"/>
      <c r="Q6" s="12"/>
      <c r="R6" s="12"/>
      <c r="S6" s="12"/>
      <c r="T6" s="12"/>
      <c r="U6" s="12"/>
      <c r="V6" s="12"/>
      <c r="W6" s="12"/>
      <c r="X6" s="2"/>
      <c r="Y6" s="12"/>
      <c r="Z6" s="2"/>
      <c r="AA6" s="12"/>
      <c r="AB6" s="12"/>
      <c r="AC6" s="12"/>
      <c r="AD6" s="12"/>
      <c r="AE6" s="12"/>
      <c r="AF6" s="12"/>
      <c r="AG6" s="12"/>
    </row>
    <row r="7">
      <c r="A7" s="30" t="str">
        <f>ALNS!A7</f>
        <v>Ana Clara Oliveira das Chagas</v>
      </c>
      <c r="B7" s="31"/>
      <c r="C7" s="31"/>
      <c r="D7" s="31"/>
      <c r="E7" s="31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5" t="str">
        <f t="shared" si="4"/>
        <v/>
      </c>
      <c r="K7" s="36" t="str">
        <f t="shared" si="5"/>
        <v/>
      </c>
      <c r="L7" s="2"/>
      <c r="M7" s="22" t="s">
        <v>62</v>
      </c>
      <c r="N7" s="12"/>
      <c r="O7" s="12"/>
      <c r="P7" s="12"/>
      <c r="Q7" s="12"/>
      <c r="R7" s="12"/>
      <c r="S7" s="12"/>
      <c r="T7" s="12"/>
      <c r="U7" s="12"/>
      <c r="V7" s="12"/>
      <c r="W7" s="12"/>
      <c r="X7" s="2"/>
      <c r="Y7" s="12"/>
      <c r="Z7" s="2"/>
      <c r="AA7" s="12"/>
      <c r="AB7" s="12"/>
      <c r="AC7" s="12"/>
      <c r="AD7" s="12"/>
      <c r="AE7" s="12"/>
      <c r="AF7" s="12"/>
      <c r="AG7" s="12"/>
    </row>
    <row r="8">
      <c r="A8" s="23" t="str">
        <f>ALNS!A8</f>
        <v>Ana Flávia Ribeiro Gomes Nascimento</v>
      </c>
      <c r="B8" s="24"/>
      <c r="C8" s="24"/>
      <c r="D8" s="24"/>
      <c r="E8" s="24"/>
      <c r="F8" s="25">
        <f t="shared" si="1"/>
        <v>0</v>
      </c>
      <c r="G8" s="26" t="str">
        <f t="shared" si="2"/>
        <v/>
      </c>
      <c r="H8" s="25" t="str">
        <f t="shared" si="3"/>
        <v/>
      </c>
      <c r="I8" s="27"/>
      <c r="J8" s="28" t="str">
        <f t="shared" si="4"/>
        <v/>
      </c>
      <c r="K8" s="29" t="str">
        <f t="shared" si="5"/>
        <v/>
      </c>
      <c r="L8" s="2"/>
      <c r="M8" s="22" t="s">
        <v>63</v>
      </c>
      <c r="N8" s="12"/>
      <c r="O8" s="12"/>
      <c r="P8" s="12"/>
      <c r="Q8" s="12"/>
      <c r="R8" s="12"/>
      <c r="S8" s="12"/>
      <c r="T8" s="12"/>
      <c r="U8" s="12"/>
      <c r="V8" s="12"/>
      <c r="W8" s="12"/>
      <c r="X8" s="2"/>
      <c r="Y8" s="12"/>
      <c r="Z8" s="2"/>
      <c r="AA8" s="12"/>
      <c r="AB8" s="12"/>
      <c r="AC8" s="12"/>
      <c r="AD8" s="12"/>
      <c r="AE8" s="12"/>
      <c r="AF8" s="12"/>
      <c r="AG8" s="12"/>
    </row>
    <row r="9">
      <c r="A9" s="30" t="str">
        <f>ALNS!A9</f>
        <v>Ana Luiza Almeida Maia</v>
      </c>
      <c r="B9" s="31"/>
      <c r="C9" s="31"/>
      <c r="D9" s="31"/>
      <c r="E9" s="31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5" t="str">
        <f t="shared" si="4"/>
        <v/>
      </c>
      <c r="K9" s="36" t="str">
        <f t="shared" si="5"/>
        <v/>
      </c>
      <c r="L9" s="2"/>
      <c r="M9" s="22" t="s">
        <v>64</v>
      </c>
      <c r="N9" s="12"/>
      <c r="O9" s="12"/>
      <c r="P9" s="12"/>
      <c r="Q9" s="12"/>
      <c r="R9" s="12"/>
      <c r="S9" s="12"/>
      <c r="T9" s="12"/>
      <c r="U9" s="12"/>
      <c r="V9" s="12"/>
      <c r="W9" s="12"/>
      <c r="X9" s="2"/>
      <c r="Y9" s="12"/>
      <c r="Z9" s="2"/>
      <c r="AA9" s="12"/>
      <c r="AB9" s="12"/>
      <c r="AC9" s="12"/>
      <c r="AD9" s="12"/>
      <c r="AE9" s="12"/>
      <c r="AF9" s="12"/>
      <c r="AG9" s="12"/>
    </row>
    <row r="10">
      <c r="A10" s="23" t="str">
        <f>ALNS!A10</f>
        <v>Andrei Bernado Nascimento da Silva</v>
      </c>
      <c r="B10" s="24"/>
      <c r="C10" s="24"/>
      <c r="D10" s="24"/>
      <c r="E10" s="24"/>
      <c r="F10" s="25">
        <f t="shared" si="1"/>
        <v>0</v>
      </c>
      <c r="G10" s="26" t="str">
        <f t="shared" si="2"/>
        <v/>
      </c>
      <c r="H10" s="25" t="str">
        <f t="shared" si="3"/>
        <v/>
      </c>
      <c r="I10" s="27"/>
      <c r="J10" s="28" t="str">
        <f t="shared" si="4"/>
        <v/>
      </c>
      <c r="K10" s="29" t="str">
        <f t="shared" si="5"/>
        <v/>
      </c>
      <c r="L10" s="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2"/>
      <c r="Y10" s="12"/>
      <c r="Z10" s="2"/>
      <c r="AA10" s="12"/>
      <c r="AB10" s="12"/>
      <c r="AC10" s="12"/>
      <c r="AD10" s="12"/>
      <c r="AE10" s="12"/>
      <c r="AF10" s="12"/>
      <c r="AG10" s="12"/>
    </row>
    <row r="11">
      <c r="A11" s="30" t="str">
        <f>ALNS!A11</f>
        <v>Arthur Juan Costa Araújo</v>
      </c>
      <c r="B11" s="31"/>
      <c r="C11" s="31"/>
      <c r="D11" s="31"/>
      <c r="E11" s="31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5" t="str">
        <f t="shared" si="4"/>
        <v/>
      </c>
      <c r="K11" s="36" t="str">
        <f t="shared" si="5"/>
        <v/>
      </c>
      <c r="L11" s="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2"/>
      <c r="Y11" s="12"/>
      <c r="Z11" s="2"/>
      <c r="AA11" s="12"/>
      <c r="AB11" s="12"/>
      <c r="AC11" s="12"/>
      <c r="AD11" s="12"/>
      <c r="AE11" s="12"/>
      <c r="AF11" s="12"/>
      <c r="AG11" s="12"/>
    </row>
    <row r="12">
      <c r="A12" s="23" t="str">
        <f>ALNS!A12</f>
        <v>Brenda Angel Sousa de Medeiros</v>
      </c>
      <c r="B12" s="24"/>
      <c r="C12" s="24"/>
      <c r="D12" s="24"/>
      <c r="E12" s="24"/>
      <c r="F12" s="25">
        <f t="shared" si="1"/>
        <v>0</v>
      </c>
      <c r="G12" s="26" t="str">
        <f t="shared" si="2"/>
        <v/>
      </c>
      <c r="H12" s="25" t="str">
        <f t="shared" si="3"/>
        <v/>
      </c>
      <c r="I12" s="27"/>
      <c r="J12" s="28" t="str">
        <f t="shared" si="4"/>
        <v/>
      </c>
      <c r="K12" s="29" t="str">
        <f t="shared" si="5"/>
        <v/>
      </c>
      <c r="L12" s="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2"/>
      <c r="Y12" s="12"/>
      <c r="Z12" s="2"/>
      <c r="AA12" s="12"/>
      <c r="AB12" s="12"/>
      <c r="AC12" s="12"/>
      <c r="AD12" s="12"/>
      <c r="AE12" s="12"/>
      <c r="AF12" s="12"/>
      <c r="AG12" s="12"/>
    </row>
    <row r="13">
      <c r="A13" s="30" t="str">
        <f>ALNS!A13</f>
        <v>Bruna Ellen Andrade Abrantes</v>
      </c>
      <c r="B13" s="31"/>
      <c r="C13" s="31"/>
      <c r="D13" s="31"/>
      <c r="E13" s="31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5" t="str">
        <f t="shared" si="4"/>
        <v/>
      </c>
      <c r="K13" s="36" t="str">
        <f t="shared" si="5"/>
        <v/>
      </c>
      <c r="L13" s="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2"/>
      <c r="Y13" s="12"/>
      <c r="Z13" s="2"/>
      <c r="AA13" s="12"/>
      <c r="AB13" s="12"/>
      <c r="AC13" s="12"/>
      <c r="AD13" s="12"/>
      <c r="AE13" s="12"/>
      <c r="AF13" s="12"/>
      <c r="AG13" s="12"/>
    </row>
    <row r="14">
      <c r="A14" s="23" t="str">
        <f>ALNS!A14</f>
        <v>Daniel Dantas da Silva</v>
      </c>
      <c r="B14" s="24"/>
      <c r="C14" s="24"/>
      <c r="D14" s="24"/>
      <c r="E14" s="24"/>
      <c r="F14" s="25">
        <f t="shared" si="1"/>
        <v>0</v>
      </c>
      <c r="G14" s="26" t="str">
        <f t="shared" si="2"/>
        <v/>
      </c>
      <c r="H14" s="25" t="str">
        <f t="shared" si="3"/>
        <v/>
      </c>
      <c r="I14" s="27"/>
      <c r="J14" s="28" t="str">
        <f t="shared" si="4"/>
        <v/>
      </c>
      <c r="K14" s="29" t="str">
        <f t="shared" si="5"/>
        <v/>
      </c>
      <c r="L14" s="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2"/>
      <c r="Y14" s="12"/>
      <c r="Z14" s="2"/>
      <c r="AA14" s="12"/>
      <c r="AB14" s="12"/>
      <c r="AC14" s="12"/>
      <c r="AD14" s="12"/>
      <c r="AE14" s="12"/>
      <c r="AF14" s="12"/>
      <c r="AG14" s="12"/>
    </row>
    <row r="15">
      <c r="A15" s="30" t="str">
        <f>ALNS!A15</f>
        <v>Erick Gabriel Araújo Leandro</v>
      </c>
      <c r="B15" s="31"/>
      <c r="C15" s="31"/>
      <c r="D15" s="31"/>
      <c r="E15" s="31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5" t="str">
        <f t="shared" si="4"/>
        <v/>
      </c>
      <c r="K15" s="36" t="str">
        <f t="shared" si="5"/>
        <v/>
      </c>
      <c r="L15" s="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2"/>
      <c r="Y15" s="12"/>
      <c r="Z15" s="2"/>
      <c r="AA15" s="12"/>
      <c r="AB15" s="12"/>
      <c r="AC15" s="12"/>
      <c r="AD15" s="12"/>
      <c r="AE15" s="12"/>
      <c r="AF15" s="12"/>
      <c r="AG15" s="12"/>
    </row>
    <row r="16">
      <c r="A16" s="23" t="str">
        <f>ALNS!A16</f>
        <v>Eugênio Genuíno Mota</v>
      </c>
      <c r="B16" s="24"/>
      <c r="C16" s="24"/>
      <c r="D16" s="24"/>
      <c r="E16" s="24"/>
      <c r="F16" s="25">
        <f t="shared" si="1"/>
        <v>0</v>
      </c>
      <c r="G16" s="33" t="str">
        <f t="shared" si="2"/>
        <v/>
      </c>
      <c r="H16" s="25" t="str">
        <f t="shared" si="3"/>
        <v/>
      </c>
      <c r="I16" s="27"/>
      <c r="J16" s="28" t="str">
        <f t="shared" si="4"/>
        <v/>
      </c>
      <c r="K16" s="29" t="str">
        <f t="shared" si="5"/>
        <v/>
      </c>
      <c r="L16" s="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2"/>
      <c r="Y16" s="12"/>
      <c r="Z16" s="2"/>
      <c r="AA16" s="12"/>
      <c r="AB16" s="12"/>
      <c r="AC16" s="12"/>
      <c r="AD16" s="12"/>
      <c r="AE16" s="12"/>
      <c r="AF16" s="12"/>
      <c r="AG16" s="12"/>
    </row>
    <row r="17">
      <c r="A17" s="30" t="str">
        <f>ALNS!A17</f>
        <v>Evellyn Fernandes de Almeida</v>
      </c>
      <c r="B17" s="31"/>
      <c r="C17" s="31"/>
      <c r="D17" s="31"/>
      <c r="E17" s="31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5" t="str">
        <f t="shared" si="4"/>
        <v/>
      </c>
      <c r="K17" s="36" t="str">
        <f t="shared" si="5"/>
        <v/>
      </c>
      <c r="L17" s="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2"/>
      <c r="Y17" s="12"/>
      <c r="Z17" s="2"/>
      <c r="AA17" s="12"/>
      <c r="AB17" s="12"/>
      <c r="AC17" s="12"/>
      <c r="AD17" s="12"/>
      <c r="AE17" s="12"/>
      <c r="AF17" s="12"/>
      <c r="AG17" s="12"/>
    </row>
    <row r="18">
      <c r="A18" s="23" t="str">
        <f>ALNS!A18</f>
        <v>Gabriel de Sousa Gonzaga</v>
      </c>
      <c r="B18" s="24"/>
      <c r="C18" s="24"/>
      <c r="D18" s="24"/>
      <c r="E18" s="24"/>
      <c r="F18" s="25">
        <f t="shared" si="1"/>
        <v>0</v>
      </c>
      <c r="G18" s="26" t="str">
        <f t="shared" si="2"/>
        <v/>
      </c>
      <c r="H18" s="25" t="str">
        <f t="shared" si="3"/>
        <v/>
      </c>
      <c r="I18" s="27"/>
      <c r="J18" s="28" t="str">
        <f t="shared" si="4"/>
        <v/>
      </c>
      <c r="K18" s="29" t="str">
        <f t="shared" si="5"/>
        <v/>
      </c>
      <c r="L18" s="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2"/>
      <c r="Y18" s="12"/>
      <c r="Z18" s="2"/>
      <c r="AA18" s="12"/>
      <c r="AB18" s="12"/>
      <c r="AC18" s="12"/>
      <c r="AD18" s="12"/>
      <c r="AE18" s="12"/>
      <c r="AF18" s="12"/>
      <c r="AG18" s="12"/>
    </row>
    <row r="19">
      <c r="A19" s="30" t="str">
        <f>ALNS!A19</f>
        <v>Giullia Barros Pietoso Camara</v>
      </c>
      <c r="B19" s="31"/>
      <c r="C19" s="31"/>
      <c r="D19" s="31"/>
      <c r="E19" s="31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5" t="str">
        <f t="shared" si="4"/>
        <v/>
      </c>
      <c r="K19" s="36" t="str">
        <f t="shared" si="5"/>
        <v/>
      </c>
      <c r="L19" s="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2"/>
      <c r="Y19" s="12"/>
      <c r="Z19" s="2"/>
      <c r="AA19" s="12"/>
      <c r="AB19" s="12"/>
      <c r="AC19" s="12"/>
      <c r="AD19" s="12"/>
      <c r="AE19" s="12"/>
      <c r="AF19" s="12"/>
      <c r="AG19" s="12"/>
    </row>
    <row r="20" ht="15.75" customHeight="1">
      <c r="A20" s="38" t="str">
        <f>ALNS!A20</f>
        <v>Gleiciane Almeida de Lima</v>
      </c>
      <c r="B20" s="24"/>
      <c r="C20" s="24"/>
      <c r="D20" s="24"/>
      <c r="E20" s="24"/>
      <c r="F20" s="25">
        <f t="shared" si="1"/>
        <v>0</v>
      </c>
      <c r="G20" s="26" t="str">
        <f t="shared" si="2"/>
        <v/>
      </c>
      <c r="H20" s="25" t="str">
        <f t="shared" si="3"/>
        <v/>
      </c>
      <c r="I20" s="27"/>
      <c r="J20" s="28" t="str">
        <f t="shared" si="4"/>
        <v/>
      </c>
      <c r="K20" s="29" t="str">
        <f t="shared" si="5"/>
        <v/>
      </c>
      <c r="L20" s="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2"/>
      <c r="Y20" s="12"/>
      <c r="Z20" s="2"/>
      <c r="AA20" s="12"/>
      <c r="AB20" s="12"/>
      <c r="AC20" s="12"/>
      <c r="AD20" s="12"/>
      <c r="AE20" s="12"/>
      <c r="AF20" s="12"/>
      <c r="AG20" s="12"/>
    </row>
    <row r="21" ht="15.75" customHeight="1">
      <c r="A21" s="30" t="str">
        <f>ALNS!A21</f>
        <v>Gustavo Oliviera de Menezes</v>
      </c>
      <c r="B21" s="31"/>
      <c r="C21" s="31"/>
      <c r="D21" s="31"/>
      <c r="E21" s="31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5" t="str">
        <f t="shared" si="4"/>
        <v/>
      </c>
      <c r="K21" s="36" t="str">
        <f t="shared" si="5"/>
        <v/>
      </c>
      <c r="L21" s="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2"/>
      <c r="Y21" s="12"/>
      <c r="Z21" s="2"/>
      <c r="AA21" s="12"/>
      <c r="AB21" s="12"/>
      <c r="AC21" s="12"/>
      <c r="AD21" s="12"/>
      <c r="AE21" s="12"/>
      <c r="AF21" s="12"/>
      <c r="AG21" s="12"/>
    </row>
    <row r="22" ht="15.75" customHeight="1">
      <c r="A22" s="23" t="str">
        <f>ALNS!A22</f>
        <v>Heitor Gênuíno Mota</v>
      </c>
      <c r="B22" s="24"/>
      <c r="C22" s="24"/>
      <c r="D22" s="24"/>
      <c r="E22" s="24"/>
      <c r="F22" s="25">
        <f t="shared" si="1"/>
        <v>0</v>
      </c>
      <c r="G22" s="26" t="str">
        <f t="shared" si="2"/>
        <v/>
      </c>
      <c r="H22" s="25" t="str">
        <f t="shared" si="3"/>
        <v/>
      </c>
      <c r="I22" s="27"/>
      <c r="J22" s="28" t="str">
        <f t="shared" si="4"/>
        <v/>
      </c>
      <c r="K22" s="29" t="str">
        <f t="shared" si="5"/>
        <v/>
      </c>
      <c r="L22" s="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2"/>
      <c r="Y22" s="12"/>
      <c r="Z22" s="2"/>
      <c r="AA22" s="12"/>
      <c r="AB22" s="12"/>
      <c r="AC22" s="12"/>
      <c r="AD22" s="12"/>
      <c r="AE22" s="12"/>
      <c r="AF22" s="12"/>
      <c r="AG22" s="12"/>
    </row>
    <row r="23" ht="15.75" customHeight="1">
      <c r="A23" s="30" t="str">
        <f>ALNS!A23</f>
        <v>Heloisa dos Reis Nascimento</v>
      </c>
      <c r="B23" s="31"/>
      <c r="C23" s="31"/>
      <c r="D23" s="31"/>
      <c r="E23" s="31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4"/>
      <c r="J23" s="35" t="str">
        <f t="shared" si="4"/>
        <v/>
      </c>
      <c r="K23" s="36" t="str">
        <f t="shared" si="5"/>
        <v/>
      </c>
      <c r="L23" s="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2"/>
      <c r="Y23" s="12"/>
      <c r="Z23" s="2"/>
      <c r="AA23" s="12"/>
      <c r="AB23" s="12"/>
      <c r="AC23" s="12"/>
      <c r="AD23" s="12"/>
      <c r="AE23" s="12"/>
      <c r="AF23" s="12"/>
      <c r="AG23" s="12"/>
    </row>
    <row r="24" ht="15.75" customHeight="1">
      <c r="A24" s="23" t="str">
        <f>ALNS!A24</f>
        <v>José Júlio César de Lima Silva Soares</v>
      </c>
      <c r="B24" s="24"/>
      <c r="C24" s="24"/>
      <c r="D24" s="24"/>
      <c r="E24" s="24"/>
      <c r="F24" s="25">
        <f t="shared" si="1"/>
        <v>0</v>
      </c>
      <c r="G24" s="26" t="str">
        <f t="shared" si="2"/>
        <v/>
      </c>
      <c r="H24" s="25" t="str">
        <f t="shared" si="3"/>
        <v/>
      </c>
      <c r="I24" s="27"/>
      <c r="J24" s="28" t="str">
        <f t="shared" si="4"/>
        <v/>
      </c>
      <c r="K24" s="29" t="str">
        <f t="shared" si="5"/>
        <v/>
      </c>
      <c r="L24" s="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2"/>
      <c r="Y24" s="12"/>
      <c r="Z24" s="2"/>
      <c r="AA24" s="12"/>
      <c r="AB24" s="12"/>
      <c r="AC24" s="12"/>
      <c r="AD24" s="12"/>
      <c r="AE24" s="12"/>
      <c r="AF24" s="12"/>
      <c r="AG24" s="12"/>
    </row>
    <row r="25" ht="15.75" customHeight="1">
      <c r="A25" s="30" t="str">
        <f>ALNS!A25</f>
        <v>Júlia da Costa Silva Cruz</v>
      </c>
      <c r="B25" s="31"/>
      <c r="C25" s="31"/>
      <c r="D25" s="31"/>
      <c r="E25" s="31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4"/>
      <c r="J25" s="35" t="str">
        <f t="shared" si="4"/>
        <v/>
      </c>
      <c r="K25" s="36" t="str">
        <f t="shared" si="5"/>
        <v/>
      </c>
      <c r="L25" s="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2"/>
      <c r="Y25" s="12"/>
      <c r="Z25" s="2"/>
      <c r="AA25" s="12"/>
      <c r="AB25" s="12"/>
      <c r="AC25" s="12"/>
      <c r="AD25" s="12"/>
      <c r="AE25" s="12"/>
      <c r="AF25" s="12"/>
      <c r="AG25" s="12"/>
    </row>
    <row r="26" ht="15.75" customHeight="1">
      <c r="A26" s="39" t="str">
        <f>ALNS!A26</f>
        <v>Kelven Fernando Basilio de Farias</v>
      </c>
      <c r="B26" s="24"/>
      <c r="C26" s="24"/>
      <c r="D26" s="24"/>
      <c r="E26" s="24"/>
      <c r="F26" s="25">
        <f t="shared" si="1"/>
        <v>0</v>
      </c>
      <c r="G26" s="26" t="str">
        <f t="shared" si="2"/>
        <v/>
      </c>
      <c r="H26" s="25" t="str">
        <f t="shared" si="3"/>
        <v/>
      </c>
      <c r="I26" s="38"/>
      <c r="J26" s="28" t="str">
        <f t="shared" si="4"/>
        <v/>
      </c>
      <c r="K26" s="29" t="str">
        <f t="shared" si="5"/>
        <v/>
      </c>
      <c r="L26" s="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2"/>
      <c r="Y26" s="12"/>
      <c r="Z26" s="2"/>
      <c r="AA26" s="12"/>
      <c r="AB26" s="12"/>
      <c r="AC26" s="12"/>
      <c r="AD26" s="12"/>
      <c r="AE26" s="12"/>
      <c r="AF26" s="12"/>
      <c r="AG26" s="12"/>
    </row>
    <row r="27" ht="15.75" customHeight="1">
      <c r="A27" s="40" t="str">
        <f>ALNS!A27</f>
        <v>Laura Lima Pires</v>
      </c>
      <c r="B27" s="31"/>
      <c r="C27" s="31"/>
      <c r="D27" s="31"/>
      <c r="E27" s="31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41"/>
      <c r="J27" s="35" t="str">
        <f t="shared" si="4"/>
        <v/>
      </c>
      <c r="K27" s="36" t="str">
        <f t="shared" si="5"/>
        <v/>
      </c>
      <c r="L27" s="2"/>
      <c r="M27" s="12"/>
      <c r="N27" s="2"/>
      <c r="O27" s="2"/>
      <c r="P27" s="12"/>
      <c r="Q27" s="2"/>
      <c r="R27" s="2"/>
      <c r="S27" s="2"/>
      <c r="T27" s="2"/>
      <c r="U27" s="2"/>
      <c r="V27" s="2"/>
      <c r="W27" s="2"/>
      <c r="X27" s="2"/>
      <c r="Y27" s="12"/>
      <c r="Z27" s="2"/>
      <c r="AA27" s="12"/>
      <c r="AB27" s="12"/>
      <c r="AC27" s="12"/>
      <c r="AD27" s="12"/>
      <c r="AE27" s="12"/>
      <c r="AF27" s="12"/>
      <c r="AG27" s="12"/>
    </row>
    <row r="28" ht="15.75" customHeight="1">
      <c r="A28" s="42" t="str">
        <f>ALNS!A28</f>
        <v>Lucas Abrante Rêgo</v>
      </c>
      <c r="B28" s="24"/>
      <c r="C28" s="24"/>
      <c r="D28" s="24"/>
      <c r="E28" s="24"/>
      <c r="F28" s="25">
        <f t="shared" si="1"/>
        <v>0</v>
      </c>
      <c r="G28" s="26" t="str">
        <f t="shared" si="2"/>
        <v/>
      </c>
      <c r="H28" s="25" t="str">
        <f t="shared" si="3"/>
        <v/>
      </c>
      <c r="I28" s="38"/>
      <c r="J28" s="28" t="str">
        <f t="shared" si="4"/>
        <v/>
      </c>
      <c r="K28" s="29" t="str">
        <f t="shared" si="5"/>
        <v/>
      </c>
      <c r="L28" s="2"/>
      <c r="M28" s="12"/>
      <c r="N28" s="2"/>
      <c r="O28" s="12"/>
      <c r="P28" s="12"/>
      <c r="Q28" s="12"/>
      <c r="R28" s="12"/>
      <c r="S28" s="12"/>
      <c r="T28" s="2"/>
      <c r="U28" s="2"/>
      <c r="V28" s="2"/>
      <c r="W28" s="2"/>
      <c r="X28" s="2"/>
      <c r="Y28" s="12"/>
      <c r="Z28" s="2"/>
      <c r="AA28" s="12"/>
      <c r="AB28" s="12"/>
      <c r="AC28" s="12"/>
      <c r="AD28" s="12"/>
      <c r="AE28" s="12"/>
      <c r="AF28" s="12"/>
      <c r="AG28" s="12"/>
    </row>
    <row r="29" ht="15.75" customHeight="1">
      <c r="A29" s="41" t="str">
        <f>ALNS!A29</f>
        <v>Luiz Alberto Medeiros Soares</v>
      </c>
      <c r="B29" s="31"/>
      <c r="C29" s="31"/>
      <c r="D29" s="31"/>
      <c r="E29" s="31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41"/>
      <c r="J29" s="35" t="str">
        <f t="shared" si="4"/>
        <v/>
      </c>
      <c r="K29" s="36" t="str">
        <f t="shared" si="5"/>
        <v/>
      </c>
      <c r="L29" s="2"/>
      <c r="M29" s="12"/>
      <c r="N29" s="12"/>
      <c r="O29" s="12"/>
      <c r="P29" s="12"/>
      <c r="Q29" s="12"/>
      <c r="R29" s="12"/>
      <c r="S29" s="12"/>
      <c r="T29" s="2"/>
      <c r="U29" s="2"/>
      <c r="V29" s="2"/>
      <c r="W29" s="2"/>
      <c r="X29" s="2"/>
      <c r="Y29" s="2"/>
      <c r="Z29" s="2"/>
      <c r="AA29" s="12"/>
      <c r="AB29" s="12"/>
      <c r="AC29" s="12"/>
      <c r="AD29" s="12"/>
      <c r="AE29" s="12"/>
      <c r="AF29" s="12"/>
      <c r="AG29" s="12"/>
    </row>
    <row r="30" ht="15.75" customHeight="1">
      <c r="A30" s="38" t="str">
        <f>ALNS!A30</f>
        <v>Maria Alice Borba Agra</v>
      </c>
      <c r="B30" s="24"/>
      <c r="C30" s="24"/>
      <c r="D30" s="24"/>
      <c r="E30" s="24"/>
      <c r="F30" s="25">
        <f t="shared" si="1"/>
        <v>0</v>
      </c>
      <c r="G30" s="26" t="str">
        <f t="shared" si="2"/>
        <v/>
      </c>
      <c r="H30" s="25" t="str">
        <f t="shared" si="3"/>
        <v/>
      </c>
      <c r="I30" s="38"/>
      <c r="J30" s="28" t="str">
        <f t="shared" si="4"/>
        <v/>
      </c>
      <c r="K30" s="29" t="str">
        <f t="shared" si="5"/>
        <v/>
      </c>
      <c r="L30" s="2"/>
      <c r="M30" s="12"/>
      <c r="N30" s="2"/>
      <c r="O30" s="12"/>
      <c r="P30" s="12"/>
      <c r="Q30" s="12"/>
      <c r="R30" s="12"/>
      <c r="S30" s="12"/>
      <c r="T30" s="2"/>
      <c r="U30" s="2"/>
      <c r="V30" s="2"/>
      <c r="W30" s="2"/>
      <c r="X30" s="2"/>
      <c r="Y30" s="2"/>
      <c r="Z30" s="2"/>
      <c r="AA30" s="12"/>
      <c r="AB30" s="12"/>
      <c r="AC30" s="12"/>
      <c r="AD30" s="12"/>
      <c r="AE30" s="12"/>
      <c r="AF30" s="12"/>
      <c r="AG30" s="12"/>
    </row>
    <row r="31" ht="15.75" customHeight="1">
      <c r="A31" s="41" t="str">
        <f>ALNS!A31</f>
        <v>Maria Clara Alves de Lima</v>
      </c>
      <c r="B31" s="31"/>
      <c r="C31" s="31"/>
      <c r="D31" s="31"/>
      <c r="E31" s="31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41"/>
      <c r="J31" s="35" t="str">
        <f t="shared" si="4"/>
        <v/>
      </c>
      <c r="K31" s="36" t="str">
        <f t="shared" si="5"/>
        <v/>
      </c>
      <c r="L31" s="2"/>
      <c r="M31" s="12"/>
      <c r="N31" s="2"/>
      <c r="O31" s="12"/>
      <c r="P31" s="12"/>
      <c r="Q31" s="2"/>
      <c r="R31" s="12"/>
      <c r="S31" s="12"/>
      <c r="T31" s="2"/>
      <c r="U31" s="2"/>
      <c r="V31" s="2"/>
      <c r="W31" s="2"/>
      <c r="X31" s="2"/>
      <c r="Y31" s="2"/>
      <c r="Z31" s="2"/>
      <c r="AA31" s="12"/>
      <c r="AB31" s="2"/>
      <c r="AC31" s="12"/>
      <c r="AD31" s="12"/>
      <c r="AE31" s="12"/>
      <c r="AF31" s="12"/>
      <c r="AG31" s="12"/>
    </row>
    <row r="32" ht="15.75" customHeight="1">
      <c r="A32" s="38" t="str">
        <f>ALNS!A32</f>
        <v>Maria Clara dos  Reis Silva</v>
      </c>
      <c r="B32" s="24"/>
      <c r="C32" s="24"/>
      <c r="D32" s="24"/>
      <c r="E32" s="24"/>
      <c r="F32" s="25">
        <f t="shared" si="1"/>
        <v>0</v>
      </c>
      <c r="G32" s="26" t="str">
        <f t="shared" si="2"/>
        <v/>
      </c>
      <c r="H32" s="25" t="str">
        <f t="shared" si="3"/>
        <v/>
      </c>
      <c r="I32" s="38"/>
      <c r="J32" s="28" t="str">
        <f t="shared" si="4"/>
        <v/>
      </c>
      <c r="K32" s="29" t="str">
        <f t="shared" si="5"/>
        <v/>
      </c>
      <c r="L32" s="2"/>
      <c r="M32" s="12"/>
      <c r="N32" s="2"/>
      <c r="O32" s="12"/>
      <c r="P32" s="12"/>
      <c r="Q32" s="12"/>
      <c r="R32" s="12"/>
      <c r="S32" s="12"/>
      <c r="T32" s="2"/>
      <c r="U32" s="2"/>
      <c r="V32" s="2"/>
      <c r="W32" s="2"/>
      <c r="X32" s="2"/>
      <c r="Y32" s="2"/>
      <c r="Z32" s="2"/>
      <c r="AA32" s="12"/>
      <c r="AB32" s="12"/>
      <c r="AC32" s="12"/>
      <c r="AD32" s="12"/>
      <c r="AE32" s="12"/>
      <c r="AF32" s="12"/>
      <c r="AG32" s="12"/>
    </row>
    <row r="33" ht="15.75" customHeight="1">
      <c r="A33" s="41" t="str">
        <f>ALNS!A33</f>
        <v>Maria Evelyn da Silva Almeida</v>
      </c>
      <c r="B33" s="31"/>
      <c r="C33" s="31"/>
      <c r="D33" s="31"/>
      <c r="E33" s="31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41"/>
      <c r="J33" s="35" t="str">
        <f t="shared" si="4"/>
        <v/>
      </c>
      <c r="K33" s="36" t="str">
        <f t="shared" si="5"/>
        <v/>
      </c>
      <c r="L33" s="2"/>
      <c r="M33" s="12"/>
      <c r="N33" s="12"/>
      <c r="O33" s="12"/>
      <c r="P33" s="12"/>
      <c r="Q33" s="12"/>
      <c r="R33" s="12"/>
      <c r="S33" s="12"/>
      <c r="T33" s="2"/>
      <c r="U33" s="2"/>
      <c r="V33" s="2"/>
      <c r="W33" s="2"/>
      <c r="X33" s="2"/>
      <c r="Y33" s="2"/>
      <c r="Z33" s="2"/>
      <c r="AA33" s="12"/>
      <c r="AB33" s="12"/>
      <c r="AC33" s="12"/>
      <c r="AD33" s="12"/>
      <c r="AE33" s="12"/>
      <c r="AF33" s="12"/>
      <c r="AG33" s="12"/>
    </row>
    <row r="34" ht="15.75" customHeight="1">
      <c r="A34" s="38" t="str">
        <f>ALNS!A34</f>
        <v>Marina Venâncio Oliveira</v>
      </c>
      <c r="B34" s="24"/>
      <c r="C34" s="24"/>
      <c r="D34" s="24"/>
      <c r="E34" s="24"/>
      <c r="F34" s="25">
        <f t="shared" si="1"/>
        <v>0</v>
      </c>
      <c r="G34" s="26" t="str">
        <f t="shared" si="2"/>
        <v/>
      </c>
      <c r="H34" s="25" t="str">
        <f t="shared" si="3"/>
        <v/>
      </c>
      <c r="I34" s="38"/>
      <c r="J34" s="28" t="str">
        <f t="shared" si="4"/>
        <v/>
      </c>
      <c r="K34" s="29" t="str">
        <f t="shared" si="5"/>
        <v/>
      </c>
      <c r="L34" s="2"/>
      <c r="M34" s="1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2"/>
      <c r="AB34" s="12"/>
      <c r="AC34" s="12"/>
      <c r="AD34" s="12"/>
      <c r="AE34" s="12"/>
      <c r="AF34" s="12"/>
      <c r="AG34" s="12"/>
    </row>
    <row r="35" ht="15.75" customHeight="1">
      <c r="A35" s="41" t="str">
        <f>ALNS!A35</f>
        <v>Mário Samuel Oliveira Conceição</v>
      </c>
      <c r="B35" s="31"/>
      <c r="C35" s="31"/>
      <c r="D35" s="31"/>
      <c r="E35" s="31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41"/>
      <c r="J35" s="35" t="str">
        <f t="shared" si="4"/>
        <v/>
      </c>
      <c r="K35" s="36" t="str">
        <f t="shared" si="5"/>
        <v/>
      </c>
      <c r="L35" s="2"/>
      <c r="M35" s="1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2"/>
      <c r="AB35" s="12"/>
      <c r="AC35" s="12"/>
      <c r="AD35" s="12"/>
      <c r="AE35" s="12"/>
      <c r="AF35" s="12"/>
      <c r="AG35" s="12"/>
    </row>
    <row r="36" ht="15.75" customHeight="1">
      <c r="A36" s="42" t="str">
        <f>ALNS!A36</f>
        <v>Pedro Elias barbosa de Sousa</v>
      </c>
      <c r="B36" s="24"/>
      <c r="C36" s="24"/>
      <c r="D36" s="24"/>
      <c r="E36" s="24"/>
      <c r="F36" s="25">
        <f t="shared" si="1"/>
        <v>0</v>
      </c>
      <c r="G36" s="26" t="str">
        <f t="shared" si="2"/>
        <v/>
      </c>
      <c r="H36" s="25" t="str">
        <f t="shared" si="3"/>
        <v/>
      </c>
      <c r="I36" s="38"/>
      <c r="J36" s="28" t="str">
        <f t="shared" si="4"/>
        <v/>
      </c>
      <c r="K36" s="29" t="str">
        <f t="shared" si="5"/>
        <v/>
      </c>
      <c r="L36" s="2"/>
      <c r="M36" s="1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2"/>
      <c r="AB36" s="12"/>
      <c r="AC36" s="12"/>
      <c r="AD36" s="12"/>
      <c r="AE36" s="12"/>
      <c r="AF36" s="12"/>
      <c r="AG36" s="12"/>
    </row>
    <row r="37" ht="15.75" customHeight="1">
      <c r="A37" s="40" t="str">
        <f>ALNS!A37</f>
        <v>Pedro Henrique dos Santos Sousa</v>
      </c>
      <c r="B37" s="31"/>
      <c r="C37" s="31"/>
      <c r="D37" s="31"/>
      <c r="E37" s="31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41"/>
      <c r="J37" s="35" t="str">
        <f t="shared" si="4"/>
        <v/>
      </c>
      <c r="K37" s="36" t="str">
        <f t="shared" si="5"/>
        <v/>
      </c>
      <c r="L37" s="2"/>
      <c r="M37" s="1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2"/>
      <c r="AB37" s="12"/>
      <c r="AC37" s="12"/>
      <c r="AD37" s="12"/>
      <c r="AE37" s="2"/>
      <c r="AF37" s="2"/>
      <c r="AG37" s="2"/>
    </row>
    <row r="38" ht="15.75" customHeight="1">
      <c r="A38" s="42" t="str">
        <f>ALNS!A38</f>
        <v>Pedro Víctor de Farias Almeida</v>
      </c>
      <c r="B38" s="24"/>
      <c r="C38" s="24"/>
      <c r="D38" s="24"/>
      <c r="E38" s="24"/>
      <c r="F38" s="25">
        <f t="shared" si="1"/>
        <v>0</v>
      </c>
      <c r="G38" s="26" t="str">
        <f t="shared" si="2"/>
        <v/>
      </c>
      <c r="H38" s="25" t="str">
        <f t="shared" si="3"/>
        <v/>
      </c>
      <c r="I38" s="38"/>
      <c r="J38" s="28" t="str">
        <f t="shared" si="4"/>
        <v/>
      </c>
      <c r="K38" s="29" t="str">
        <f t="shared" si="5"/>
        <v/>
      </c>
      <c r="L38" s="2"/>
      <c r="M38" s="1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2"/>
      <c r="AB38" s="12"/>
      <c r="AC38" s="12"/>
      <c r="AD38" s="12"/>
      <c r="AE38" s="2"/>
      <c r="AF38" s="2"/>
      <c r="AG38" s="2"/>
    </row>
    <row r="39" ht="15.75" customHeight="1">
      <c r="A39" s="40" t="str">
        <f>ALNS!A39</f>
        <v>Pedro Welisson de Lima Araújo</v>
      </c>
      <c r="B39" s="31"/>
      <c r="C39" s="31"/>
      <c r="D39" s="31"/>
      <c r="E39" s="31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41"/>
      <c r="J39" s="35" t="str">
        <f t="shared" si="4"/>
        <v/>
      </c>
      <c r="K39" s="36" t="str">
        <f t="shared" si="5"/>
        <v/>
      </c>
      <c r="L39" s="2"/>
      <c r="M39" s="1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2"/>
      <c r="AB39" s="12"/>
      <c r="AC39" s="12"/>
      <c r="AD39" s="12"/>
      <c r="AE39" s="2"/>
      <c r="AF39" s="2"/>
      <c r="AG39" s="2"/>
    </row>
    <row r="40" ht="15.75" customHeight="1">
      <c r="A40" s="42" t="str">
        <f>ALNS!A40</f>
        <v>Rebeca Kemylly Vasquez Mendes</v>
      </c>
      <c r="B40" s="24"/>
      <c r="C40" s="24"/>
      <c r="D40" s="24"/>
      <c r="E40" s="24"/>
      <c r="F40" s="25">
        <f t="shared" si="1"/>
        <v>0</v>
      </c>
      <c r="G40" s="26" t="str">
        <f t="shared" si="2"/>
        <v/>
      </c>
      <c r="H40" s="25" t="str">
        <f t="shared" si="3"/>
        <v/>
      </c>
      <c r="I40" s="38"/>
      <c r="J40" s="28" t="str">
        <f t="shared" si="4"/>
        <v/>
      </c>
      <c r="K40" s="29" t="str">
        <f t="shared" si="5"/>
        <v/>
      </c>
      <c r="L40" s="2"/>
      <c r="M40" s="1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2"/>
      <c r="AB40" s="12"/>
      <c r="AC40" s="12"/>
      <c r="AD40" s="2"/>
      <c r="AE40" s="2"/>
      <c r="AF40" s="2"/>
      <c r="AG40" s="2"/>
    </row>
    <row r="41" ht="15.75" customHeight="1">
      <c r="A41" s="40" t="str">
        <f>ALNS!A41</f>
        <v>Renan Victor Rocha Pessoa</v>
      </c>
      <c r="B41" s="31"/>
      <c r="C41" s="31"/>
      <c r="D41" s="31"/>
      <c r="E41" s="31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41"/>
      <c r="J41" s="35" t="str">
        <f t="shared" si="4"/>
        <v/>
      </c>
      <c r="K41" s="36" t="str">
        <f t="shared" si="5"/>
        <v/>
      </c>
      <c r="L41" s="2"/>
      <c r="M41" s="1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2"/>
      <c r="AB41" s="2"/>
      <c r="AC41" s="2"/>
      <c r="AD41" s="2"/>
      <c r="AE41" s="2"/>
      <c r="AF41" s="2"/>
      <c r="AG41" s="2"/>
    </row>
    <row r="42" ht="15.75" customHeight="1">
      <c r="A42" s="42" t="str">
        <f>ALNS!A42</f>
        <v>Reuel Rodrigues Ferreira</v>
      </c>
      <c r="B42" s="24"/>
      <c r="C42" s="24"/>
      <c r="D42" s="24"/>
      <c r="E42" s="24"/>
      <c r="F42" s="25">
        <f t="shared" si="1"/>
        <v>0</v>
      </c>
      <c r="G42" s="26" t="str">
        <f t="shared" si="2"/>
        <v/>
      </c>
      <c r="H42" s="25" t="str">
        <f t="shared" si="3"/>
        <v/>
      </c>
      <c r="I42" s="38"/>
      <c r="J42" s="28" t="str">
        <f t="shared" si="4"/>
        <v/>
      </c>
      <c r="K42" s="29" t="str">
        <f t="shared" si="5"/>
        <v/>
      </c>
      <c r="L42" s="2"/>
      <c r="M42" s="1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2"/>
      <c r="AB42" s="2"/>
      <c r="AC42" s="2"/>
      <c r="AD42" s="2"/>
      <c r="AE42" s="2"/>
      <c r="AF42" s="2"/>
      <c r="AG42" s="2"/>
    </row>
    <row r="43" ht="15.75" customHeight="1">
      <c r="A43" s="40" t="str">
        <f>ALNS!A43</f>
        <v>Samara Rafaelly Brandão Rocha</v>
      </c>
      <c r="B43" s="31"/>
      <c r="C43" s="31"/>
      <c r="D43" s="31"/>
      <c r="E43" s="31"/>
      <c r="F43" s="32">
        <f t="shared" si="1"/>
        <v>0</v>
      </c>
      <c r="G43" s="33" t="str">
        <f t="shared" si="2"/>
        <v/>
      </c>
      <c r="H43" s="32" t="str">
        <f t="shared" si="3"/>
        <v/>
      </c>
      <c r="I43" s="41"/>
      <c r="J43" s="35" t="str">
        <f t="shared" si="4"/>
        <v/>
      </c>
      <c r="K43" s="36" t="str">
        <f t="shared" si="5"/>
        <v/>
      </c>
      <c r="L43" s="2"/>
      <c r="M43" s="1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2"/>
      <c r="AB43" s="2"/>
      <c r="AC43" s="2"/>
      <c r="AD43" s="2"/>
      <c r="AE43" s="2"/>
      <c r="AF43" s="2"/>
      <c r="AG43" s="2"/>
    </row>
    <row r="44" ht="15.75" customHeight="1">
      <c r="A44" s="42" t="str">
        <f>ALNS!A44</f>
        <v>Samuel Fontes Lima</v>
      </c>
      <c r="B44" s="24"/>
      <c r="C44" s="24"/>
      <c r="D44" s="24"/>
      <c r="E44" s="24"/>
      <c r="F44" s="25">
        <f t="shared" si="1"/>
        <v>0</v>
      </c>
      <c r="G44" s="26" t="str">
        <f t="shared" si="2"/>
        <v/>
      </c>
      <c r="H44" s="25" t="str">
        <f t="shared" si="3"/>
        <v/>
      </c>
      <c r="I44" s="38"/>
      <c r="J44" s="28" t="str">
        <f t="shared" si="4"/>
        <v/>
      </c>
      <c r="K44" s="29" t="str">
        <f t="shared" si="5"/>
        <v/>
      </c>
      <c r="L44" s="2"/>
      <c r="M44" s="1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2"/>
      <c r="AB44" s="2"/>
      <c r="AC44" s="2"/>
      <c r="AD44" s="2"/>
      <c r="AE44" s="2"/>
      <c r="AF44" s="2"/>
      <c r="AG44" s="2"/>
    </row>
    <row r="45" ht="15.75" customHeight="1">
      <c r="A45" s="40" t="str">
        <f>ALNS!A45</f>
        <v>Thifany Tayane Pereira Galdino</v>
      </c>
      <c r="B45" s="31"/>
      <c r="C45" s="31"/>
      <c r="D45" s="31"/>
      <c r="E45" s="31"/>
      <c r="F45" s="32">
        <f t="shared" si="1"/>
        <v>0</v>
      </c>
      <c r="G45" s="33" t="str">
        <f t="shared" si="2"/>
        <v/>
      </c>
      <c r="H45" s="32" t="str">
        <f t="shared" si="3"/>
        <v/>
      </c>
      <c r="I45" s="41"/>
      <c r="J45" s="35" t="str">
        <f t="shared" si="4"/>
        <v/>
      </c>
      <c r="K45" s="36" t="str">
        <f t="shared" si="5"/>
        <v/>
      </c>
      <c r="L45" s="2"/>
      <c r="M45" s="12"/>
      <c r="N45" s="1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2" t="str">
        <f>ALNS!A46</f>
        <v>Victor Gabriel Clementino Lima</v>
      </c>
      <c r="B46" s="24"/>
      <c r="C46" s="24"/>
      <c r="D46" s="24"/>
      <c r="E46" s="24"/>
      <c r="F46" s="25">
        <f t="shared" si="1"/>
        <v>0</v>
      </c>
      <c r="G46" s="26" t="str">
        <f t="shared" si="2"/>
        <v/>
      </c>
      <c r="H46" s="25" t="str">
        <f t="shared" si="3"/>
        <v/>
      </c>
      <c r="I46" s="38"/>
      <c r="J46" s="28" t="str">
        <f t="shared" si="4"/>
        <v/>
      </c>
      <c r="K46" s="29" t="str">
        <f t="shared" si="5"/>
        <v/>
      </c>
      <c r="L46" s="2"/>
      <c r="M46" s="12"/>
      <c r="N46" s="1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0" t="str">
        <f>ALNS!A47</f>
        <v>Vitória Cristina Rodrigues Amancio Vieira</v>
      </c>
      <c r="B47" s="31"/>
      <c r="C47" s="31"/>
      <c r="D47" s="31"/>
      <c r="E47" s="31"/>
      <c r="F47" s="32">
        <f t="shared" si="1"/>
        <v>0</v>
      </c>
      <c r="G47" s="33" t="str">
        <f t="shared" si="2"/>
        <v/>
      </c>
      <c r="H47" s="32" t="str">
        <f t="shared" si="3"/>
        <v/>
      </c>
      <c r="I47" s="41"/>
      <c r="J47" s="35" t="str">
        <f t="shared" si="4"/>
        <v/>
      </c>
      <c r="K47" s="36" t="str">
        <f t="shared" si="5"/>
        <v/>
      </c>
      <c r="L47" s="2"/>
      <c r="M47" s="12"/>
      <c r="N47" s="1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2"/>
      <c r="M48" s="12"/>
      <c r="N48" s="1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2"/>
      <c r="M49" s="12"/>
      <c r="N49" s="1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B50" s="43"/>
      <c r="C50" s="43"/>
      <c r="D50" s="43"/>
      <c r="E50" s="43"/>
      <c r="F50" s="43"/>
      <c r="G50" s="43"/>
      <c r="L50" s="2"/>
      <c r="M50" s="12"/>
      <c r="N50" s="1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B51" s="43"/>
      <c r="C51" s="43"/>
      <c r="D51" s="43"/>
      <c r="E51" s="43"/>
      <c r="F51" s="43"/>
      <c r="G51" s="43"/>
      <c r="L51" s="2"/>
      <c r="M51" s="12"/>
      <c r="N51" s="1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3"/>
      <c r="B52" s="43"/>
      <c r="C52" s="43"/>
      <c r="D52" s="43"/>
      <c r="E52" s="43"/>
      <c r="F52" s="43"/>
      <c r="G52" s="43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3"/>
      <c r="B53" s="43"/>
      <c r="C53" s="43"/>
      <c r="D53" s="43"/>
      <c r="E53" s="43"/>
      <c r="F53" s="43"/>
      <c r="G53" s="43"/>
      <c r="L53" s="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2"/>
      <c r="AA53" s="12"/>
      <c r="AB53" s="12"/>
      <c r="AC53" s="12"/>
      <c r="AD53" s="12"/>
      <c r="AE53" s="12"/>
      <c r="AF53" s="12"/>
      <c r="AG53" s="12"/>
    </row>
    <row r="54" ht="15.75" hidden="1" customHeight="1">
      <c r="A54" s="43"/>
      <c r="B54" s="43"/>
      <c r="C54" s="43"/>
      <c r="D54" s="43"/>
      <c r="E54" s="43"/>
      <c r="F54" s="43"/>
      <c r="G54" s="43"/>
      <c r="L54" s="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2"/>
      <c r="AA54" s="12"/>
      <c r="AB54" s="12"/>
      <c r="AC54" s="12"/>
      <c r="AD54" s="12"/>
      <c r="AE54" s="12"/>
      <c r="AF54" s="12"/>
      <c r="AG54" s="12"/>
    </row>
    <row r="55" ht="15.75" hidden="1" customHeight="1">
      <c r="A55" s="43"/>
      <c r="B55" s="43"/>
      <c r="C55" s="43"/>
      <c r="D55" s="43"/>
      <c r="E55" s="43"/>
      <c r="F55" s="43"/>
      <c r="G55" s="43"/>
      <c r="L55" s="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2"/>
      <c r="Y55" s="12"/>
      <c r="Z55" s="2"/>
      <c r="AA55" s="12"/>
      <c r="AB55" s="12"/>
      <c r="AC55" s="12"/>
      <c r="AD55" s="12"/>
      <c r="AE55" s="12"/>
      <c r="AF55" s="12"/>
      <c r="AG55" s="12"/>
    </row>
    <row r="56" ht="15.75" hidden="1" customHeight="1">
      <c r="A56" s="43"/>
      <c r="B56" s="43"/>
      <c r="C56" s="43"/>
      <c r="D56" s="43"/>
      <c r="E56" s="43"/>
      <c r="F56" s="43"/>
      <c r="G56" s="43"/>
      <c r="L56" s="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2"/>
      <c r="AA56" s="12"/>
      <c r="AB56" s="12"/>
      <c r="AC56" s="12"/>
      <c r="AD56" s="12"/>
      <c r="AE56" s="12"/>
      <c r="AF56" s="12"/>
      <c r="AG56" s="12"/>
    </row>
    <row r="57" ht="15.75" hidden="1" customHeight="1">
      <c r="A57" s="43"/>
      <c r="B57" s="43"/>
      <c r="C57" s="43"/>
      <c r="D57" s="43"/>
      <c r="E57" s="43"/>
      <c r="F57" s="43"/>
      <c r="G57" s="43"/>
      <c r="L57" s="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2"/>
      <c r="Y57" s="12"/>
      <c r="Z57" s="2"/>
      <c r="AA57" s="12"/>
      <c r="AB57" s="12"/>
      <c r="AC57" s="12"/>
      <c r="AD57" s="12"/>
      <c r="AE57" s="12"/>
      <c r="AF57" s="12"/>
      <c r="AG57" s="12"/>
    </row>
    <row r="58" ht="15.75" hidden="1" customHeight="1">
      <c r="A58" s="43"/>
      <c r="B58" s="43"/>
      <c r="C58" s="43"/>
      <c r="D58" s="43"/>
      <c r="E58" s="43"/>
      <c r="F58" s="43"/>
      <c r="G58" s="43"/>
      <c r="L58" s="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2"/>
      <c r="Y58" s="12"/>
      <c r="Z58" s="2"/>
      <c r="AA58" s="12"/>
      <c r="AB58" s="12"/>
      <c r="AC58" s="12"/>
      <c r="AD58" s="12"/>
      <c r="AE58" s="12"/>
      <c r="AF58" s="12"/>
      <c r="AG58" s="12"/>
    </row>
    <row r="59" ht="15.75" hidden="1" customHeight="1">
      <c r="A59" s="43"/>
      <c r="B59" s="43"/>
      <c r="C59" s="43"/>
      <c r="D59" s="43"/>
      <c r="E59" s="43"/>
      <c r="F59" s="43"/>
      <c r="G59" s="43"/>
      <c r="L59" s="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2"/>
      <c r="Y59" s="12"/>
      <c r="Z59" s="2"/>
      <c r="AA59" s="12"/>
      <c r="AB59" s="12"/>
      <c r="AC59" s="12"/>
      <c r="AD59" s="12"/>
      <c r="AE59" s="12"/>
      <c r="AF59" s="12"/>
      <c r="AG59" s="12"/>
    </row>
    <row r="60" ht="15.75" hidden="1" customHeight="1">
      <c r="A60" s="43"/>
      <c r="B60" s="43"/>
      <c r="C60" s="43"/>
      <c r="D60" s="43"/>
      <c r="E60" s="43"/>
      <c r="F60" s="43"/>
      <c r="G60" s="43"/>
      <c r="L60" s="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2"/>
      <c r="Y60" s="12"/>
      <c r="Z60" s="2"/>
      <c r="AA60" s="12"/>
      <c r="AB60" s="12"/>
      <c r="AC60" s="12"/>
      <c r="AD60" s="12"/>
      <c r="AE60" s="12"/>
      <c r="AF60" s="12"/>
      <c r="AG60" s="12"/>
    </row>
    <row r="61" ht="15.75" hidden="1" customHeight="1">
      <c r="A61" s="43"/>
      <c r="B61" s="43"/>
      <c r="C61" s="43"/>
      <c r="D61" s="43"/>
      <c r="E61" s="43"/>
      <c r="F61" s="43"/>
      <c r="G61" s="43"/>
      <c r="L61" s="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2"/>
      <c r="Y61" s="12"/>
      <c r="Z61" s="2"/>
      <c r="AA61" s="12"/>
      <c r="AB61" s="12"/>
      <c r="AC61" s="12"/>
      <c r="AD61" s="12"/>
      <c r="AE61" s="12"/>
      <c r="AF61" s="12"/>
      <c r="AG61" s="12"/>
    </row>
    <row r="62" ht="15.75" hidden="1" customHeight="1">
      <c r="A62" s="43"/>
      <c r="B62" s="43"/>
      <c r="C62" s="43"/>
      <c r="D62" s="43"/>
      <c r="E62" s="43"/>
      <c r="F62" s="43"/>
      <c r="G62" s="43"/>
      <c r="L62" s="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2"/>
      <c r="Y62" s="12"/>
      <c r="Z62" s="2"/>
      <c r="AA62" s="12"/>
      <c r="AB62" s="12"/>
      <c r="AC62" s="12"/>
      <c r="AD62" s="12"/>
      <c r="AE62" s="12"/>
      <c r="AF62" s="12"/>
      <c r="AG62" s="12"/>
    </row>
    <row r="63" ht="15.75" hidden="1" customHeight="1">
      <c r="A63" s="43"/>
      <c r="B63" s="43"/>
      <c r="C63" s="43"/>
      <c r="D63" s="43"/>
      <c r="E63" s="43"/>
      <c r="F63" s="43"/>
      <c r="G63" s="43"/>
      <c r="L63" s="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2"/>
      <c r="Y63" s="12"/>
      <c r="Z63" s="2"/>
      <c r="AA63" s="12"/>
      <c r="AB63" s="12"/>
      <c r="AC63" s="12"/>
      <c r="AD63" s="12"/>
      <c r="AE63" s="12"/>
      <c r="AF63" s="12"/>
      <c r="AG63" s="12"/>
    </row>
    <row r="64" ht="15.75" hidden="1" customHeight="1">
      <c r="A64" s="43"/>
      <c r="B64" s="43"/>
      <c r="C64" s="43"/>
      <c r="D64" s="43"/>
      <c r="E64" s="43"/>
      <c r="F64" s="43"/>
      <c r="G64" s="43"/>
      <c r="L64" s="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2"/>
      <c r="Y64" s="12"/>
      <c r="Z64" s="2"/>
      <c r="AA64" s="12"/>
      <c r="AB64" s="12"/>
      <c r="AC64" s="12"/>
      <c r="AD64" s="12"/>
      <c r="AE64" s="12"/>
      <c r="AF64" s="12"/>
      <c r="AG64" s="12"/>
    </row>
    <row r="65" ht="15.75" hidden="1" customHeight="1">
      <c r="A65" s="43"/>
      <c r="B65" s="43"/>
      <c r="C65" s="43"/>
      <c r="D65" s="43"/>
      <c r="E65" s="43"/>
      <c r="F65" s="43"/>
      <c r="G65" s="43"/>
      <c r="L65" s="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2"/>
      <c r="Y65" s="12"/>
      <c r="Z65" s="2"/>
      <c r="AA65" s="12"/>
      <c r="AB65" s="12"/>
      <c r="AC65" s="12"/>
      <c r="AD65" s="12"/>
      <c r="AE65" s="12"/>
      <c r="AF65" s="12"/>
      <c r="AG65" s="12"/>
    </row>
    <row r="66" ht="15.75" hidden="1" customHeight="1">
      <c r="A66" s="43"/>
      <c r="B66" s="43"/>
      <c r="C66" s="43"/>
      <c r="D66" s="43"/>
      <c r="E66" s="43"/>
      <c r="F66" s="43"/>
      <c r="G66" s="43"/>
      <c r="L66" s="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2"/>
      <c r="Y66" s="12"/>
      <c r="Z66" s="2"/>
      <c r="AA66" s="12"/>
      <c r="AB66" s="12"/>
      <c r="AC66" s="12"/>
      <c r="AD66" s="12"/>
      <c r="AE66" s="12"/>
      <c r="AF66" s="12"/>
      <c r="AG66" s="12"/>
    </row>
    <row r="67" ht="15.75" hidden="1" customHeight="1">
      <c r="A67" s="43"/>
      <c r="B67" s="43"/>
      <c r="C67" s="43"/>
      <c r="D67" s="43"/>
      <c r="E67" s="43"/>
      <c r="F67" s="43"/>
      <c r="G67" s="43"/>
      <c r="L67" s="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2"/>
      <c r="Y67" s="12"/>
      <c r="Z67" s="2"/>
      <c r="AA67" s="12"/>
      <c r="AB67" s="12"/>
      <c r="AC67" s="12"/>
      <c r="AD67" s="12"/>
      <c r="AE67" s="12"/>
      <c r="AF67" s="12"/>
      <c r="AG67" s="12"/>
    </row>
    <row r="68" ht="15.75" hidden="1" customHeight="1">
      <c r="A68" s="43"/>
      <c r="B68" s="43"/>
      <c r="C68" s="43"/>
      <c r="D68" s="43"/>
      <c r="E68" s="43"/>
      <c r="F68" s="43"/>
      <c r="G68" s="43"/>
      <c r="L68" s="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2"/>
      <c r="Y68" s="12"/>
      <c r="Z68" s="2"/>
      <c r="AA68" s="12"/>
      <c r="AB68" s="12"/>
      <c r="AC68" s="12"/>
      <c r="AD68" s="12"/>
      <c r="AE68" s="12"/>
      <c r="AF68" s="12"/>
      <c r="AG68" s="12"/>
    </row>
    <row r="69" ht="15.75" hidden="1" customHeight="1">
      <c r="A69" s="43"/>
      <c r="B69" s="43"/>
      <c r="C69" s="43"/>
      <c r="D69" s="43"/>
      <c r="E69" s="43"/>
      <c r="F69" s="43"/>
      <c r="G69" s="43"/>
      <c r="L69" s="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2"/>
      <c r="Y69" s="12"/>
      <c r="Z69" s="2"/>
      <c r="AA69" s="12"/>
      <c r="AB69" s="12"/>
      <c r="AC69" s="12"/>
      <c r="AD69" s="12"/>
      <c r="AE69" s="12"/>
      <c r="AF69" s="12"/>
      <c r="AG69" s="12"/>
    </row>
    <row r="70" ht="15.75" hidden="1" customHeight="1">
      <c r="A70" s="43"/>
      <c r="B70" s="43"/>
      <c r="C70" s="43"/>
      <c r="D70" s="43"/>
      <c r="E70" s="43"/>
      <c r="F70" s="43"/>
      <c r="G70" s="43"/>
      <c r="L70" s="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2"/>
      <c r="Y70" s="12"/>
      <c r="Z70" s="2"/>
      <c r="AA70" s="12"/>
      <c r="AB70" s="12"/>
      <c r="AC70" s="12"/>
      <c r="AD70" s="12"/>
      <c r="AE70" s="12"/>
      <c r="AF70" s="12"/>
      <c r="AG70" s="12"/>
    </row>
    <row r="71" ht="15.75" hidden="1" customHeight="1">
      <c r="A71" s="43"/>
      <c r="B71" s="43"/>
      <c r="C71" s="43"/>
      <c r="D71" s="43"/>
      <c r="E71" s="43"/>
      <c r="F71" s="43"/>
      <c r="G71" s="43"/>
      <c r="L71" s="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2"/>
      <c r="Y71" s="12"/>
      <c r="Z71" s="2"/>
      <c r="AA71" s="12"/>
      <c r="AB71" s="12"/>
      <c r="AC71" s="12"/>
      <c r="AD71" s="12"/>
      <c r="AE71" s="12"/>
      <c r="AF71" s="12"/>
      <c r="AG71" s="12"/>
    </row>
    <row r="72" ht="15.75" hidden="1" customHeight="1">
      <c r="A72" s="43"/>
      <c r="B72" s="43"/>
      <c r="C72" s="43"/>
      <c r="D72" s="43"/>
      <c r="E72" s="43"/>
      <c r="F72" s="43"/>
      <c r="G72" s="43"/>
      <c r="L72" s="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2"/>
      <c r="Y72" s="12"/>
      <c r="Z72" s="2"/>
      <c r="AA72" s="12"/>
      <c r="AB72" s="12"/>
      <c r="AC72" s="12"/>
      <c r="AD72" s="12"/>
      <c r="AE72" s="12"/>
      <c r="AF72" s="12"/>
      <c r="AG72" s="12"/>
    </row>
    <row r="73" ht="15.75" hidden="1" customHeight="1">
      <c r="A73" s="43"/>
      <c r="B73" s="43"/>
      <c r="C73" s="43"/>
      <c r="D73" s="43"/>
      <c r="E73" s="43"/>
      <c r="F73" s="43"/>
      <c r="G73" s="43"/>
      <c r="L73" s="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2"/>
      <c r="Y73" s="12"/>
      <c r="Z73" s="2"/>
      <c r="AA73" s="12"/>
      <c r="AB73" s="12"/>
      <c r="AC73" s="12"/>
      <c r="AD73" s="12"/>
      <c r="AE73" s="12"/>
      <c r="AF73" s="12"/>
      <c r="AG73" s="12"/>
    </row>
    <row r="74" ht="15.75" hidden="1" customHeight="1">
      <c r="A74" s="43"/>
      <c r="B74" s="43"/>
      <c r="C74" s="43"/>
      <c r="D74" s="43"/>
      <c r="E74" s="43"/>
      <c r="F74" s="43"/>
      <c r="G74" s="43"/>
      <c r="L74" s="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2"/>
      <c r="Y74" s="12"/>
      <c r="Z74" s="2"/>
      <c r="AA74" s="12"/>
      <c r="AB74" s="12"/>
      <c r="AC74" s="12"/>
      <c r="AD74" s="12"/>
      <c r="AE74" s="12"/>
      <c r="AF74" s="12"/>
      <c r="AG74" s="12"/>
    </row>
    <row r="75" ht="15.75" hidden="1" customHeight="1">
      <c r="A75" s="43"/>
      <c r="B75" s="43"/>
      <c r="C75" s="43"/>
      <c r="D75" s="43"/>
      <c r="E75" s="43"/>
      <c r="F75" s="43"/>
      <c r="G75" s="43"/>
      <c r="L75" s="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2"/>
      <c r="Y75" s="12"/>
      <c r="Z75" s="2"/>
      <c r="AA75" s="12"/>
      <c r="AB75" s="12"/>
      <c r="AC75" s="12"/>
      <c r="AD75" s="12"/>
      <c r="AE75" s="12"/>
      <c r="AF75" s="12"/>
      <c r="AG75" s="12"/>
    </row>
    <row r="76" ht="15.75" hidden="1" customHeight="1">
      <c r="A76" s="43"/>
      <c r="B76" s="43"/>
      <c r="C76" s="43"/>
      <c r="D76" s="43"/>
      <c r="E76" s="43"/>
      <c r="F76" s="43"/>
      <c r="G76" s="43"/>
      <c r="L76" s="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2"/>
      <c r="Y76" s="12"/>
      <c r="Z76" s="2"/>
      <c r="AA76" s="12"/>
      <c r="AB76" s="12"/>
      <c r="AC76" s="12"/>
      <c r="AD76" s="12"/>
      <c r="AE76" s="12"/>
      <c r="AF76" s="12"/>
      <c r="AG76" s="12"/>
    </row>
    <row r="77" ht="15.75" hidden="1" customHeight="1">
      <c r="A77" s="43"/>
      <c r="B77" s="43"/>
      <c r="C77" s="43"/>
      <c r="D77" s="43"/>
      <c r="E77" s="43"/>
      <c r="F77" s="43"/>
      <c r="G77" s="43"/>
      <c r="L77" s="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2"/>
      <c r="Y77" s="12"/>
      <c r="Z77" s="2"/>
      <c r="AA77" s="12"/>
      <c r="AB77" s="12"/>
      <c r="AC77" s="12"/>
      <c r="AD77" s="12"/>
      <c r="AE77" s="12"/>
      <c r="AF77" s="12"/>
      <c r="AG77" s="12"/>
    </row>
    <row r="78" ht="15.75" hidden="1" customHeight="1">
      <c r="A78" s="43"/>
      <c r="B78" s="43"/>
      <c r="C78" s="43"/>
      <c r="D78" s="43"/>
      <c r="E78" s="43"/>
      <c r="F78" s="43"/>
      <c r="G78" s="43"/>
      <c r="L78" s="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2"/>
      <c r="Y78" s="12"/>
      <c r="Z78" s="2"/>
      <c r="AA78" s="12"/>
      <c r="AB78" s="12"/>
      <c r="AC78" s="12"/>
      <c r="AD78" s="12"/>
      <c r="AE78" s="12"/>
      <c r="AF78" s="12"/>
      <c r="AG78" s="12"/>
    </row>
    <row r="79" ht="15.75" hidden="1" customHeight="1">
      <c r="A79" s="43"/>
      <c r="B79" s="43"/>
      <c r="C79" s="43"/>
      <c r="D79" s="43"/>
      <c r="E79" s="43"/>
      <c r="F79" s="43"/>
      <c r="G79" s="43"/>
      <c r="L79" s="2"/>
      <c r="M79" s="12"/>
      <c r="N79" s="12"/>
      <c r="O79" s="12"/>
      <c r="P79" s="12"/>
      <c r="Q79" s="12"/>
      <c r="R79" s="12"/>
      <c r="S79" s="12"/>
      <c r="T79" s="12"/>
      <c r="U79" s="12"/>
      <c r="V79" s="2"/>
      <c r="W79" s="2"/>
      <c r="X79" s="2"/>
      <c r="Y79" s="12"/>
      <c r="Z79" s="2"/>
      <c r="AA79" s="12"/>
      <c r="AB79" s="12"/>
      <c r="AC79" s="12"/>
      <c r="AD79" s="12"/>
      <c r="AE79" s="12"/>
      <c r="AF79" s="12"/>
      <c r="AG79" s="12"/>
    </row>
    <row r="80" ht="15.75" hidden="1" customHeight="1">
      <c r="A80" s="43"/>
      <c r="B80" s="43"/>
      <c r="C80" s="43"/>
      <c r="D80" s="43"/>
      <c r="E80" s="43"/>
      <c r="F80" s="43"/>
      <c r="G80" s="43"/>
      <c r="L80" s="2"/>
      <c r="M80" s="12"/>
      <c r="N80" s="12"/>
      <c r="O80" s="12"/>
      <c r="P80" s="12"/>
      <c r="Q80" s="12"/>
      <c r="R80" s="12"/>
      <c r="S80" s="12"/>
      <c r="T80" s="12"/>
      <c r="U80" s="12"/>
      <c r="V80" s="2"/>
      <c r="W80" s="2"/>
      <c r="X80" s="2"/>
      <c r="Y80" s="12"/>
      <c r="Z80" s="2"/>
      <c r="AA80" s="12"/>
      <c r="AB80" s="12"/>
      <c r="AC80" s="12"/>
      <c r="AD80" s="12"/>
      <c r="AE80" s="12"/>
      <c r="AF80" s="12"/>
      <c r="AG80" s="12"/>
    </row>
    <row r="81" ht="15.75" hidden="1" customHeight="1">
      <c r="A81" s="43"/>
      <c r="B81" s="43"/>
      <c r="C81" s="43"/>
      <c r="D81" s="43"/>
      <c r="E81" s="43"/>
      <c r="F81" s="43"/>
      <c r="G81" s="43"/>
      <c r="L81" s="2"/>
      <c r="M81" s="12"/>
      <c r="N81" s="12"/>
      <c r="O81" s="12"/>
      <c r="P81" s="12"/>
      <c r="Q81" s="12"/>
      <c r="R81" s="12"/>
      <c r="S81" s="12"/>
      <c r="T81" s="12"/>
      <c r="U81" s="12"/>
      <c r="V81" s="2"/>
      <c r="W81" s="2"/>
      <c r="X81" s="2"/>
      <c r="Y81" s="2"/>
      <c r="Z81" s="2"/>
      <c r="AA81" s="12"/>
      <c r="AB81" s="12"/>
      <c r="AC81" s="12"/>
      <c r="AD81" s="12"/>
      <c r="AE81" s="12"/>
      <c r="AF81" s="12"/>
      <c r="AG81" s="12"/>
    </row>
    <row r="82" ht="15.75" hidden="1" customHeight="1">
      <c r="A82" s="43"/>
      <c r="B82" s="43"/>
      <c r="C82" s="43"/>
      <c r="D82" s="43"/>
      <c r="E82" s="43"/>
      <c r="F82" s="43"/>
      <c r="G82" s="43"/>
      <c r="L82" s="2"/>
      <c r="M82" s="12"/>
      <c r="N82" s="12"/>
      <c r="O82" s="12"/>
      <c r="P82" s="12"/>
      <c r="Q82" s="12"/>
      <c r="R82" s="12"/>
      <c r="S82" s="12"/>
      <c r="T82" s="12"/>
      <c r="U82" s="12"/>
      <c r="V82" s="2"/>
      <c r="W82" s="2"/>
      <c r="X82" s="2"/>
      <c r="Y82" s="2"/>
      <c r="Z82" s="2"/>
      <c r="AA82" s="12"/>
      <c r="AB82" s="12"/>
      <c r="AC82" s="12"/>
      <c r="AD82" s="12"/>
      <c r="AE82" s="12"/>
      <c r="AF82" s="12"/>
      <c r="AG82" s="12"/>
    </row>
    <row r="83" ht="15.75" hidden="1" customHeight="1">
      <c r="A83" s="43"/>
      <c r="B83" s="43"/>
      <c r="C83" s="43"/>
      <c r="D83" s="43"/>
      <c r="E83" s="43"/>
      <c r="F83" s="43"/>
      <c r="G83" s="43"/>
      <c r="L83" s="2"/>
      <c r="M83" s="12"/>
      <c r="N83" s="12"/>
      <c r="O83" s="12"/>
      <c r="P83" s="12"/>
      <c r="Q83" s="12"/>
      <c r="R83" s="12"/>
      <c r="S83" s="12"/>
      <c r="T83" s="12"/>
      <c r="U83" s="12"/>
      <c r="V83" s="2"/>
      <c r="W83" s="2"/>
      <c r="X83" s="2"/>
      <c r="Y83" s="2"/>
      <c r="Z83" s="2"/>
      <c r="AA83" s="12"/>
      <c r="AB83" s="12"/>
      <c r="AC83" s="12"/>
      <c r="AD83" s="12"/>
      <c r="AE83" s="12"/>
      <c r="AF83" s="12"/>
      <c r="AG83" s="12"/>
    </row>
    <row r="84" ht="15.75" hidden="1" customHeight="1">
      <c r="A84" s="43"/>
      <c r="B84" s="43"/>
      <c r="C84" s="43"/>
      <c r="D84" s="43"/>
      <c r="E84" s="43"/>
      <c r="F84" s="43"/>
      <c r="G84" s="43"/>
      <c r="L84" s="2"/>
      <c r="M84" s="12"/>
      <c r="N84" s="12"/>
      <c r="O84" s="12"/>
      <c r="P84" s="12"/>
      <c r="Q84" s="12"/>
      <c r="R84" s="12"/>
      <c r="S84" s="12"/>
      <c r="T84" s="12"/>
      <c r="U84" s="12"/>
      <c r="V84" s="2"/>
      <c r="W84" s="2"/>
      <c r="X84" s="2"/>
      <c r="Y84" s="2"/>
      <c r="Z84" s="2"/>
      <c r="AA84" s="12"/>
      <c r="AB84" s="12"/>
      <c r="AC84" s="12"/>
      <c r="AD84" s="12"/>
      <c r="AE84" s="12"/>
      <c r="AF84" s="12"/>
      <c r="AG84" s="12"/>
    </row>
    <row r="85" ht="15.75" hidden="1" customHeight="1">
      <c r="A85" s="43"/>
      <c r="B85" s="43"/>
      <c r="C85" s="43"/>
      <c r="D85" s="43"/>
      <c r="E85" s="43"/>
      <c r="F85" s="43"/>
      <c r="G85" s="43"/>
      <c r="L85" s="2"/>
      <c r="M85" s="12"/>
      <c r="N85" s="12"/>
      <c r="O85" s="12"/>
      <c r="P85" s="12"/>
      <c r="Q85" s="12"/>
      <c r="R85" s="12"/>
      <c r="S85" s="12"/>
      <c r="T85" s="12"/>
      <c r="U85" s="12"/>
      <c r="V85" s="2"/>
      <c r="W85" s="2"/>
      <c r="X85" s="2"/>
      <c r="Y85" s="2"/>
      <c r="Z85" s="2"/>
      <c r="AA85" s="12"/>
      <c r="AB85" s="12"/>
      <c r="AC85" s="12"/>
      <c r="AD85" s="12"/>
      <c r="AE85" s="12"/>
      <c r="AF85" s="12"/>
      <c r="AG85" s="12"/>
    </row>
    <row r="86" ht="15.75" hidden="1" customHeight="1">
      <c r="A86" s="43"/>
      <c r="B86" s="43"/>
      <c r="C86" s="43"/>
      <c r="D86" s="43"/>
      <c r="E86" s="43"/>
      <c r="F86" s="43"/>
      <c r="G86" s="43"/>
      <c r="L86" s="2"/>
      <c r="M86" s="12"/>
      <c r="N86" s="12"/>
      <c r="O86" s="12"/>
      <c r="P86" s="12"/>
      <c r="Q86" s="2"/>
      <c r="R86" s="2"/>
      <c r="S86" s="12"/>
      <c r="T86" s="12"/>
      <c r="U86" s="2"/>
      <c r="V86" s="2"/>
      <c r="W86" s="2"/>
      <c r="X86" s="2"/>
      <c r="Y86" s="2"/>
      <c r="Z86" s="2"/>
      <c r="AA86" s="12"/>
      <c r="AB86" s="12"/>
      <c r="AC86" s="12"/>
      <c r="AD86" s="12"/>
      <c r="AE86" s="12"/>
      <c r="AF86" s="12"/>
      <c r="AG86" s="12"/>
    </row>
    <row r="87" ht="15.75" hidden="1" customHeight="1">
      <c r="A87" s="43"/>
      <c r="B87" s="43"/>
      <c r="C87" s="43"/>
      <c r="D87" s="43"/>
      <c r="E87" s="43"/>
      <c r="F87" s="43"/>
      <c r="G87" s="43"/>
      <c r="L87" s="2"/>
      <c r="M87" s="12"/>
      <c r="N87" s="12"/>
      <c r="O87" s="12"/>
      <c r="P87" s="12"/>
      <c r="Q87" s="2"/>
      <c r="R87" s="2"/>
      <c r="S87" s="2"/>
      <c r="T87" s="2"/>
      <c r="U87" s="2"/>
      <c r="V87" s="2"/>
      <c r="W87" s="2"/>
      <c r="X87" s="2"/>
      <c r="Y87" s="2"/>
      <c r="Z87" s="2"/>
      <c r="AA87" s="12"/>
      <c r="AB87" s="12"/>
      <c r="AC87" s="12"/>
      <c r="AD87" s="12"/>
      <c r="AE87" s="12"/>
      <c r="AF87" s="12"/>
      <c r="AG87" s="12"/>
    </row>
    <row r="88" ht="15.75" hidden="1" customHeight="1">
      <c r="A88" s="43"/>
      <c r="B88" s="43"/>
      <c r="C88" s="43"/>
      <c r="D88" s="43"/>
      <c r="E88" s="43"/>
      <c r="F88" s="43"/>
      <c r="G88" s="43"/>
      <c r="L88" s="2"/>
      <c r="M88" s="12"/>
      <c r="N88" s="12"/>
      <c r="O88" s="12"/>
      <c r="P88" s="12"/>
      <c r="Q88" s="2"/>
      <c r="R88" s="2"/>
      <c r="S88" s="2"/>
      <c r="T88" s="2"/>
      <c r="U88" s="2"/>
      <c r="V88" s="2"/>
      <c r="W88" s="2"/>
      <c r="X88" s="2"/>
      <c r="Y88" s="2"/>
      <c r="Z88" s="2"/>
      <c r="AA88" s="12"/>
      <c r="AB88" s="12"/>
      <c r="AC88" s="12"/>
      <c r="AD88" s="12"/>
      <c r="AE88" s="12"/>
      <c r="AF88" s="12"/>
      <c r="AG88" s="12"/>
    </row>
    <row r="89" ht="15.75" hidden="1" customHeight="1">
      <c r="A89" s="43"/>
      <c r="B89" s="43"/>
      <c r="C89" s="43"/>
      <c r="D89" s="43"/>
      <c r="E89" s="43"/>
      <c r="F89" s="43"/>
      <c r="G89" s="43"/>
      <c r="L89" s="2"/>
      <c r="M89" s="12"/>
      <c r="N89" s="12"/>
      <c r="O89" s="12"/>
      <c r="P89" s="12"/>
      <c r="Q89" s="2"/>
      <c r="R89" s="2"/>
      <c r="S89" s="2"/>
      <c r="T89" s="2"/>
      <c r="U89" s="2"/>
      <c r="V89" s="2"/>
      <c r="W89" s="2"/>
      <c r="X89" s="2"/>
      <c r="Y89" s="2"/>
      <c r="Z89" s="2"/>
      <c r="AA89" s="12"/>
      <c r="AB89" s="12"/>
      <c r="AC89" s="12"/>
      <c r="AD89" s="12"/>
      <c r="AE89" s="12"/>
      <c r="AF89" s="12"/>
      <c r="AG89" s="12"/>
    </row>
    <row r="90" ht="15.75" hidden="1" customHeight="1">
      <c r="A90" s="43"/>
      <c r="B90" s="43"/>
      <c r="C90" s="43"/>
      <c r="D90" s="43"/>
      <c r="E90" s="43"/>
      <c r="F90" s="43"/>
      <c r="G90" s="43"/>
      <c r="L90" s="2"/>
      <c r="M90" s="12"/>
      <c r="N90" s="12"/>
      <c r="O90" s="12"/>
      <c r="P90" s="12"/>
      <c r="Q90" s="2"/>
      <c r="R90" s="2"/>
      <c r="S90" s="2"/>
      <c r="T90" s="2"/>
      <c r="U90" s="2"/>
      <c r="V90" s="2"/>
      <c r="W90" s="2"/>
      <c r="X90" s="2"/>
      <c r="Y90" s="2"/>
      <c r="Z90" s="2"/>
      <c r="AA90" s="12"/>
      <c r="AB90" s="12"/>
      <c r="AC90" s="12"/>
      <c r="AD90" s="12"/>
      <c r="AE90" s="2"/>
      <c r="AF90" s="2"/>
      <c r="AG90" s="2"/>
    </row>
    <row r="91" ht="15.75" hidden="1" customHeight="1">
      <c r="A91" s="43"/>
      <c r="B91" s="43"/>
      <c r="C91" s="43"/>
      <c r="D91" s="43"/>
      <c r="E91" s="43"/>
      <c r="F91" s="43"/>
      <c r="G91" s="43"/>
      <c r="L91" s="2"/>
      <c r="M91" s="12"/>
      <c r="N91" s="12"/>
      <c r="O91" s="12"/>
      <c r="P91" s="12"/>
      <c r="Q91" s="2"/>
      <c r="R91" s="2"/>
      <c r="S91" s="2"/>
      <c r="T91" s="2"/>
      <c r="U91" s="2"/>
      <c r="V91" s="2"/>
      <c r="W91" s="2"/>
      <c r="X91" s="2"/>
      <c r="Y91" s="2"/>
      <c r="Z91" s="2"/>
      <c r="AA91" s="12"/>
      <c r="AB91" s="12"/>
      <c r="AC91" s="12"/>
      <c r="AD91" s="12"/>
      <c r="AE91" s="2"/>
      <c r="AF91" s="2"/>
      <c r="AG91" s="2"/>
    </row>
    <row r="92" ht="15.75" hidden="1" customHeight="1">
      <c r="A92" s="43"/>
      <c r="B92" s="43"/>
      <c r="C92" s="43"/>
      <c r="D92" s="43"/>
      <c r="E92" s="43"/>
      <c r="F92" s="43"/>
      <c r="G92" s="43"/>
      <c r="L92" s="2"/>
      <c r="M92" s="12"/>
      <c r="N92" s="12"/>
      <c r="O92" s="1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2"/>
      <c r="AB92" s="12"/>
      <c r="AC92" s="12"/>
      <c r="AD92" s="2"/>
      <c r="AE92" s="2"/>
      <c r="AF92" s="2"/>
      <c r="AG92" s="2"/>
    </row>
    <row r="93" ht="15.75" hidden="1" customHeight="1">
      <c r="A93" s="43"/>
      <c r="B93" s="43"/>
      <c r="C93" s="43"/>
      <c r="D93" s="43"/>
      <c r="E93" s="43"/>
      <c r="F93" s="43"/>
      <c r="G93" s="43"/>
      <c r="L93" s="2"/>
      <c r="M93" s="1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2"/>
      <c r="AB93" s="2"/>
      <c r="AC93" s="2"/>
      <c r="AD93" s="2"/>
      <c r="AE93" s="2"/>
      <c r="AF93" s="2"/>
      <c r="AG93" s="2"/>
    </row>
    <row r="94" ht="15.75" hidden="1" customHeight="1">
      <c r="A94" s="43"/>
      <c r="B94" s="43"/>
      <c r="C94" s="43"/>
      <c r="D94" s="43"/>
      <c r="E94" s="43"/>
      <c r="F94" s="43"/>
      <c r="G94" s="43"/>
      <c r="L94" s="2"/>
      <c r="M94" s="1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2"/>
      <c r="AB94" s="2"/>
      <c r="AC94" s="2"/>
      <c r="AD94" s="2"/>
      <c r="AE94" s="2"/>
      <c r="AF94" s="2"/>
      <c r="AG94" s="2"/>
    </row>
    <row r="95" ht="15.75" hidden="1" customHeight="1">
      <c r="A95" s="43"/>
      <c r="B95" s="43"/>
      <c r="C95" s="43"/>
      <c r="D95" s="43"/>
      <c r="E95" s="43"/>
      <c r="F95" s="43"/>
      <c r="G95" s="43"/>
      <c r="L95" s="2"/>
      <c r="M95" s="1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2"/>
      <c r="AB95" s="2"/>
      <c r="AC95" s="2"/>
      <c r="AD95" s="2"/>
      <c r="AE95" s="2"/>
      <c r="AF95" s="2"/>
      <c r="AG95" s="2"/>
    </row>
    <row r="96" ht="15.75" hidden="1" customHeight="1">
      <c r="A96" s="43"/>
      <c r="B96" s="43"/>
      <c r="C96" s="43"/>
      <c r="D96" s="43"/>
      <c r="E96" s="43"/>
      <c r="F96" s="43"/>
      <c r="G96" s="43"/>
      <c r="L96" s="2"/>
      <c r="M96" s="1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2"/>
      <c r="AB96" s="2"/>
      <c r="AC96" s="2"/>
      <c r="AD96" s="2"/>
      <c r="AE96" s="2"/>
      <c r="AF96" s="2"/>
      <c r="AG96" s="2"/>
    </row>
    <row r="97" ht="15.75" hidden="1" customHeight="1">
      <c r="A97" s="43"/>
      <c r="B97" s="43"/>
      <c r="C97" s="43"/>
      <c r="D97" s="43"/>
      <c r="E97" s="43"/>
      <c r="F97" s="43"/>
      <c r="G97" s="43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3"/>
      <c r="B98" s="43"/>
      <c r="C98" s="43"/>
      <c r="D98" s="43"/>
      <c r="E98" s="43"/>
      <c r="F98" s="43"/>
      <c r="G98" s="43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3"/>
      <c r="B99" s="43"/>
      <c r="C99" s="43"/>
      <c r="D99" s="43"/>
      <c r="E99" s="43"/>
      <c r="F99" s="43"/>
      <c r="G99" s="43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3"/>
      <c r="B100" s="43"/>
      <c r="C100" s="43"/>
      <c r="D100" s="43"/>
      <c r="E100" s="43"/>
      <c r="F100" s="43"/>
      <c r="G100" s="43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3"/>
      <c r="B101" s="43"/>
      <c r="C101" s="43"/>
      <c r="D101" s="43"/>
      <c r="E101" s="43"/>
      <c r="F101" s="43"/>
      <c r="G101" s="43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3"/>
      <c r="B102" s="43"/>
      <c r="C102" s="43"/>
      <c r="D102" s="43"/>
      <c r="E102" s="43"/>
      <c r="F102" s="43"/>
      <c r="G102" s="43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3"/>
      <c r="B103" s="43"/>
      <c r="C103" s="43"/>
      <c r="D103" s="43"/>
      <c r="E103" s="43"/>
      <c r="F103" s="43"/>
      <c r="G103" s="43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3"/>
      <c r="B104" s="43"/>
      <c r="C104" s="43"/>
      <c r="D104" s="43"/>
      <c r="E104" s="43"/>
      <c r="F104" s="43"/>
      <c r="G104" s="43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3"/>
      <c r="B105" s="43"/>
      <c r="C105" s="43"/>
      <c r="D105" s="43"/>
      <c r="E105" s="43"/>
      <c r="F105" s="43"/>
      <c r="G105" s="43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3"/>
      <c r="B106" s="43"/>
      <c r="C106" s="43"/>
      <c r="D106" s="43"/>
      <c r="E106" s="43"/>
      <c r="F106" s="43"/>
      <c r="G106" s="43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3"/>
      <c r="B107" s="43"/>
      <c r="C107" s="43"/>
      <c r="D107" s="43"/>
      <c r="E107" s="43"/>
      <c r="F107" s="43"/>
      <c r="G107" s="43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3"/>
      <c r="B108" s="43"/>
      <c r="C108" s="43"/>
      <c r="D108" s="43"/>
      <c r="E108" s="43"/>
      <c r="F108" s="43"/>
      <c r="G108" s="43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3"/>
      <c r="B109" s="43"/>
      <c r="C109" s="43"/>
      <c r="D109" s="43"/>
      <c r="E109" s="43"/>
      <c r="F109" s="43"/>
      <c r="G109" s="43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3"/>
      <c r="B110" s="43"/>
      <c r="C110" s="43"/>
      <c r="D110" s="43"/>
      <c r="E110" s="43"/>
      <c r="F110" s="43"/>
      <c r="G110" s="43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3"/>
      <c r="B111" s="43"/>
      <c r="C111" s="43"/>
      <c r="D111" s="43"/>
      <c r="E111" s="43"/>
      <c r="F111" s="43"/>
      <c r="G111" s="43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3"/>
      <c r="B112" s="43"/>
      <c r="C112" s="43"/>
      <c r="D112" s="43"/>
      <c r="E112" s="43"/>
      <c r="F112" s="43"/>
      <c r="G112" s="43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3"/>
      <c r="B113" s="43"/>
      <c r="C113" s="43"/>
      <c r="D113" s="43"/>
      <c r="E113" s="43"/>
      <c r="F113" s="43"/>
      <c r="G113" s="43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3"/>
      <c r="B114" s="43"/>
      <c r="C114" s="43"/>
      <c r="D114" s="43"/>
      <c r="E114" s="43"/>
      <c r="F114" s="43"/>
      <c r="G114" s="43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3"/>
      <c r="B115" s="43"/>
      <c r="C115" s="43"/>
      <c r="D115" s="43"/>
      <c r="E115" s="43"/>
      <c r="F115" s="43"/>
      <c r="G115" s="43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3"/>
      <c r="B116" s="43"/>
      <c r="C116" s="43"/>
      <c r="D116" s="43"/>
      <c r="E116" s="43"/>
      <c r="F116" s="43"/>
      <c r="G116" s="43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3"/>
      <c r="B117" s="43"/>
      <c r="C117" s="43"/>
      <c r="D117" s="43"/>
      <c r="E117" s="43"/>
      <c r="F117" s="43"/>
      <c r="G117" s="43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3"/>
      <c r="B118" s="43"/>
      <c r="C118" s="43"/>
      <c r="D118" s="43"/>
      <c r="E118" s="43"/>
      <c r="F118" s="43"/>
      <c r="G118" s="43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3"/>
      <c r="B119" s="43"/>
      <c r="C119" s="43"/>
      <c r="D119" s="43"/>
      <c r="E119" s="43"/>
      <c r="F119" s="43"/>
      <c r="G119" s="43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3"/>
      <c r="B120" s="43"/>
      <c r="C120" s="43"/>
      <c r="D120" s="43"/>
      <c r="E120" s="43"/>
      <c r="F120" s="43"/>
      <c r="G120" s="43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3"/>
      <c r="B121" s="43"/>
      <c r="C121" s="43"/>
      <c r="D121" s="43"/>
      <c r="E121" s="43"/>
      <c r="F121" s="43"/>
      <c r="G121" s="43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3"/>
      <c r="B122" s="43"/>
      <c r="C122" s="43"/>
      <c r="D122" s="43"/>
      <c r="E122" s="43"/>
      <c r="F122" s="43"/>
      <c r="G122" s="43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3"/>
      <c r="B123" s="43"/>
      <c r="C123" s="43"/>
      <c r="D123" s="43"/>
      <c r="E123" s="43"/>
      <c r="F123" s="43"/>
      <c r="G123" s="43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3"/>
      <c r="B124" s="43"/>
      <c r="C124" s="43"/>
      <c r="D124" s="43"/>
      <c r="E124" s="43"/>
      <c r="F124" s="43"/>
      <c r="G124" s="43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3"/>
      <c r="B125" s="43"/>
      <c r="C125" s="43"/>
      <c r="D125" s="43"/>
      <c r="E125" s="43"/>
      <c r="F125" s="43"/>
      <c r="G125" s="43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3"/>
      <c r="B126" s="43"/>
      <c r="C126" s="43"/>
      <c r="D126" s="43"/>
      <c r="E126" s="43"/>
      <c r="F126" s="43"/>
      <c r="G126" s="43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3"/>
      <c r="B127" s="43"/>
      <c r="C127" s="43"/>
      <c r="D127" s="43"/>
      <c r="E127" s="43"/>
      <c r="F127" s="43"/>
      <c r="G127" s="43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3"/>
      <c r="B128" s="43"/>
      <c r="C128" s="43"/>
      <c r="D128" s="43"/>
      <c r="E128" s="43"/>
      <c r="F128" s="43"/>
      <c r="G128" s="43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3"/>
      <c r="B129" s="43"/>
      <c r="C129" s="43"/>
      <c r="D129" s="43"/>
      <c r="E129" s="43"/>
      <c r="F129" s="43"/>
      <c r="G129" s="43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3"/>
      <c r="B130" s="43"/>
      <c r="C130" s="43"/>
      <c r="D130" s="43"/>
      <c r="E130" s="43"/>
      <c r="F130" s="43"/>
      <c r="G130" s="43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3"/>
      <c r="B131" s="43"/>
      <c r="C131" s="43"/>
      <c r="D131" s="43"/>
      <c r="E131" s="43"/>
      <c r="F131" s="43"/>
      <c r="G131" s="43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3"/>
      <c r="B132" s="43"/>
      <c r="C132" s="43"/>
      <c r="D132" s="43"/>
      <c r="E132" s="43"/>
      <c r="F132" s="43"/>
      <c r="G132" s="43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3"/>
      <c r="B133" s="43"/>
      <c r="C133" s="43"/>
      <c r="D133" s="43"/>
      <c r="E133" s="43"/>
      <c r="F133" s="43"/>
      <c r="G133" s="43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3"/>
      <c r="B134" s="43"/>
      <c r="C134" s="43"/>
      <c r="D134" s="43"/>
      <c r="E134" s="43"/>
      <c r="F134" s="43"/>
      <c r="G134" s="43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3"/>
      <c r="B135" s="43"/>
      <c r="C135" s="43"/>
      <c r="D135" s="43"/>
      <c r="E135" s="43"/>
      <c r="F135" s="43"/>
      <c r="G135" s="43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3"/>
      <c r="B136" s="43"/>
      <c r="C136" s="43"/>
      <c r="D136" s="43"/>
      <c r="E136" s="43"/>
      <c r="F136" s="43"/>
      <c r="G136" s="43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3"/>
      <c r="B137" s="43"/>
      <c r="C137" s="43"/>
      <c r="D137" s="43"/>
      <c r="E137" s="43"/>
      <c r="F137" s="43"/>
      <c r="G137" s="43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3"/>
      <c r="B138" s="43"/>
      <c r="C138" s="43"/>
      <c r="D138" s="43"/>
      <c r="E138" s="43"/>
      <c r="F138" s="43"/>
      <c r="G138" s="43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3"/>
      <c r="B139" s="43"/>
      <c r="C139" s="43"/>
      <c r="D139" s="43"/>
      <c r="E139" s="43"/>
      <c r="F139" s="43"/>
      <c r="G139" s="43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3"/>
      <c r="B140" s="43"/>
      <c r="C140" s="43"/>
      <c r="D140" s="43"/>
      <c r="E140" s="43"/>
      <c r="F140" s="43"/>
      <c r="G140" s="43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3"/>
      <c r="B141" s="43"/>
      <c r="C141" s="43"/>
      <c r="D141" s="43"/>
      <c r="E141" s="43"/>
      <c r="F141" s="43"/>
      <c r="G141" s="43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3"/>
      <c r="B142" s="43"/>
      <c r="C142" s="43"/>
      <c r="D142" s="43"/>
      <c r="E142" s="43"/>
      <c r="F142" s="43"/>
      <c r="G142" s="43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3"/>
      <c r="B143" s="43"/>
      <c r="C143" s="43"/>
      <c r="D143" s="43"/>
      <c r="E143" s="43"/>
      <c r="F143" s="43"/>
      <c r="G143" s="43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3"/>
      <c r="B144" s="43"/>
      <c r="C144" s="43"/>
      <c r="D144" s="43"/>
      <c r="E144" s="43"/>
      <c r="F144" s="43"/>
      <c r="G144" s="43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3"/>
      <c r="B145" s="43"/>
      <c r="C145" s="43"/>
      <c r="D145" s="43"/>
      <c r="E145" s="43"/>
      <c r="F145" s="43"/>
      <c r="G145" s="43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3"/>
      <c r="B146" s="43"/>
      <c r="C146" s="43"/>
      <c r="D146" s="43"/>
      <c r="E146" s="43"/>
      <c r="F146" s="43"/>
      <c r="G146" s="43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3"/>
      <c r="B147" s="43"/>
      <c r="C147" s="43"/>
      <c r="D147" s="43"/>
      <c r="E147" s="43"/>
      <c r="F147" s="43"/>
      <c r="G147" s="43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3"/>
      <c r="B148" s="43"/>
      <c r="C148" s="43"/>
      <c r="D148" s="43"/>
      <c r="E148" s="43"/>
      <c r="F148" s="43"/>
      <c r="G148" s="43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3"/>
      <c r="B149" s="43"/>
      <c r="C149" s="43"/>
      <c r="D149" s="43"/>
      <c r="E149" s="43"/>
      <c r="F149" s="43"/>
      <c r="G149" s="43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3"/>
      <c r="B150" s="43"/>
      <c r="C150" s="43"/>
      <c r="D150" s="43"/>
      <c r="E150" s="43"/>
      <c r="F150" s="43"/>
      <c r="G150" s="43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3"/>
      <c r="B151" s="43"/>
      <c r="C151" s="43"/>
      <c r="D151" s="43"/>
      <c r="E151" s="43"/>
      <c r="F151" s="43"/>
      <c r="G151" s="43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3"/>
      <c r="B152" s="43"/>
      <c r="C152" s="43"/>
      <c r="D152" s="43"/>
      <c r="E152" s="43"/>
      <c r="F152" s="43"/>
      <c r="G152" s="43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3"/>
      <c r="B153" s="43"/>
      <c r="C153" s="43"/>
      <c r="D153" s="43"/>
      <c r="E153" s="43"/>
      <c r="F153" s="43"/>
      <c r="G153" s="43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3"/>
      <c r="B154" s="43"/>
      <c r="C154" s="43"/>
      <c r="D154" s="43"/>
      <c r="E154" s="43"/>
      <c r="F154" s="43"/>
      <c r="G154" s="43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3"/>
      <c r="B155" s="43"/>
      <c r="C155" s="43"/>
      <c r="D155" s="43"/>
      <c r="E155" s="43"/>
      <c r="F155" s="43"/>
      <c r="G155" s="43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3"/>
      <c r="B156" s="43"/>
      <c r="C156" s="43"/>
      <c r="D156" s="43"/>
      <c r="E156" s="43"/>
      <c r="F156" s="43"/>
      <c r="G156" s="43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3"/>
      <c r="B157" s="43"/>
      <c r="C157" s="43"/>
      <c r="D157" s="43"/>
      <c r="E157" s="43"/>
      <c r="F157" s="43"/>
      <c r="G157" s="43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3"/>
      <c r="B158" s="43"/>
      <c r="C158" s="43"/>
      <c r="D158" s="43"/>
      <c r="E158" s="43"/>
      <c r="F158" s="43"/>
      <c r="G158" s="43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3"/>
      <c r="B159" s="43"/>
      <c r="C159" s="43"/>
      <c r="D159" s="43"/>
      <c r="E159" s="43"/>
      <c r="F159" s="43"/>
      <c r="G159" s="43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3"/>
      <c r="B160" s="43"/>
      <c r="C160" s="43"/>
      <c r="D160" s="43"/>
      <c r="E160" s="43"/>
      <c r="F160" s="43"/>
      <c r="G160" s="43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3"/>
      <c r="B161" s="43"/>
      <c r="C161" s="43"/>
      <c r="D161" s="43"/>
      <c r="E161" s="43"/>
      <c r="F161" s="43"/>
      <c r="G161" s="43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3"/>
      <c r="B162" s="43"/>
      <c r="C162" s="43"/>
      <c r="D162" s="43"/>
      <c r="E162" s="43"/>
      <c r="F162" s="43"/>
      <c r="G162" s="43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3"/>
      <c r="B163" s="43"/>
      <c r="C163" s="43"/>
      <c r="D163" s="43"/>
      <c r="E163" s="43"/>
      <c r="F163" s="43"/>
      <c r="G163" s="43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3"/>
      <c r="B164" s="43"/>
      <c r="C164" s="43"/>
      <c r="D164" s="43"/>
      <c r="E164" s="43"/>
      <c r="F164" s="43"/>
      <c r="G164" s="43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3"/>
      <c r="B165" s="43"/>
      <c r="C165" s="43"/>
      <c r="D165" s="43"/>
      <c r="E165" s="43"/>
      <c r="F165" s="43"/>
      <c r="G165" s="43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3"/>
      <c r="B166" s="43"/>
      <c r="C166" s="43"/>
      <c r="D166" s="43"/>
      <c r="E166" s="43"/>
      <c r="F166" s="43"/>
      <c r="G166" s="43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3"/>
      <c r="B167" s="43"/>
      <c r="C167" s="43"/>
      <c r="D167" s="43"/>
      <c r="E167" s="43"/>
      <c r="F167" s="43"/>
      <c r="G167" s="43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3"/>
      <c r="B168" s="43"/>
      <c r="C168" s="43"/>
      <c r="D168" s="43"/>
      <c r="E168" s="43"/>
      <c r="F168" s="43"/>
      <c r="G168" s="43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3"/>
      <c r="B169" s="43"/>
      <c r="C169" s="43"/>
      <c r="D169" s="43"/>
      <c r="E169" s="43"/>
      <c r="F169" s="43"/>
      <c r="G169" s="43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3"/>
      <c r="B170" s="43"/>
      <c r="C170" s="43"/>
      <c r="D170" s="43"/>
      <c r="E170" s="43"/>
      <c r="F170" s="43"/>
      <c r="G170" s="43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3"/>
      <c r="B171" s="43"/>
      <c r="C171" s="43"/>
      <c r="D171" s="43"/>
      <c r="E171" s="43"/>
      <c r="F171" s="43"/>
      <c r="G171" s="43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3"/>
      <c r="B172" s="43"/>
      <c r="C172" s="43"/>
      <c r="D172" s="43"/>
      <c r="E172" s="43"/>
      <c r="F172" s="43"/>
      <c r="G172" s="43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3"/>
      <c r="B173" s="43"/>
      <c r="C173" s="43"/>
      <c r="D173" s="43"/>
      <c r="E173" s="43"/>
      <c r="F173" s="43"/>
      <c r="G173" s="43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3"/>
      <c r="B174" s="43"/>
      <c r="C174" s="43"/>
      <c r="D174" s="43"/>
      <c r="E174" s="43"/>
      <c r="F174" s="43"/>
      <c r="G174" s="43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3"/>
      <c r="B175" s="43"/>
      <c r="C175" s="43"/>
      <c r="D175" s="43"/>
      <c r="E175" s="43"/>
      <c r="F175" s="43"/>
      <c r="G175" s="43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3"/>
      <c r="B176" s="43"/>
      <c r="C176" s="43"/>
      <c r="D176" s="43"/>
      <c r="E176" s="43"/>
      <c r="F176" s="43"/>
      <c r="G176" s="43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3"/>
      <c r="B177" s="43"/>
      <c r="C177" s="43"/>
      <c r="D177" s="43"/>
      <c r="E177" s="43"/>
      <c r="F177" s="43"/>
      <c r="G177" s="43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3"/>
      <c r="B178" s="43"/>
      <c r="C178" s="43"/>
      <c r="D178" s="43"/>
      <c r="E178" s="43"/>
      <c r="F178" s="43"/>
      <c r="G178" s="43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3"/>
      <c r="B179" s="43"/>
      <c r="C179" s="43"/>
      <c r="D179" s="43"/>
      <c r="E179" s="43"/>
      <c r="F179" s="43"/>
      <c r="G179" s="43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3"/>
      <c r="B180" s="43"/>
      <c r="C180" s="43"/>
      <c r="D180" s="43"/>
      <c r="E180" s="43"/>
      <c r="F180" s="43"/>
      <c r="G180" s="43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3"/>
      <c r="B181" s="43"/>
      <c r="C181" s="43"/>
      <c r="D181" s="43"/>
      <c r="E181" s="43"/>
      <c r="F181" s="43"/>
      <c r="G181" s="43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3"/>
      <c r="B182" s="43"/>
      <c r="C182" s="43"/>
      <c r="D182" s="43"/>
      <c r="E182" s="43"/>
      <c r="F182" s="43"/>
      <c r="G182" s="43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3"/>
      <c r="B183" s="43"/>
      <c r="C183" s="43"/>
      <c r="D183" s="43"/>
      <c r="E183" s="43"/>
      <c r="F183" s="43"/>
      <c r="G183" s="43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3"/>
      <c r="B184" s="43"/>
      <c r="C184" s="43"/>
      <c r="D184" s="43"/>
      <c r="E184" s="43"/>
      <c r="F184" s="43"/>
      <c r="G184" s="43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3"/>
      <c r="B185" s="43"/>
      <c r="C185" s="43"/>
      <c r="D185" s="43"/>
      <c r="E185" s="43"/>
      <c r="F185" s="43"/>
      <c r="G185" s="43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3"/>
      <c r="B186" s="43"/>
      <c r="C186" s="43"/>
      <c r="D186" s="43"/>
      <c r="E186" s="43"/>
      <c r="F186" s="43"/>
      <c r="G186" s="43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3"/>
      <c r="B187" s="43"/>
      <c r="C187" s="43"/>
      <c r="D187" s="43"/>
      <c r="E187" s="43"/>
      <c r="F187" s="43"/>
      <c r="G187" s="43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3"/>
      <c r="B188" s="43"/>
      <c r="C188" s="43"/>
      <c r="D188" s="43"/>
      <c r="E188" s="43"/>
      <c r="F188" s="43"/>
      <c r="G188" s="43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3"/>
      <c r="B189" s="43"/>
      <c r="C189" s="43"/>
      <c r="D189" s="43"/>
      <c r="E189" s="43"/>
      <c r="F189" s="43"/>
      <c r="G189" s="43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3"/>
      <c r="B190" s="43"/>
      <c r="C190" s="43"/>
      <c r="D190" s="43"/>
      <c r="E190" s="43"/>
      <c r="F190" s="43"/>
      <c r="G190" s="43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3"/>
      <c r="B191" s="43"/>
      <c r="C191" s="43"/>
      <c r="D191" s="43"/>
      <c r="E191" s="43"/>
      <c r="F191" s="43"/>
      <c r="G191" s="43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3"/>
      <c r="B192" s="43"/>
      <c r="C192" s="43"/>
      <c r="D192" s="43"/>
      <c r="E192" s="43"/>
      <c r="F192" s="43"/>
      <c r="G192" s="43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3"/>
      <c r="B193" s="43"/>
      <c r="C193" s="43"/>
      <c r="D193" s="43"/>
      <c r="E193" s="43"/>
      <c r="F193" s="43"/>
      <c r="G193" s="43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3"/>
      <c r="B194" s="43"/>
      <c r="C194" s="43"/>
      <c r="D194" s="43"/>
      <c r="E194" s="43"/>
      <c r="F194" s="43"/>
      <c r="G194" s="43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3"/>
      <c r="B195" s="43"/>
      <c r="C195" s="43"/>
      <c r="D195" s="43"/>
      <c r="E195" s="43"/>
      <c r="F195" s="43"/>
      <c r="G195" s="43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3"/>
      <c r="B196" s="43"/>
      <c r="C196" s="43"/>
      <c r="D196" s="43"/>
      <c r="E196" s="43"/>
      <c r="F196" s="43"/>
      <c r="G196" s="43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3"/>
      <c r="B197" s="43"/>
      <c r="C197" s="43"/>
      <c r="D197" s="43"/>
      <c r="E197" s="43"/>
      <c r="F197" s="43"/>
      <c r="G197" s="43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3"/>
      <c r="B198" s="43"/>
      <c r="C198" s="43"/>
      <c r="D198" s="43"/>
      <c r="E198" s="43"/>
      <c r="F198" s="43"/>
      <c r="G198" s="43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3"/>
      <c r="B199" s="43"/>
      <c r="C199" s="43"/>
      <c r="D199" s="43"/>
      <c r="E199" s="43"/>
      <c r="F199" s="43"/>
      <c r="G199" s="43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3"/>
      <c r="B200" s="43"/>
      <c r="C200" s="43"/>
      <c r="D200" s="43"/>
      <c r="E200" s="43"/>
      <c r="F200" s="43"/>
      <c r="G200" s="43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3"/>
      <c r="B201" s="43"/>
      <c r="C201" s="43"/>
      <c r="D201" s="43"/>
      <c r="E201" s="43"/>
      <c r="F201" s="43"/>
      <c r="G201" s="43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3"/>
      <c r="B202" s="43"/>
      <c r="C202" s="43"/>
      <c r="D202" s="43"/>
      <c r="E202" s="43"/>
      <c r="F202" s="43"/>
      <c r="G202" s="43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3"/>
      <c r="B203" s="43"/>
      <c r="C203" s="43"/>
      <c r="D203" s="43"/>
      <c r="E203" s="43"/>
      <c r="F203" s="43"/>
      <c r="G203" s="43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3"/>
      <c r="B204" s="43"/>
      <c r="C204" s="43"/>
      <c r="D204" s="43"/>
      <c r="E204" s="43"/>
      <c r="F204" s="43"/>
      <c r="G204" s="43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3"/>
      <c r="B205" s="43"/>
      <c r="C205" s="43"/>
      <c r="D205" s="43"/>
      <c r="E205" s="43"/>
      <c r="F205" s="43"/>
      <c r="G205" s="43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3"/>
      <c r="B206" s="43"/>
      <c r="C206" s="43"/>
      <c r="D206" s="43"/>
      <c r="E206" s="43"/>
      <c r="F206" s="43"/>
      <c r="G206" s="43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3"/>
      <c r="B207" s="43"/>
      <c r="C207" s="43"/>
      <c r="D207" s="43"/>
      <c r="E207" s="43"/>
      <c r="F207" s="43"/>
      <c r="G207" s="43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3"/>
      <c r="B208" s="43"/>
      <c r="C208" s="43"/>
      <c r="D208" s="43"/>
      <c r="E208" s="43"/>
      <c r="F208" s="43"/>
      <c r="G208" s="43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3"/>
      <c r="B209" s="43"/>
      <c r="C209" s="43"/>
      <c r="D209" s="43"/>
      <c r="E209" s="43"/>
      <c r="F209" s="43"/>
      <c r="G209" s="43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3"/>
      <c r="B210" s="43"/>
      <c r="C210" s="43"/>
      <c r="D210" s="43"/>
      <c r="E210" s="43"/>
      <c r="F210" s="43"/>
      <c r="G210" s="43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3"/>
      <c r="B211" s="43"/>
      <c r="C211" s="43"/>
      <c r="D211" s="43"/>
      <c r="E211" s="43"/>
      <c r="F211" s="43"/>
      <c r="G211" s="43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3"/>
      <c r="B212" s="43"/>
      <c r="C212" s="43"/>
      <c r="D212" s="43"/>
      <c r="E212" s="43"/>
      <c r="F212" s="43"/>
      <c r="G212" s="43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3"/>
      <c r="B213" s="43"/>
      <c r="C213" s="43"/>
      <c r="D213" s="43"/>
      <c r="E213" s="43"/>
      <c r="F213" s="43"/>
      <c r="G213" s="43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3"/>
      <c r="B214" s="43"/>
      <c r="C214" s="43"/>
      <c r="D214" s="43"/>
      <c r="E214" s="43"/>
      <c r="F214" s="43"/>
      <c r="G214" s="43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3"/>
      <c r="B215" s="43"/>
      <c r="C215" s="43"/>
      <c r="D215" s="43"/>
      <c r="E215" s="43"/>
      <c r="F215" s="43"/>
      <c r="G215" s="43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3"/>
      <c r="B216" s="43"/>
      <c r="C216" s="43"/>
      <c r="D216" s="43"/>
      <c r="E216" s="43"/>
      <c r="F216" s="43"/>
      <c r="G216" s="43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3"/>
      <c r="B217" s="43"/>
      <c r="C217" s="43"/>
      <c r="D217" s="43"/>
      <c r="E217" s="43"/>
      <c r="F217" s="43"/>
      <c r="G217" s="43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3"/>
      <c r="B218" s="43"/>
      <c r="C218" s="43"/>
      <c r="D218" s="43"/>
      <c r="E218" s="43"/>
      <c r="F218" s="43"/>
      <c r="G218" s="43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3"/>
      <c r="B219" s="43"/>
      <c r="C219" s="43"/>
      <c r="D219" s="43"/>
      <c r="E219" s="43"/>
      <c r="F219" s="43"/>
      <c r="G219" s="43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3"/>
      <c r="B220" s="43"/>
      <c r="C220" s="43"/>
      <c r="D220" s="43"/>
      <c r="E220" s="43"/>
      <c r="F220" s="43"/>
      <c r="G220" s="43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3"/>
      <c r="B221" s="43"/>
      <c r="C221" s="43"/>
      <c r="D221" s="43"/>
      <c r="E221" s="43"/>
      <c r="F221" s="43"/>
      <c r="G221" s="43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3"/>
      <c r="B222" s="43"/>
      <c r="C222" s="43"/>
      <c r="D222" s="43"/>
      <c r="E222" s="43"/>
      <c r="F222" s="43"/>
      <c r="G222" s="43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3"/>
      <c r="B223" s="43"/>
      <c r="C223" s="43"/>
      <c r="D223" s="43"/>
      <c r="E223" s="43"/>
      <c r="F223" s="43"/>
      <c r="G223" s="43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3"/>
      <c r="B224" s="43"/>
      <c r="C224" s="43"/>
      <c r="D224" s="43"/>
      <c r="E224" s="43"/>
      <c r="F224" s="43"/>
      <c r="G224" s="43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3"/>
      <c r="B225" s="43"/>
      <c r="C225" s="43"/>
      <c r="D225" s="43"/>
      <c r="E225" s="43"/>
      <c r="F225" s="43"/>
      <c r="G225" s="43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3.57"/>
    <col customWidth="1" min="2" max="5" width="8.71"/>
    <col customWidth="1" min="6" max="6" width="9.14"/>
    <col customWidth="1" min="7" max="10" width="8.71"/>
  </cols>
  <sheetData>
    <row r="1" ht="15.0" customHeight="1">
      <c r="A1" s="52" t="s">
        <v>107</v>
      </c>
      <c r="B1" s="53"/>
      <c r="C1" s="53"/>
      <c r="D1" s="53"/>
      <c r="E1" s="53"/>
      <c r="F1" s="54"/>
    </row>
    <row r="2" ht="44.25" customHeight="1">
      <c r="A2" s="55"/>
      <c r="B2" s="56"/>
      <c r="C2" s="56"/>
      <c r="D2" s="56"/>
      <c r="E2" s="56"/>
      <c r="F2" s="57"/>
    </row>
    <row r="3" ht="18.75" customHeight="1">
      <c r="A3" s="58" t="s">
        <v>108</v>
      </c>
      <c r="B3" s="59">
        <v>4.0</v>
      </c>
      <c r="C3" s="60"/>
      <c r="D3" s="61"/>
      <c r="E3" s="61"/>
      <c r="F3" s="62"/>
    </row>
    <row r="4" ht="23.25" customHeight="1">
      <c r="A4" s="63" t="s">
        <v>109</v>
      </c>
      <c r="B4" s="61"/>
      <c r="C4" s="61"/>
      <c r="D4" s="61"/>
      <c r="E4" s="61"/>
      <c r="F4" s="62"/>
    </row>
    <row r="5" ht="25.5" customHeight="1">
      <c r="A5" s="64" t="str">
        <f>INDIRECT(CONCATENATE("ALNS!","A",B3))</f>
        <v>Alex Ranyê Guilherme Cristino</v>
      </c>
      <c r="B5" s="61"/>
      <c r="C5" s="61"/>
      <c r="D5" s="61"/>
      <c r="E5" s="61"/>
      <c r="F5" s="62"/>
      <c r="G5" s="65"/>
      <c r="H5" s="65"/>
      <c r="I5" s="65"/>
      <c r="J5" s="65"/>
    </row>
    <row r="6" ht="20.25" customHeight="1">
      <c r="A6" s="66" t="s">
        <v>110</v>
      </c>
      <c r="B6" s="66" t="s">
        <v>111</v>
      </c>
      <c r="C6" s="66" t="s">
        <v>112</v>
      </c>
      <c r="D6" s="66" t="s">
        <v>113</v>
      </c>
      <c r="E6" s="66" t="s">
        <v>114</v>
      </c>
      <c r="F6" s="66" t="s">
        <v>115</v>
      </c>
    </row>
    <row r="7">
      <c r="A7" s="67"/>
      <c r="B7" s="68" t="s">
        <v>116</v>
      </c>
      <c r="C7" s="68" t="s">
        <v>116</v>
      </c>
      <c r="D7" s="68" t="s">
        <v>116</v>
      </c>
      <c r="E7" s="68" t="s">
        <v>116</v>
      </c>
      <c r="F7" s="68" t="s">
        <v>116</v>
      </c>
    </row>
    <row r="8" ht="12.75" customHeight="1">
      <c r="A8" s="69" t="s">
        <v>117</v>
      </c>
      <c r="B8" s="70" t="str">
        <f>INDIRECT(CONCATENATE("LP!","B",$B3))</f>
        <v/>
      </c>
      <c r="C8" s="70" t="str">
        <f>INDIRECT(CONCATENATE("LP!","C",$B3))</f>
        <v/>
      </c>
      <c r="D8" s="70" t="str">
        <f>INDIRECT(CONCATENATE("LP!","D",$B3))</f>
        <v/>
      </c>
      <c r="E8" s="70" t="str">
        <f>INDIRECT(CONCATENATE("LP!","E",$B3))</f>
        <v/>
      </c>
      <c r="F8" s="71" t="str">
        <f t="shared" ref="F8:F47" si="1">MEDIAN(B8:E8)</f>
        <v>#NUM!</v>
      </c>
    </row>
    <row r="9" ht="12.75" customHeight="1">
      <c r="A9" s="69" t="s">
        <v>118</v>
      </c>
      <c r="B9" s="71" t="str">
        <f>INDIRECT(CONCATENATE("ART!","B",$B3))</f>
        <v/>
      </c>
      <c r="C9" s="71" t="str">
        <f>INDIRECT(CONCATENATE("ART!","C",$B3))</f>
        <v/>
      </c>
      <c r="D9" s="71" t="str">
        <f>INDIRECT(CONCATENATE("ART!","D",$B3))</f>
        <v/>
      </c>
      <c r="E9" s="71" t="str">
        <f>INDIRECT(CONCATENATE("ART!","E",$B3))</f>
        <v/>
      </c>
      <c r="F9" s="71" t="str">
        <f t="shared" si="1"/>
        <v>#NUM!</v>
      </c>
    </row>
    <row r="10" ht="12.75" customHeight="1">
      <c r="A10" s="69" t="s">
        <v>119</v>
      </c>
      <c r="B10" s="71" t="str">
        <f>INDIRECT(CONCATENATE("ED_FIS!","B",$B3))</f>
        <v/>
      </c>
      <c r="C10" s="71" t="str">
        <f>INDIRECT(CONCATENATE("ED_FIS!","C",$B3))</f>
        <v/>
      </c>
      <c r="D10" s="71" t="str">
        <f>INDIRECT(CONCATENATE("ED_FIS!","D",$B3))</f>
        <v/>
      </c>
      <c r="E10" s="71" t="str">
        <f>INDIRECT(CONCATENATE("ED_FIS!","E",$B3))</f>
        <v/>
      </c>
      <c r="F10" s="71" t="str">
        <f t="shared" si="1"/>
        <v>#NUM!</v>
      </c>
    </row>
    <row r="11" ht="12.75" customHeight="1">
      <c r="A11" s="69" t="s">
        <v>120</v>
      </c>
      <c r="B11" s="70" t="str">
        <f>INDIRECT(CONCATENATE("ING!","B",$B3))</f>
        <v/>
      </c>
      <c r="C11" s="70" t="str">
        <f>INDIRECT(CONCATENATE("ING!","C",$B3))</f>
        <v/>
      </c>
      <c r="D11" s="70" t="str">
        <f>INDIRECT(CONCATENATE("ING!","D",$B3))</f>
        <v/>
      </c>
      <c r="E11" s="70" t="str">
        <f>INDIRECT(CONCATENATE("ING!","E",$B3))</f>
        <v/>
      </c>
      <c r="F11" s="71" t="str">
        <f t="shared" si="1"/>
        <v>#NUM!</v>
      </c>
    </row>
    <row r="12" ht="12.75" customHeight="1">
      <c r="A12" s="69" t="s">
        <v>121</v>
      </c>
      <c r="B12" s="70">
        <f>INDIRECT(CONCATENATE("ESP!","B",$B3))</f>
        <v>7</v>
      </c>
      <c r="C12" s="70" t="str">
        <f>INDIRECT(CONCATENATE("ESP!","C",$B3))</f>
        <v/>
      </c>
      <c r="D12" s="70" t="str">
        <f>INDIRECT(CONCATENATE("ESP!","D",$B3))</f>
        <v/>
      </c>
      <c r="E12" s="70" t="str">
        <f>INDIRECT(CONCATENATE("ESP!","E",$B3))</f>
        <v/>
      </c>
      <c r="F12" s="71">
        <f t="shared" si="1"/>
        <v>7</v>
      </c>
    </row>
    <row r="13" ht="12.75" customHeight="1">
      <c r="A13" s="69" t="s">
        <v>122</v>
      </c>
      <c r="B13" s="70">
        <f>INDIRECT(CONCATENATE("HIST!","B",$B3))</f>
        <v>8.5</v>
      </c>
      <c r="C13" s="70" t="str">
        <f>INDIRECT(CONCATENATE("HIST!","C",$B3))</f>
        <v/>
      </c>
      <c r="D13" s="70" t="str">
        <f>INDIRECT(CONCATENATE("HIST!","D",$B3))</f>
        <v/>
      </c>
      <c r="E13" s="70" t="str">
        <f>INDIRECT(CONCATENATE("HIST!","E",$B3))</f>
        <v/>
      </c>
      <c r="F13" s="71">
        <f t="shared" si="1"/>
        <v>8.5</v>
      </c>
    </row>
    <row r="14" ht="12.75" customHeight="1">
      <c r="A14" s="69" t="s">
        <v>123</v>
      </c>
      <c r="B14" s="70">
        <f>INDIRECT(CONCATENATE("GEO!","B",$B3))</f>
        <v>7.5</v>
      </c>
      <c r="C14" s="70" t="str">
        <f>INDIRECT(CONCATENATE("GEO!","C",$B3))</f>
        <v/>
      </c>
      <c r="D14" s="70" t="str">
        <f>INDIRECT(CONCATENATE("GEO!","D",$B3))</f>
        <v/>
      </c>
      <c r="E14" s="70" t="str">
        <f>INDIRECT(CONCATENATE("GEO!","E",$B3))</f>
        <v/>
      </c>
      <c r="F14" s="71">
        <f t="shared" si="1"/>
        <v>7.5</v>
      </c>
    </row>
    <row r="15" ht="12.75" customHeight="1">
      <c r="A15" s="69" t="s">
        <v>124</v>
      </c>
      <c r="B15" s="71">
        <f>INDIRECT(CONCATENATE("FIL!","B",$B3))</f>
        <v>8</v>
      </c>
      <c r="C15" s="71" t="str">
        <f>INDIRECT(CONCATENATE("FIL!","C",$B3))</f>
        <v/>
      </c>
      <c r="D15" s="71" t="str">
        <f>INDIRECT(CONCATENATE("FIL!","D",$B3))</f>
        <v/>
      </c>
      <c r="E15" s="71" t="str">
        <f>INDIRECT(CONCATENATE("FIL!","E",$B3))</f>
        <v/>
      </c>
      <c r="F15" s="71">
        <f t="shared" si="1"/>
        <v>8</v>
      </c>
    </row>
    <row r="16" ht="12.75" customHeight="1">
      <c r="A16" s="69" t="s">
        <v>125</v>
      </c>
      <c r="B16" s="71" t="str">
        <f>INDIRECT(CONCATENATE("SOC!","B",$B3))</f>
        <v/>
      </c>
      <c r="C16" s="72" t="str">
        <f>INDIRECT(CONCATENATE("SOC!","C",$B3))</f>
        <v/>
      </c>
      <c r="D16" s="71" t="str">
        <f>INDIRECT(CONCATENATE("SOC!","D",$B3))</f>
        <v/>
      </c>
      <c r="E16" s="71" t="str">
        <f>INDIRECT(CONCATENATE("SOC!","E",$B3))</f>
        <v/>
      </c>
      <c r="F16" s="71" t="str">
        <f t="shared" si="1"/>
        <v>#NUM!</v>
      </c>
    </row>
    <row r="17" ht="12.75" customHeight="1">
      <c r="A17" s="69" t="s">
        <v>126</v>
      </c>
      <c r="B17" s="70" t="str">
        <f>INDIRECT(CONCATENATE("QUI!","B",$B3))</f>
        <v/>
      </c>
      <c r="C17" s="70" t="str">
        <f>INDIRECT(CONCATENATE("QUI!","C",$B3))</f>
        <v/>
      </c>
      <c r="D17" s="70" t="str">
        <f>INDIRECT(CONCATENATE("QUI!","D",$B3))</f>
        <v/>
      </c>
      <c r="E17" s="71" t="str">
        <f>INDIRECT(CONCATENATE("QUI!","E",$B3))</f>
        <v/>
      </c>
      <c r="F17" s="71" t="str">
        <f t="shared" si="1"/>
        <v>#NUM!</v>
      </c>
    </row>
    <row r="18" ht="12.75" customHeight="1">
      <c r="A18" s="69" t="s">
        <v>127</v>
      </c>
      <c r="B18" s="70" t="str">
        <f>INDIRECT(CONCATENATE("FIS!","B",$B3))</f>
        <v/>
      </c>
      <c r="C18" s="70" t="str">
        <f>INDIRECT(CONCATENATE("FIS!","C",$B3))</f>
        <v/>
      </c>
      <c r="D18" s="70" t="str">
        <f>INDIRECT(CONCATENATE("FIS!","D",$B3))</f>
        <v/>
      </c>
      <c r="E18" s="70" t="str">
        <f>INDIRECT(CONCATENATE("FIS!","E",$B3))</f>
        <v/>
      </c>
      <c r="F18" s="71" t="str">
        <f t="shared" si="1"/>
        <v>#NUM!</v>
      </c>
    </row>
    <row r="19" ht="12.75" customHeight="1">
      <c r="A19" s="73" t="s">
        <v>128</v>
      </c>
      <c r="B19" s="70">
        <f>INDIRECT(CONCATENATE("BIO!","B",$B3))</f>
        <v>9</v>
      </c>
      <c r="C19" s="70" t="str">
        <f>INDIRECT(CONCATENATE("BIO!","C",$B3))</f>
        <v/>
      </c>
      <c r="D19" s="70" t="str">
        <f>INDIRECT(CONCATENATE("BIO!","D",$B3))</f>
        <v/>
      </c>
      <c r="E19" s="70" t="str">
        <f>INDIRECT(CONCATENATE("BIO!","E",$B3))</f>
        <v/>
      </c>
      <c r="F19" s="71">
        <f t="shared" si="1"/>
        <v>9</v>
      </c>
    </row>
    <row r="20" ht="12.75" customHeight="1">
      <c r="A20" s="69" t="s">
        <v>129</v>
      </c>
      <c r="B20" s="70">
        <f>INDIRECT(CONCATENATE("MAT!","B",$B3))</f>
        <v>7.7</v>
      </c>
      <c r="C20" s="70" t="str">
        <f>INDIRECT(CONCATENATE("MAT!","C",$B3))</f>
        <v/>
      </c>
      <c r="D20" s="70" t="str">
        <f>INDIRECT(CONCATENATE("MAT!","D",$B3))</f>
        <v/>
      </c>
      <c r="E20" s="70" t="str">
        <f>INDIRECT(CONCATENATE("MAT!","E",$B3))</f>
        <v/>
      </c>
      <c r="F20" s="71">
        <f t="shared" si="1"/>
        <v>7.7</v>
      </c>
    </row>
    <row r="21" ht="12.75" customHeight="1">
      <c r="A21" s="73" t="s">
        <v>130</v>
      </c>
      <c r="B21" s="70" t="str">
        <f>INDIRECT(CONCATENATE("EstudoOrientado!","B",$B3))</f>
        <v/>
      </c>
      <c r="C21" s="70" t="str">
        <f>INDIRECT(CONCATENATE("EstudoOrientado!","C",$B3))</f>
        <v/>
      </c>
      <c r="D21" s="70" t="str">
        <f>INDIRECT(CONCATENATE("EstudoOrientado!","D",$B3))</f>
        <v/>
      </c>
      <c r="E21" s="71" t="str">
        <f>INDIRECT(CONCATENATE("EstudoOrientado!","E",$B3))</f>
        <v/>
      </c>
      <c r="F21" s="71" t="str">
        <f t="shared" si="1"/>
        <v>#NUM!</v>
      </c>
    </row>
    <row r="22" ht="12.75" customHeight="1">
      <c r="A22" s="73" t="s">
        <v>80</v>
      </c>
      <c r="B22" s="71">
        <f>INDIRECT(CONCATENATE("Prota_juvenil!","B",$B3))</f>
        <v>9.5</v>
      </c>
      <c r="C22" s="70" t="str">
        <f>INDIRECT(CONCATENATE("Prota_juvenil!","C",$B3))</f>
        <v/>
      </c>
      <c r="D22" s="74" t="str">
        <f>INDIRECT(CONCATENATE("Prota_juvenil!","D",$B3))</f>
        <v/>
      </c>
      <c r="E22" s="71" t="str">
        <f>INDIRECT(CONCATENATE("Prota_juvenil!","E",$B3))</f>
        <v/>
      </c>
      <c r="F22" s="71">
        <f t="shared" si="1"/>
        <v>9.5</v>
      </c>
    </row>
    <row r="23" ht="12.75" customHeight="1">
      <c r="A23" s="69" t="s">
        <v>131</v>
      </c>
      <c r="B23" s="71" t="str">
        <f>INDIRECT(CONCATENATE("Pratica_experi!","B",$B3))</f>
        <v/>
      </c>
      <c r="C23" s="70" t="str">
        <f>INDIRECT(CONCATENATE("Pratica_experi!","C",$B3))</f>
        <v/>
      </c>
      <c r="D23" s="74" t="str">
        <f>INDIRECT(CONCATENATE("Pratica_experi!","D",$B3))</f>
        <v/>
      </c>
      <c r="E23" s="71" t="str">
        <f>INDIRECT(CONCATENATE("Pratica_experi!","E",$B3))</f>
        <v/>
      </c>
      <c r="F23" s="71" t="str">
        <f t="shared" si="1"/>
        <v>#NUM!</v>
      </c>
    </row>
    <row r="24" ht="12.75" customHeight="1">
      <c r="A24" s="69" t="s">
        <v>132</v>
      </c>
      <c r="B24" s="70" t="str">
        <f>INDIRECT(CONCATENATE("ELET!","B",$B3))</f>
        <v/>
      </c>
      <c r="C24" s="70" t="str">
        <f>INDIRECT(CONCATENATE("ELET!","C",$B3))</f>
        <v/>
      </c>
      <c r="D24" s="70" t="str">
        <f>INDIRECT(CONCATENATE("ELET!","D",$B3))</f>
        <v/>
      </c>
      <c r="E24" s="71" t="str">
        <f>INDIRECT(CONCATENATE("ELET!","E",$B3))</f>
        <v/>
      </c>
      <c r="F24" s="71" t="str">
        <f t="shared" si="1"/>
        <v>#NUM!</v>
      </c>
    </row>
    <row r="25" ht="12.75" customHeight="1">
      <c r="A25" s="69" t="s">
        <v>133</v>
      </c>
      <c r="B25" s="70">
        <f>INDIRECT(CONCATENATE("Projeto_de_vida!","B",$B3))</f>
        <v>9</v>
      </c>
      <c r="C25" s="70" t="str">
        <f>INDIRECT(CONCATENATE("Projeto_de_vida!","C",$B3))</f>
        <v/>
      </c>
      <c r="D25" s="70" t="str">
        <f>INDIRECT(CONCATENATE("Projeto_de_vida!","D",$B3))</f>
        <v/>
      </c>
      <c r="E25" s="71" t="str">
        <f>INDIRECT(CONCATENATE("Projeto_de_vida!","E",$B3))</f>
        <v/>
      </c>
      <c r="F25" s="71">
        <f t="shared" si="1"/>
        <v>9</v>
      </c>
    </row>
    <row r="26" ht="12.75" customHeight="1">
      <c r="A26" s="69" t="s">
        <v>134</v>
      </c>
      <c r="B26" s="71" t="str">
        <f>INDIRECT(CONCATENATE("Educ_tec_mid!","B",$B3))</f>
        <v/>
      </c>
      <c r="C26" s="70" t="str">
        <f>INDIRECT(CONCATENATE("Educ_tec_mid!","C",$B3))</f>
        <v/>
      </c>
      <c r="D26" s="74" t="str">
        <f>INDIRECT(CONCATENATE("Educ_tec_mid!","D",$B3))</f>
        <v/>
      </c>
      <c r="E26" s="71" t="str">
        <f>INDIRECT(CONCATENATE("Educ_tec_mid!","E",$B3))</f>
        <v/>
      </c>
      <c r="F26" s="71" t="str">
        <f t="shared" si="1"/>
        <v>#NUM!</v>
      </c>
    </row>
    <row r="27" ht="12.75" customHeight="1">
      <c r="A27" s="75" t="s">
        <v>85</v>
      </c>
      <c r="B27" s="71" t="str">
        <f>INDIRECT(CONCATENATE("intervcom!","B",$B3))</f>
        <v/>
      </c>
      <c r="C27" s="70" t="str">
        <f>INDIRECT(CONCATENATE("intervcom!","C",$B3))</f>
        <v/>
      </c>
      <c r="D27" s="74" t="str">
        <f>INDIRECT(CONCATENATE("intervcom!","D",$B3))</f>
        <v/>
      </c>
      <c r="E27" s="71" t="str">
        <f>INDIRECT(CONCATENATE("intervcom!","E",$B3))</f>
        <v/>
      </c>
      <c r="F27" s="71" t="str">
        <f t="shared" si="1"/>
        <v>#NUM!</v>
      </c>
    </row>
    <row r="28" ht="12.75" customHeight="1">
      <c r="A28" s="75" t="s">
        <v>135</v>
      </c>
      <c r="B28" s="71" t="str">
        <f>INDIRECT(CONCATENATE("ISC!","B",$B3))</f>
        <v/>
      </c>
      <c r="C28" s="70" t="str">
        <f>INDIRECT(CONCATENATE("ISC!","C",$B3))</f>
        <v/>
      </c>
      <c r="D28" s="74" t="str">
        <f>INDIRECT(CONCATENATE("ISC!","D",$B3))</f>
        <v/>
      </c>
      <c r="E28" s="71" t="str">
        <f>INDIRECT(CONCATENATE("ISC!","E",$B3))</f>
        <v/>
      </c>
      <c r="F28" s="71" t="str">
        <f t="shared" si="1"/>
        <v>#NUM!</v>
      </c>
    </row>
    <row r="29" ht="12.75" customHeight="1">
      <c r="A29" s="75" t="s">
        <v>136</v>
      </c>
      <c r="B29" s="70" t="str">
        <f>INDIRECT(CONCATENATE("EP!","B",$B3))</f>
        <v/>
      </c>
      <c r="C29" s="70" t="str">
        <f>INDIRECT(CONCATENATE("EP!","C",$B3))</f>
        <v/>
      </c>
      <c r="D29" s="70" t="str">
        <f>INDIRECT(CONCATENATE("EP!","D",$B3))</f>
        <v/>
      </c>
      <c r="E29" s="71" t="str">
        <f>INDIRECT(CONCATENATE("EP!","E",$B3))</f>
        <v/>
      </c>
      <c r="F29" s="71" t="str">
        <f t="shared" si="1"/>
        <v>#NUM!</v>
      </c>
    </row>
    <row r="30" ht="12.75" customHeight="1">
      <c r="A30" s="75" t="s">
        <v>88</v>
      </c>
      <c r="B30" s="71">
        <f>INDIRECT(CONCATENATE("Higie_Segu_trab!","B",$B3))</f>
        <v>8</v>
      </c>
      <c r="C30" s="70" t="str">
        <f>INDIRECT(CONCATENATE("Higie_Segu_trab!","C",$B3))</f>
        <v/>
      </c>
      <c r="D30" s="74" t="str">
        <f>INDIRECT(CONCATENATE("Higie_Segu_trab!","D",$B3))</f>
        <v/>
      </c>
      <c r="E30" s="71" t="str">
        <f>INDIRECT(CONCATENATE("Higie_Segu_trab!","E",$B3))</f>
        <v/>
      </c>
      <c r="F30" s="71">
        <f t="shared" si="1"/>
        <v>8</v>
      </c>
    </row>
    <row r="31" ht="12.75" customHeight="1">
      <c r="A31" s="75" t="s">
        <v>137</v>
      </c>
      <c r="B31" s="71" t="str">
        <f>INDIRECT(CONCATENATE("Game_Design!","B",$B3))</f>
        <v/>
      </c>
      <c r="C31" s="70" t="str">
        <f>INDIRECT(CONCATENATE("Game_Design!","C",$B3))</f>
        <v/>
      </c>
      <c r="D31" s="74" t="str">
        <f>INDIRECT(CONCATENATE("Game_Design!","D",$B3))</f>
        <v/>
      </c>
      <c r="E31" s="71" t="str">
        <f>INDIRECT(CONCATENATE("Game_Design!","E",$B3))</f>
        <v/>
      </c>
      <c r="F31" s="71" t="str">
        <f t="shared" si="1"/>
        <v>#NUM!</v>
      </c>
    </row>
    <row r="32" ht="12.75" customHeight="1">
      <c r="A32" s="75" t="s">
        <v>138</v>
      </c>
      <c r="B32" s="71" t="str">
        <f>INDIRECT(CONCATENATE("Labora_jogos_2D!","B",$B3))</f>
        <v/>
      </c>
      <c r="C32" s="70" t="str">
        <f>INDIRECT(CONCATENATE("Labora_jogos_2D!","C",$B3))</f>
        <v/>
      </c>
      <c r="D32" s="74" t="str">
        <f>INDIRECT(CONCATENATE("Labora_jogos_2D!","D",$B3))</f>
        <v/>
      </c>
      <c r="E32" s="71" t="str">
        <f>INDIRECT(CONCATENATE("Labora_jogos_2D!","E",$B3))</f>
        <v/>
      </c>
      <c r="F32" s="71" t="str">
        <f t="shared" si="1"/>
        <v>#NUM!</v>
      </c>
    </row>
    <row r="33" ht="12.75" customHeight="1">
      <c r="A33" s="75" t="s">
        <v>93</v>
      </c>
      <c r="B33" s="71" t="str">
        <f>INDIRECT(CONCATENATE("Logic_Prog1!","B",$B3))</f>
        <v/>
      </c>
      <c r="C33" s="70" t="str">
        <f>INDIRECT(CONCATENATE("Logic_Prog1!","C",$B3))</f>
        <v/>
      </c>
      <c r="D33" s="74" t="str">
        <f>INDIRECT(CONCATENATE("Logic_Prog1!","D",$B3))</f>
        <v/>
      </c>
      <c r="E33" s="71" t="str">
        <f>INDIRECT(CONCATENATE("Logic_Prog1!","E",$B3))</f>
        <v/>
      </c>
      <c r="F33" s="71" t="str">
        <f t="shared" si="1"/>
        <v>#NUM!</v>
      </c>
    </row>
    <row r="34" ht="12.75" customHeight="1">
      <c r="A34" s="75" t="s">
        <v>94</v>
      </c>
      <c r="B34" s="71" t="str">
        <f>INDIRECT(CONCATENATE("Logic_Prog2!","B",$B3))</f>
        <v/>
      </c>
      <c r="C34" s="70" t="str">
        <f>INDIRECT(CONCATENATE("Logic_Prog2!","C",$B3))</f>
        <v/>
      </c>
      <c r="D34" s="74" t="str">
        <f>INDIRECT(CONCATENATE("Logic_Prog2!","D",$B3))</f>
        <v/>
      </c>
      <c r="E34" s="71" t="str">
        <f>INDIRECT(CONCATENATE("Logic_Prog2!","E",$B3))</f>
        <v/>
      </c>
      <c r="F34" s="71" t="str">
        <f t="shared" si="1"/>
        <v>#NUM!</v>
      </c>
    </row>
    <row r="35" ht="12.75" customHeight="1">
      <c r="A35" s="75" t="s">
        <v>91</v>
      </c>
      <c r="B35" s="71" t="str">
        <f>INDIRECT(CONCATENATE("Desenho_digital!","B",$B3))</f>
        <v/>
      </c>
      <c r="C35" s="70" t="str">
        <f>INDIRECT(CONCATENATE("Desenho_digital!","C",$B3))</f>
        <v/>
      </c>
      <c r="D35" s="74" t="str">
        <f>INDIRECT(CONCATENATE("Desenho_digital!","D",$B3))</f>
        <v/>
      </c>
      <c r="E35" s="71" t="str">
        <f>INDIRECT(CONCATENATE("Desenho_digital!","E",$B3))</f>
        <v/>
      </c>
      <c r="F35" s="71" t="str">
        <f t="shared" si="1"/>
        <v>#NUM!</v>
      </c>
    </row>
    <row r="36" ht="12.75" customHeight="1">
      <c r="A36" s="75" t="s">
        <v>139</v>
      </c>
      <c r="B36" s="71" t="str">
        <f>INDIRECT(CONCATENATE("Roteiro_Narrativa!","B",$B3))</f>
        <v/>
      </c>
      <c r="C36" s="70" t="str">
        <f>INDIRECT(CONCATENATE("Roteiro_Narrativa!","C",$B3))</f>
        <v/>
      </c>
      <c r="D36" s="74" t="str">
        <f>INDIRECT(CONCATENATE("Roteiro_Narrativa!","D",$B3))</f>
        <v/>
      </c>
      <c r="E36" s="71" t="str">
        <f>INDIRECT(CONCATENATE("Roteiro_Narrativa!","E",$B3))</f>
        <v/>
      </c>
      <c r="F36" s="71" t="str">
        <f t="shared" si="1"/>
        <v>#NUM!</v>
      </c>
    </row>
    <row r="37" ht="12.75" customHeight="1">
      <c r="A37" s="75" t="s">
        <v>140</v>
      </c>
      <c r="B37" s="71" t="str">
        <f>INDIRECT(CONCATENATE("Prod_Aud_visu!","B",$B3))</f>
        <v/>
      </c>
      <c r="C37" s="70" t="str">
        <f>INDIRECT(CONCATENATE("Prod_Aud_visu!","C",$B3))</f>
        <v/>
      </c>
      <c r="D37" s="74" t="str">
        <f>INDIRECT(CONCATENATE("Prod_Aud_visu!","D",$B3))</f>
        <v/>
      </c>
      <c r="E37" s="71" t="str">
        <f>INDIRECT(CONCATENATE("Prod_Aud_visu!","E",$B3))</f>
        <v/>
      </c>
      <c r="F37" s="71" t="str">
        <f t="shared" si="1"/>
        <v>#NUM!</v>
      </c>
    </row>
    <row r="38" ht="12.75" customHeight="1">
      <c r="A38" s="75" t="s">
        <v>141</v>
      </c>
      <c r="B38" s="71" t="str">
        <f>INDIRECT(CONCATENATE("Program_orient_objeto1!","B",$B3))</f>
        <v/>
      </c>
      <c r="C38" s="70" t="str">
        <f>INDIRECT(CONCATENATE("Program_orient_objeto1!","C",$B3))</f>
        <v/>
      </c>
      <c r="D38" s="74" t="str">
        <f>INDIRECT(CONCATENATE("Program_orient_objeto1!","D",$B3))</f>
        <v/>
      </c>
      <c r="E38" s="71" t="str">
        <f>INDIRECT(CONCATENATE("Program_orient_objeto1!","E",$B3))</f>
        <v/>
      </c>
      <c r="F38" s="71" t="str">
        <f t="shared" si="1"/>
        <v>#NUM!</v>
      </c>
    </row>
    <row r="39" ht="12.75" customHeight="1">
      <c r="A39" s="75" t="s">
        <v>98</v>
      </c>
      <c r="B39" s="71" t="str">
        <f>INDIRECT(CONCATENATE("Modelagem_3D!","B",$B3))</f>
        <v/>
      </c>
      <c r="C39" s="70" t="str">
        <f>INDIRECT(CONCATENATE("Modelagem_3D!","C",$B3))</f>
        <v/>
      </c>
      <c r="D39" s="74" t="str">
        <f>INDIRECT(CONCATENATE("Modelagem_3D!","D",$B3))</f>
        <v/>
      </c>
      <c r="E39" s="71" t="str">
        <f>INDIRECT(CONCATENATE("Modelagem_3D!","E",$B3))</f>
        <v/>
      </c>
      <c r="F39" s="71" t="str">
        <f t="shared" si="1"/>
        <v>#NUM!</v>
      </c>
    </row>
    <row r="40" ht="12.75" customHeight="1">
      <c r="A40" s="75" t="s">
        <v>142</v>
      </c>
      <c r="B40" s="71" t="str">
        <f>INDIRECT(CONCATENATE("Lab_jogos_3D!","B",$B3))</f>
        <v/>
      </c>
      <c r="C40" s="70" t="str">
        <f>INDIRECT(CONCATENATE("Lab_jogos_3D!","C",$B3))</f>
        <v/>
      </c>
      <c r="D40" s="74" t="str">
        <f>INDIRECT(CONCATENATE("Lab_jogos_3D!","D",$B3))</f>
        <v/>
      </c>
      <c r="E40" s="71" t="str">
        <f>INDIRECT(CONCATENATE("Lab_jogos_3D!","E",$B3))</f>
        <v/>
      </c>
      <c r="F40" s="71" t="str">
        <f t="shared" si="1"/>
        <v>#NUM!</v>
      </c>
    </row>
    <row r="41" ht="12.75" customHeight="1">
      <c r="A41" s="75" t="s">
        <v>143</v>
      </c>
      <c r="B41" s="71" t="str">
        <f>INDIRECT(CONCATENATE("Program_orient_objeto2!","B",$B3))</f>
        <v/>
      </c>
      <c r="C41" s="70" t="str">
        <f>INDIRECT(CONCATENATE("Program_orient_objeto2!","C",$B3))</f>
        <v/>
      </c>
      <c r="D41" s="74" t="str">
        <f>INDIRECT(CONCATENATE("Program_orient_objeto2!","D",$B3))</f>
        <v/>
      </c>
      <c r="E41" s="71" t="str">
        <f>INDIRECT(CONCATENATE("Program_orient_objeto2!","E",$B3))</f>
        <v/>
      </c>
      <c r="F41" s="71" t="str">
        <f t="shared" si="1"/>
        <v>#NUM!</v>
      </c>
    </row>
    <row r="42" ht="12.75" customHeight="1">
      <c r="A42" s="75" t="s">
        <v>144</v>
      </c>
      <c r="B42" s="71" t="str">
        <f>INDIRECT(CONCATENATE("interf_interativas!","B",$B3))</f>
        <v/>
      </c>
      <c r="C42" s="70" t="str">
        <f>INDIRECT(CONCATENATE("interf_interativas!","C",$B3))</f>
        <v/>
      </c>
      <c r="D42" s="74" t="str">
        <f>INDIRECT(CONCATENATE("interf_interativas!","D",$B3))</f>
        <v/>
      </c>
      <c r="E42" s="71" t="str">
        <f>INDIRECT(CONCATENATE("interf_interativas!","E",$B3))</f>
        <v/>
      </c>
      <c r="F42" s="71" t="str">
        <f t="shared" si="1"/>
        <v>#NUM!</v>
      </c>
    </row>
    <row r="43" ht="12.75" customHeight="1">
      <c r="A43" s="75" t="s">
        <v>102</v>
      </c>
      <c r="B43" s="71" t="str">
        <f>INDIRECT(CONCATENATE("Prototipacao_jogos!","B",$B3))</f>
        <v/>
      </c>
      <c r="C43" s="70" t="str">
        <f>INDIRECT(CONCATENATE("Prototipacao_jogos!","C",$B3))</f>
        <v/>
      </c>
      <c r="D43" s="74" t="str">
        <f>INDIRECT(CONCATENATE("Prototipacao_jogos!","D",$B3))</f>
        <v/>
      </c>
      <c r="E43" s="71" t="str">
        <f>INDIRECT(CONCATENATE("Prototipacao_jogos!","E",$B3))</f>
        <v/>
      </c>
      <c r="F43" s="71" t="str">
        <f t="shared" si="1"/>
        <v>#NUM!</v>
      </c>
    </row>
    <row r="44" ht="12.75" customHeight="1">
      <c r="A44" s="75" t="s">
        <v>103</v>
      </c>
      <c r="B44" s="71" t="str">
        <f>INDIRECT(CONCATENATE("Animacao2De3D!","B",$B3))</f>
        <v/>
      </c>
      <c r="C44" s="70" t="str">
        <f>INDIRECT(CONCATENATE("Animacao2De3D!","C",$B3))</f>
        <v/>
      </c>
      <c r="D44" s="74" t="str">
        <f>INDIRECT(CONCATENATE("Animacao2De3D!","D",$B3))</f>
        <v/>
      </c>
      <c r="E44" s="71" t="str">
        <f>INDIRECT(CONCATENATE("Animacao2De3D!","E",$B3))</f>
        <v/>
      </c>
      <c r="F44" s="71" t="str">
        <f t="shared" si="1"/>
        <v>#NUM!</v>
      </c>
    </row>
    <row r="45" ht="12.75" customHeight="1">
      <c r="A45" s="75" t="s">
        <v>104</v>
      </c>
      <c r="B45" s="71" t="str">
        <f>INDIRECT(CONCATENATE("Arte_conceitual!","B",$B3))</f>
        <v/>
      </c>
      <c r="C45" s="70" t="str">
        <f>INDIRECT(CONCATENATE("Arte_conceitual!","C",$B3))</f>
        <v/>
      </c>
      <c r="D45" s="74" t="str">
        <f>INDIRECT(CONCATENATE("Arte_conceitual!","D",$B3))</f>
        <v/>
      </c>
      <c r="E45" s="71" t="str">
        <f>INDIRECT(CONCATENATE("Arte_conceitual!","E",$B3))</f>
        <v/>
      </c>
      <c r="F45" s="71" t="str">
        <f t="shared" si="1"/>
        <v>#NUM!</v>
      </c>
    </row>
    <row r="46" ht="12.75" customHeight="1">
      <c r="A46" s="76" t="s">
        <v>145</v>
      </c>
      <c r="B46" s="71" t="str">
        <f>INDIRECT(CONCATENATE("Metod_proj_Jogos!","B",$B3))</f>
        <v/>
      </c>
      <c r="C46" s="70" t="str">
        <f>INDIRECT(CONCATENATE("Metod_proj_Jogos!","C",$B3))</f>
        <v/>
      </c>
      <c r="D46" s="71" t="str">
        <f>INDIRECT(CONCATENATE("Metod_proj_Jogos!","D",$B3))</f>
        <v/>
      </c>
      <c r="E46" s="71" t="str">
        <f>INDIRECT(CONCATENATE("Metod_proj_Jogos!","E",$B3))</f>
        <v/>
      </c>
      <c r="F46" s="71" t="str">
        <f t="shared" si="1"/>
        <v>#NUM!</v>
      </c>
    </row>
    <row r="47" ht="12.75" customHeight="1">
      <c r="A47" s="76" t="s">
        <v>146</v>
      </c>
      <c r="B47" s="71" t="str">
        <f>INDIRECT(CONCATENATE("Projet_integ_Jogos_Digitais!","B",$B3))</f>
        <v/>
      </c>
      <c r="C47" s="70" t="str">
        <f>INDIRECT(CONCATENATE("Projet_integ_Jogos_Digitais!","c",$B3))</f>
        <v/>
      </c>
      <c r="D47" s="74" t="str">
        <f>INDIRECT(CONCATENATE("Projet_integ_Jogos_Digitais!","D",$B3))</f>
        <v/>
      </c>
      <c r="E47" s="71" t="str">
        <f>INDIRECT(CONCATENATE("Projet_integ_Jogos_Digitais!","E",$B3))</f>
        <v/>
      </c>
      <c r="F47" s="71" t="str">
        <f t="shared" si="1"/>
        <v>#NUM!</v>
      </c>
    </row>
    <row r="48" ht="7.5" customHeight="1"/>
    <row r="49" ht="15.75" customHeight="1">
      <c r="A49" s="77" t="s">
        <v>147</v>
      </c>
      <c r="B49" s="78"/>
      <c r="C49" s="78"/>
      <c r="D49" s="78"/>
      <c r="E49" s="78"/>
      <c r="F49" s="79"/>
    </row>
    <row r="50" ht="2.25" customHeight="1">
      <c r="A50" s="80"/>
      <c r="B50" s="81"/>
      <c r="C50" s="81"/>
      <c r="D50" s="81"/>
      <c r="E50" s="81"/>
      <c r="F50" s="82"/>
    </row>
    <row r="51" ht="15.75" customHeight="1">
      <c r="A51" s="80"/>
      <c r="B51" s="81"/>
      <c r="C51" s="81"/>
      <c r="D51" s="81"/>
      <c r="E51" s="81"/>
      <c r="F51" s="82"/>
    </row>
    <row r="52" ht="5.25" customHeight="1">
      <c r="A52" s="80"/>
      <c r="B52" s="81"/>
      <c r="C52" s="81"/>
      <c r="D52" s="81"/>
      <c r="E52" s="81"/>
      <c r="F52" s="82"/>
    </row>
    <row r="53" ht="10.5" hidden="1" customHeight="1">
      <c r="A53" s="83"/>
      <c r="B53" s="84"/>
      <c r="C53" s="84"/>
      <c r="D53" s="84"/>
      <c r="E53" s="84"/>
      <c r="F53" s="85"/>
    </row>
    <row r="54" ht="4.5" customHeight="1">
      <c r="A54" s="86"/>
      <c r="B54" s="87"/>
      <c r="C54" s="87"/>
      <c r="D54" s="87"/>
      <c r="E54" s="87"/>
      <c r="F54" s="88"/>
    </row>
    <row r="55" ht="15.75" customHeight="1">
      <c r="A55" s="89"/>
      <c r="B55" s="89"/>
      <c r="C55" s="89"/>
      <c r="D55" s="89"/>
      <c r="E55" s="89"/>
      <c r="F55" s="89"/>
    </row>
    <row r="56" ht="15.75" customHeight="1">
      <c r="A56" s="90" t="s">
        <v>148</v>
      </c>
      <c r="B56" s="53"/>
      <c r="C56" s="53"/>
      <c r="D56" s="53"/>
      <c r="E56" s="53"/>
      <c r="F56" s="53"/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">
    <mergeCell ref="A1:F2"/>
    <mergeCell ref="C3:F3"/>
    <mergeCell ref="A4:F4"/>
    <mergeCell ref="A5:F5"/>
    <mergeCell ref="A56:F56"/>
  </mergeCells>
  <conditionalFormatting sqref="B8:F47">
    <cfRule type="cellIs" dxfId="1" priority="1" operator="greaterThanOrEqual">
      <formula>7</formula>
    </cfRule>
  </conditionalFormatting>
  <conditionalFormatting sqref="B8:F47">
    <cfRule type="cellIs" dxfId="3" priority="2" operator="lessThan">
      <formula>7</formula>
    </cfRule>
  </conditionalFormatting>
  <printOptions/>
  <pageMargins bottom="0.787401575" footer="0.0" header="0.0" left="0.511811024" right="0.511811024" top="0.787401575"/>
  <pageSetup paperSize="9" orientation="portrait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11.57"/>
    <col customWidth="1" min="3" max="3" width="14.43"/>
    <col customWidth="1" min="4" max="16" width="11.57"/>
  </cols>
  <sheetData>
    <row r="1">
      <c r="A1" s="91" t="s">
        <v>149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1"/>
    </row>
    <row r="2">
      <c r="A2" s="15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7"/>
    </row>
    <row r="3">
      <c r="A3" s="92" t="s">
        <v>150</v>
      </c>
      <c r="B3" s="93" t="s">
        <v>151</v>
      </c>
      <c r="C3" s="92" t="s">
        <v>152</v>
      </c>
      <c r="D3" s="93" t="s">
        <v>153</v>
      </c>
      <c r="E3" s="94" t="s">
        <v>154</v>
      </c>
      <c r="F3" s="95"/>
      <c r="G3" s="96"/>
      <c r="H3" s="93">
        <f>COUNTA(ALNS!A4:A43)</f>
        <v>40</v>
      </c>
      <c r="I3" s="97" t="s">
        <v>155</v>
      </c>
      <c r="J3" s="95"/>
      <c r="K3" s="95"/>
      <c r="L3" s="95"/>
      <c r="M3" s="95"/>
      <c r="N3" s="95"/>
      <c r="O3" s="95"/>
      <c r="P3" s="96"/>
    </row>
    <row r="4">
      <c r="A4" s="98" t="s">
        <v>156</v>
      </c>
      <c r="B4" s="10"/>
      <c r="C4" s="11"/>
      <c r="D4" s="99" t="s">
        <v>157</v>
      </c>
      <c r="E4" s="99" t="s">
        <v>158</v>
      </c>
      <c r="F4" s="99" t="s">
        <v>159</v>
      </c>
      <c r="G4" s="99" t="s">
        <v>160</v>
      </c>
      <c r="H4" s="99" t="s">
        <v>161</v>
      </c>
      <c r="I4" s="99" t="s">
        <v>162</v>
      </c>
      <c r="J4" s="99" t="s">
        <v>163</v>
      </c>
      <c r="K4" s="99" t="s">
        <v>164</v>
      </c>
      <c r="L4" s="99" t="s">
        <v>165</v>
      </c>
      <c r="M4" s="99" t="s">
        <v>166</v>
      </c>
      <c r="N4" s="99" t="s">
        <v>167</v>
      </c>
      <c r="O4" s="99" t="s">
        <v>168</v>
      </c>
      <c r="P4" s="99" t="s">
        <v>169</v>
      </c>
    </row>
    <row r="5">
      <c r="A5" s="15"/>
      <c r="B5" s="16"/>
      <c r="C5" s="17"/>
      <c r="D5" s="100" t="b">
        <v>1</v>
      </c>
      <c r="E5" s="100" t="b">
        <v>1</v>
      </c>
      <c r="F5" s="100" t="b">
        <v>1</v>
      </c>
      <c r="G5" s="100" t="b">
        <v>1</v>
      </c>
      <c r="H5" s="100" t="b">
        <v>1</v>
      </c>
      <c r="I5" s="100" t="b">
        <v>0</v>
      </c>
      <c r="J5" s="100" t="b">
        <v>0</v>
      </c>
      <c r="K5" s="100" t="b">
        <v>0</v>
      </c>
      <c r="L5" s="100" t="b">
        <v>0</v>
      </c>
      <c r="M5" s="100" t="b">
        <v>1</v>
      </c>
      <c r="N5" s="100" t="b">
        <v>1</v>
      </c>
      <c r="O5" s="100" t="b">
        <v>1</v>
      </c>
      <c r="P5" s="100" t="b">
        <v>1</v>
      </c>
    </row>
    <row r="6">
      <c r="A6" s="97"/>
      <c r="B6" s="95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6"/>
    </row>
    <row r="7" ht="18.75" customHeight="1">
      <c r="A7" s="101" t="s">
        <v>170</v>
      </c>
      <c r="B7" s="95"/>
      <c r="C7" s="96"/>
      <c r="D7" s="102">
        <v>1.0</v>
      </c>
      <c r="E7" s="102">
        <v>2.0</v>
      </c>
      <c r="F7" s="102">
        <v>3.0</v>
      </c>
      <c r="G7" s="102">
        <v>4.0</v>
      </c>
      <c r="H7" s="102" t="s">
        <v>171</v>
      </c>
      <c r="I7" s="103" t="s">
        <v>172</v>
      </c>
      <c r="J7" s="10"/>
      <c r="K7" s="10"/>
      <c r="L7" s="11"/>
      <c r="M7" s="103" t="s">
        <v>173</v>
      </c>
      <c r="N7" s="10"/>
      <c r="O7" s="10"/>
      <c r="P7" s="11"/>
    </row>
    <row r="8" ht="18.75" customHeight="1">
      <c r="A8" s="104" t="s">
        <v>174</v>
      </c>
      <c r="B8" s="95"/>
      <c r="C8" s="96"/>
      <c r="D8" s="105">
        <f>IFERROR(AVERAGE(IF(D5=TRUE,ART!B4:B43),IF(E5=TRUE,BIO!B4:B43),IF(F5=TRUE,ED_FIS!B4:B43),IF(G5=TRUE,FIL!B4:B43),IF(H5=TRUE,FIS!B4:B43),IF(I5=TRUE,GEO!B4:B43),IF(J5=TRUE,HIST!B4:B43),IF(K5=TRUE,ESP!B4:B43),IF(L5=TRUE,ING!B4:B43),IF(M5=TRUE,LP!B4:B43),IF(N5=TRUE,MAT!B4:B43),IF(O5=TRUE,QUI!B4:B43),IF(P5=TRUE,SOC!B4:B43)),)</f>
        <v>7.413592233</v>
      </c>
      <c r="E8" s="106" t="str">
        <f>IFERROR(AVERAGE(IF(D5=TRUE,ART!C4:C43),IF(E5=TRUE,BIO!C4:C43),IF(F5=TRUE,ED_FIS!C4:C43),IF(G5=TRUE,FIL!C4:C43),IF(H5=TRUE,FIS!C4:C43),IF(I5=TRUE,GEO!C4:C43),IF(J5=TRUE,HIST!C4:C43),IF(K5=TRUE,ESP!C4:C43),IF(L5=TRUE,ING!C4:C43),IF(M5=TRUE,LP!C4:C43),IF(N5=TRUE,MAT!C4:C43),IF(O5=TRUE,QUI!C4:C43),IF(P5=TRUE,SOC!C4:C43)),)</f>
        <v/>
      </c>
      <c r="F8" s="105" t="str">
        <f>IFERROR(AVERAGE(IF(D5=TRUE,ART!D4:D43),IF(E5=TRUE,BIO!D4:D43),IF(F5=TRUE,ED_FIS!D4:D43),IF(G5=TRUE,FIL!D4:D43),IF(H5=TRUE,FIS!D4:D43),IF(I5=TRUE,GEO!D4:D43),IF(J5=TRUE,HIST!D4:D43),IF(K5=TRUE,ESP!D4:D43),IF(L5=TRUE,ING!D4:D43),IF(M5=TRUE,LP!D4:D43),IF(N5=TRUE,MAT!D4:D43),IF(O5=TRUE,QUI!D4:D43),IF(P5=TRUE,SOC!D4:D43)),)</f>
        <v/>
      </c>
      <c r="G8" s="105" t="str">
        <f>IFERROR(AVERAGE(IF(D5=TRUE,ART!E4:E43),IF(E5=TRUE,BIO!E4:E43),IF(F5=TRUE,ED_FIS!E4:E43),IF(G5=TRUE,FIL!E4:E43),IF(H5=TRUE,FIS!E4:E43),IF(I5=TRUE,GEO!E4:E43),IF(J5=TRUE,HIST!E4:E43),IF(K5=TRUE,ESP!E4:E43),IF(L5=TRUE,ING!E4:E43),IF(M5=TRUE,LP!E4:E43),IF(N5=TRUE,MAT!E4:E43),IF(O5=TRUE,QUI!E4:E43),IF(P5=TRUE,SOC!E4:E43)),)</f>
        <v/>
      </c>
      <c r="H8" s="105">
        <f>IFERROR(AVERAGE(D8:G8),)</f>
        <v>7.413592233</v>
      </c>
      <c r="I8" s="107"/>
      <c r="L8" s="108"/>
      <c r="M8" s="107"/>
      <c r="P8" s="108"/>
    </row>
    <row r="9" ht="18.75" customHeight="1">
      <c r="A9" s="109" t="str">
        <f>CONCATENATE("Nº de alunos com média maior ou igual a ",L16,":")</f>
        <v>Nº de alunos com média maior ou igual a 7:</v>
      </c>
      <c r="B9" s="95"/>
      <c r="C9" s="96"/>
      <c r="D9" s="110">
        <f>IF(D8&lt;&gt;"",H3-D10,)</f>
        <v>25</v>
      </c>
      <c r="E9" s="110" t="str">
        <f>IF(E8&lt;&gt;"",H3-E10,)</f>
        <v/>
      </c>
      <c r="F9" s="110" t="str">
        <f>IF(F8&lt;&gt;"",H3-F10,)</f>
        <v/>
      </c>
      <c r="G9" s="110" t="str">
        <f>IF(G8&lt;&gt;"",H3-G10,)</f>
        <v/>
      </c>
      <c r="H9" s="110">
        <f>IF(H8&lt;&gt;"",H3-H10,)</f>
        <v>25</v>
      </c>
      <c r="I9" s="107"/>
      <c r="L9" s="108"/>
      <c r="M9" s="107"/>
      <c r="P9" s="108"/>
    </row>
    <row r="10" ht="18.75" customHeight="1">
      <c r="A10" s="109" t="str">
        <f>CONCATENATE("Nº de alunos com média menor que ",L16,":")</f>
        <v>Nº de alunos com média menor que 7:</v>
      </c>
      <c r="B10" s="95"/>
      <c r="C10" s="96"/>
      <c r="D10" s="111">
        <v>15.0</v>
      </c>
      <c r="E10" s="111">
        <v>0.0</v>
      </c>
      <c r="F10" s="111">
        <v>0.0</v>
      </c>
      <c r="G10" s="111">
        <v>0.0</v>
      </c>
      <c r="H10" s="111">
        <v>15.0</v>
      </c>
      <c r="I10" s="107"/>
      <c r="L10" s="108"/>
      <c r="M10" s="107"/>
      <c r="P10" s="108"/>
    </row>
    <row r="11" ht="18.75" customHeight="1">
      <c r="A11" s="109" t="str">
        <f>CONCATENATE("% de alunos com média maior ou igual a ",L16,":")</f>
        <v>% de alunos com média maior ou igual a 7:</v>
      </c>
      <c r="B11" s="95"/>
      <c r="C11" s="96"/>
      <c r="D11" s="112">
        <f>IF(D8&lt;&gt;"",D9/H3,)</f>
        <v>0.625</v>
      </c>
      <c r="E11" s="112" t="str">
        <f>IF(E8&lt;&gt;"",E9/H3,)</f>
        <v/>
      </c>
      <c r="F11" s="112" t="str">
        <f>IF(F8&lt;&gt;"",F9/H3,)</f>
        <v/>
      </c>
      <c r="G11" s="112" t="str">
        <f>IF(G8&lt;&gt;"",G9/H3,)</f>
        <v/>
      </c>
      <c r="H11" s="112">
        <f>IF(H8&lt;&gt;"",H9/H3,)</f>
        <v>0.625</v>
      </c>
      <c r="I11" s="107"/>
      <c r="L11" s="108"/>
      <c r="M11" s="107"/>
      <c r="P11" s="108"/>
    </row>
    <row r="12" ht="18.75" customHeight="1">
      <c r="A12" s="109" t="str">
        <f>CONCATENATE("% de alunos com média menor que ",L16,":")</f>
        <v>% de alunos com média menor que 7:</v>
      </c>
      <c r="B12" s="95"/>
      <c r="C12" s="96"/>
      <c r="D12" s="112">
        <f t="shared" ref="D12:G12" si="1">IF(D8&lt;&gt;"",1-D11,)</f>
        <v>0.375</v>
      </c>
      <c r="E12" s="112" t="str">
        <f t="shared" si="1"/>
        <v/>
      </c>
      <c r="F12" s="112" t="str">
        <f t="shared" si="1"/>
        <v/>
      </c>
      <c r="G12" s="112" t="str">
        <f t="shared" si="1"/>
        <v/>
      </c>
      <c r="H12" s="112">
        <f>IF(H8&lt;&gt;"",H10/H3,)</f>
        <v>0.375</v>
      </c>
      <c r="I12" s="107"/>
      <c r="L12" s="108"/>
      <c r="M12" s="107"/>
      <c r="P12" s="108"/>
    </row>
    <row r="13" ht="18.75" customHeight="1">
      <c r="A13" s="113" t="str">
        <f>CONCATENATE("Nº de médias maiores ou iguais a ",5,":")</f>
        <v>Nº de médias maiores ou iguais a 5:</v>
      </c>
      <c r="B13" s="95"/>
      <c r="C13" s="96"/>
      <c r="D13" s="114">
        <f>IF(D8&lt;&gt;"",IFERROR(SUM(IF(D5=TRUE,COUNTIF(ART!B4:B43,CONCATENATE("&gt;=",5))),IF(E5=TRUE,COUNTIF(BIO!B4:B43,CONCATENATE("&gt;=",5))),IF(F5=TRUE,COUNTIF(ED_FIS!B4:B43,CONCATENATE("&gt;=",5))),IF(G5=TRUE,COUNTIF(FIL!B4:B43,CONCATENATE("&gt;=",5))),IF(H5=TRUE,COUNTIF(FIS!B4:B43,CONCATENATE("&gt;=",5))),IF(I5=TRUE,COUNTIF(GEO!B4:B43,CONCATENATE("&gt;=",5))),IF(J5=TRUE,COUNTIF(HIST!B4:B43,CONCATENATE("&gt;=",5))),IF(K5=TRUE,COUNTIF(ESP!B4:B43,CONCATENATE("&gt;=",5))),IF(L5=TRUE,COUNTIF(ING!B4:B43,CONCATENATE("&gt;=",5))),IF(M5=TRUE,COUNTIF(LP!B4:B43,CONCATENATE("&gt;=",5))),IF(N5=TRUE,COUNTIF(MAT!B4:B43,CONCATENATE("&gt;=",5))),IF(O5=TRUE,COUNTIF(QUI!B4:B43,CONCATENATE("&gt;=",5))),IF(P5=TRUE,COUNTIF(SOC!B4:B43,CONCATENATE("&gt;=",5)))),),)</f>
        <v>101</v>
      </c>
      <c r="E13" s="114" t="str">
        <f>IF(E8&lt;&gt;"",IFERROR(SUM(IF(D5=TRUE,COUNTIF(ART!C4:C43,CONCATENATE("&gt;=",5))),IF(E5=TRUE,COUNTIF(BIO!C4:C43,CONCATENATE("&gt;=",5))),IF(F5=TRUE,COUNTIF(ED_FIS!C4:C43,CONCATENATE("&gt;=",5))),IF(G5=TRUE,COUNTIF(FIL!C4:C43,CONCATENATE("&gt;=",5))),IF(H5=TRUE,COUNTIF(FIS!C4:C43,CONCATENATE("&gt;=",5))),IF(I5=TRUE,COUNTIF(GEO!C4:C43,CONCATENATE("&gt;=",5))),IF(J5=TRUE,COUNTIF(HIST!C4:C43,CONCATENATE("&gt;=",5))),IF(K5=TRUE,COUNTIF(ESP!C4:C43,CONCATENATE("&gt;=",5))),IF(L5=TRUE,COUNTIF(ING!C4:C43,CONCATENATE("&gt;=",5))),IF(M5=TRUE,COUNTIF(LP!C4:C43,CONCATENATE("&gt;=",5))),IF(N5=TRUE,COUNTIF(MAT!C4:C43,CONCATENATE("&gt;=",5))),IF(O5=TRUE,COUNTIF(QUI!C4:C43,CONCATENATE("&gt;=",5))),IF(P5=TRUE,COUNTIF(SOC!C4:C43,CONCATENATE("&gt;=",5)))),),)</f>
        <v/>
      </c>
      <c r="F13" s="114" t="str">
        <f>IF(F8&lt;&gt;"",IFERROR(SUM(IF(D5=TRUE,COUNTIF(ART!D4:D43,CONCATENATE("&gt;=",5))),IF(E5=TRUE,COUNTIF(BIO!D4:D43,CONCATENATE("&gt;=",5))),IF(F5=TRUE,COUNTIF(ED_FIS!D4:D43,CONCATENATE("&gt;=",5))),IF(G5=TRUE,COUNTIF(FIL!D4:D43,CONCATENATE("&gt;=",5))),IF(H5=TRUE,COUNTIF(FIS!D4:D43,CONCATENATE("&gt;=",5))),IF(I5=TRUE,COUNTIF(GEO!D4:D43,CONCATENATE("&gt;=",5))),IF(J5=TRUE,COUNTIF(HIST!D4:D43,CONCATENATE("&gt;=",5))),IF(K5=TRUE,COUNTIF(ESP!D4:D43,CONCATENATE("&gt;=",5))),IF(L5=TRUE,COUNTIF(ING!D4:D43,CONCATENATE("&gt;=",5))),IF(M5=TRUE,COUNTIF(LP!D4:D43,CONCATENATE("&gt;=",5))),IF(N5=TRUE,COUNTIF(MAT!D4:D43,CONCATENATE("&gt;=",5))),IF(O5=TRUE,COUNTIF(QUI!D4:D43,CONCATENATE("&gt;=",5))),IF(P5=TRUE,COUNTIF(SOC!D4:D43,CONCATENATE("&gt;=",5)))),),)</f>
        <v/>
      </c>
      <c r="G13" s="114" t="str">
        <f>IF(G8&lt;&gt;"",IFERROR(SUM(IF(D5=TRUE,COUNTIF(ART!E4:E43,CONCATENATE("&gt;=",5))),IF(E5=TRUE,COUNTIF(BIO!E4:E43,CONCATENATE("&gt;=",5))),IF(F5=TRUE,COUNTIF(ED_FIS!E4:E43,CONCATENATE("&gt;=",5))),IF(G5=TRUE,COUNTIF(FIL!E4:E43,CONCATENATE("&gt;=",5))),IF(H5=TRUE,COUNTIF(FIS!E4:E43,CONCATENATE("&gt;=",5))),IF(I5=TRUE,COUNTIF(GEO!E4:E43,CONCATENATE("&gt;=",5))),IF(J5=TRUE,COUNTIF(HIST!E4:E43,CONCATENATE("&gt;=",5))),IF(K5=TRUE,COUNTIF(ESP!E4:E43,CONCATENATE("&gt;=",5))),IF(L5=TRUE,COUNTIF(ING!E4:E43,CONCATENATE("&gt;=",5))),IF(M5=TRUE,COUNTIF(LP!E4:E43,CONCATENATE("&gt;=",5))),IF(N5=TRUE,COUNTIF(MAT!E4:E43,CONCATENATE("&gt;=",5))),IF(O5=TRUE,COUNTIF(QUI!E4:E43,CONCATENATE("&gt;=",5))),IF(P5=TRUE,COUNTIF(SOC!E4:E43,CONCATENATE("&gt;=",5)))),),)</f>
        <v/>
      </c>
      <c r="H13" s="114">
        <f t="shared" ref="H13:H14" si="2">SUM(D13:G13)</f>
        <v>101</v>
      </c>
      <c r="I13" s="107"/>
      <c r="L13" s="108"/>
      <c r="M13" s="107"/>
      <c r="P13" s="108"/>
    </row>
    <row r="14" ht="18.75" customHeight="1">
      <c r="A14" s="113" t="str">
        <f>CONCATENATE("Nº de médias menores que ",5,":")</f>
        <v>Nº de médias menores que 5:</v>
      </c>
      <c r="B14" s="95"/>
      <c r="C14" s="96"/>
      <c r="D14" s="114">
        <f>IF(D8&lt;&gt;"",IFERROR(SUM(IF(D5=TRUE,COUNTIF(ART!B4:B43,CONCATENATE("&lt;",5))),IF(E5=TRUE,COUNTIF(BIO!B4:B43,CONCATENATE("&lt;",5))),IF(F5=TRUE,COUNTIF(ED_FIS!B4:B43,CONCATENATE("&lt;",5))),IF(G5=TRUE,COUNTIF(FIL!B4:B43,CONCATENATE("&lt;",5))),IF(H5=TRUE,COUNTIF(FIS!B4:B43,CONCATENATE("&lt;",5))),IF(I5=TRUE,COUNTIF(GEO!B4:B43,CONCATENATE("&lt;",5))),IF(J5=TRUE,COUNTIF(HIST!B4:B43,CONCATENATE("&lt;",5))),IF(K5=TRUE,COUNTIF(ESP!B4:B43,CONCATENATE("&lt;",5))),IF(L5=TRUE,COUNTIF(ING!B4:B43,CONCATENATE("&lt;",5))),IF(M5=TRUE,COUNTIF(LP!B4:B43,CONCATENATE("&lt;",5))),IF(N5=TRUE,COUNTIF(MAT!B4:B43,CONCATENATE("&lt;",5))),IF(O5=TRUE,COUNTIF(QUI!B4:B43,CONCATENATE("&lt;",5))),IF(P5=TRUE,COUNTIF(SOC!B4:B43,CONCATENATE("&lt;",5)))),),)</f>
        <v>2</v>
      </c>
      <c r="E14" s="114" t="str">
        <f>IF(E8&lt;&gt;"",IFERROR(SUM(IF(D5=TRUE,COUNTIF(ART!C4:C43,CONCATENATE("&lt;",5))),IF(E5=TRUE,COUNTIF(BIO!C4:C43,CONCATENATE("&lt;",5))),IF(F5=TRUE,COUNTIF(ED_FIS!C4:C43,CONCATENATE("&lt;",5))),IF(G5=TRUE,COUNTIF(FIL!C4:C43,CONCATENATE("&lt;",5))),IF(H5=TRUE,COUNTIF(FIS!C4:C43,CONCATENATE("&lt;",5))),IF(I5=TRUE,COUNTIF(GEO!C4:C43,CONCATENATE("&lt;",5))),IF(J5=TRUE,COUNTIF(HIST!C4:C43,CONCATENATE("&lt;",5))),IF(K5=TRUE,COUNTIF(ESP!C4:C43,CONCATENATE("&lt;",5))),IF(L5=TRUE,COUNTIF(ING!C4:C43,CONCATENATE("&lt;",5))),IF(M5=TRUE,COUNTIF(LP!C4:C43,CONCATENATE("&lt;",5))),IF(N5=TRUE,COUNTIF(MAT!C4:C43,CONCATENATE("&lt;",5))),IF(O5=TRUE,COUNTIF(QUI!C4:C43,CONCATENATE("&lt;",5))),IF(P5=TRUE,COUNTIF(SOC!C4:C43,CONCATENATE("&lt;",5)))),),)</f>
        <v/>
      </c>
      <c r="F14" s="114" t="str">
        <f>IF(F8&lt;&gt;"",IFERROR(SUM(IF(D5=TRUE,COUNTIF(ART!D4:D43,CONCATENATE("&lt;",5))),IF(E5=TRUE,COUNTIF(BIO!D4:D43,CONCATENATE("&lt;",5))),IF(F5=TRUE,COUNTIF(ED_FIS!D4:D43,CONCATENATE("&lt;",5))),IF(G5=TRUE,COUNTIF(FIL!D4:D43,CONCATENATE("&lt;",5))),IF(H5=TRUE,COUNTIF(FIS!D4:D43,CONCATENATE("&lt;",5))),IF(I5=TRUE,COUNTIF(GEO!D4:D43,CONCATENATE("&lt;",5))),IF(J5=TRUE,COUNTIF(HIST!D4:D43,CONCATENATE("&lt;",5))),IF(K5=TRUE,COUNTIF(ESP!D4:D43,CONCATENATE("&lt;",5))),IF(L5=TRUE,COUNTIF(ING!D4:D43,CONCATENATE("&lt;",5))),IF(M5=TRUE,COUNTIF(LP!D4:D43,CONCATENATE("&lt;",5))),IF(N5=TRUE,COUNTIF(MAT!D4:D43,CONCATENATE("&lt;",5))),IF(O5=TRUE,COUNTIF(QUI!D4:D43,CONCATENATE("&lt;",5))),IF(P5=TRUE,COUNTIF(SOC!D4:D43,CONCATENATE("&lt;",5)))),),)</f>
        <v/>
      </c>
      <c r="G14" s="114" t="str">
        <f>IF(G8&lt;&gt;"",IFERROR(SUM(IF(D5=TRUE,COUNTIF(ART!E4:E43,CONCATENATE("&lt;",5))),IF(E5=TRUE,COUNTIF(BIO!E4:E43,CONCATENATE("&lt;",5))),IF(F5=TRUE,COUNTIF(ED_FIS!E4:E43,CONCATENATE("&lt;",5))),IF(G5=TRUE,COUNTIF(FIL!E4:E43,CONCATENATE("&lt;",5))),IF(H5=TRUE,COUNTIF(FIS!E4:E43,CONCATENATE("&lt;",5))),IF(I5=TRUE,COUNTIF(GEO!E4:E43,CONCATENATE("&lt;",5))),IF(J5=TRUE,COUNTIF(HIST!E4:E43,CONCATENATE("&lt;",5))),IF(K5=TRUE,COUNTIF(ESP!E4:E43,CONCATENATE("&lt;",5))),IF(L5=TRUE,COUNTIF(ING!E4:E43,CONCATENATE("&lt;",5))),IF(M5=TRUE,COUNTIF(LP!E4:E43,CONCATENATE("&lt;",5))),IF(N5=TRUE,COUNTIF(MAT!E4:E43,CONCATENATE("&lt;",5))),IF(O5=TRUE,COUNTIF(QUI!E4:E43,CONCATENATE("&lt;",5))),IF(P5=TRUE,COUNTIF(SOC!E4:E43,CONCATENATE("&lt;",5)))),),)</f>
        <v/>
      </c>
      <c r="H14" s="114">
        <f t="shared" si="2"/>
        <v>2</v>
      </c>
      <c r="I14" s="107"/>
      <c r="L14" s="108"/>
      <c r="M14" s="107"/>
      <c r="P14" s="108"/>
    </row>
    <row r="15" ht="18.75" customHeight="1">
      <c r="A15" s="113" t="str">
        <f>CONCATENATE("% de médias maiores ou iguais a ",5,":")</f>
        <v>% de médias maiores ou iguais a 5:</v>
      </c>
      <c r="B15" s="95"/>
      <c r="C15" s="96"/>
      <c r="D15" s="115">
        <f t="shared" ref="D15:H15" si="3">IF(D8&lt;&gt;"",D13/SUM(D13:D14),)</f>
        <v>0.9805825243</v>
      </c>
      <c r="E15" s="115" t="str">
        <f t="shared" si="3"/>
        <v/>
      </c>
      <c r="F15" s="115" t="str">
        <f t="shared" si="3"/>
        <v/>
      </c>
      <c r="G15" s="115" t="str">
        <f t="shared" si="3"/>
        <v/>
      </c>
      <c r="H15" s="115">
        <f t="shared" si="3"/>
        <v>0.9805825243</v>
      </c>
      <c r="I15" s="15"/>
      <c r="J15" s="16"/>
      <c r="K15" s="16"/>
      <c r="L15" s="17"/>
      <c r="M15" s="15"/>
      <c r="N15" s="16"/>
      <c r="O15" s="16"/>
      <c r="P15" s="17"/>
    </row>
    <row r="16" ht="18.75" customHeight="1">
      <c r="A16" s="113" t="str">
        <f>CONCATENATE("% de médias menores que ",5,":")</f>
        <v>% de médias menores que 5:</v>
      </c>
      <c r="B16" s="95"/>
      <c r="C16" s="96"/>
      <c r="D16" s="116">
        <f t="shared" ref="D16:H16" si="4">IF(D8&lt;&gt;"",1-D15,)</f>
        <v>0.01941747573</v>
      </c>
      <c r="E16" s="116" t="str">
        <f t="shared" si="4"/>
        <v/>
      </c>
      <c r="F16" s="116" t="str">
        <f t="shared" si="4"/>
        <v/>
      </c>
      <c r="G16" s="116" t="str">
        <f t="shared" si="4"/>
        <v/>
      </c>
      <c r="H16" s="116">
        <f t="shared" si="4"/>
        <v>0.01941747573</v>
      </c>
      <c r="I16" s="101" t="s">
        <v>175</v>
      </c>
      <c r="J16" s="95"/>
      <c r="K16" s="96"/>
      <c r="L16" s="117">
        <v>7.0</v>
      </c>
      <c r="M16" s="97"/>
      <c r="N16" s="95"/>
      <c r="O16" s="95"/>
      <c r="P16" s="96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9">
    <mergeCell ref="A7:C7"/>
    <mergeCell ref="A8:C8"/>
    <mergeCell ref="A9:C9"/>
    <mergeCell ref="A10:C10"/>
    <mergeCell ref="A11:C11"/>
    <mergeCell ref="A12:C12"/>
    <mergeCell ref="A13:C13"/>
    <mergeCell ref="A14:C14"/>
    <mergeCell ref="A16:C16"/>
    <mergeCell ref="I7:L15"/>
    <mergeCell ref="I16:K16"/>
    <mergeCell ref="A1:P2"/>
    <mergeCell ref="E3:G3"/>
    <mergeCell ref="I3:P3"/>
    <mergeCell ref="A4:C5"/>
    <mergeCell ref="A6:P6"/>
    <mergeCell ref="M7:P15"/>
    <mergeCell ref="A15:C15"/>
    <mergeCell ref="M16:P16"/>
  </mergeCells>
  <printOptions/>
  <pageMargins bottom="0.787401575" footer="0.0" header="0.0" left="0.511811024" right="0.511811024" top="0.787401575"/>
  <pageSetup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38.71"/>
    <col customWidth="1" min="2" max="19" width="8.71"/>
  </cols>
  <sheetData>
    <row r="1">
      <c r="A1" s="91" t="s">
        <v>176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1"/>
    </row>
    <row r="2">
      <c r="A2" s="15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7"/>
    </row>
    <row r="3">
      <c r="A3" s="118" t="s">
        <v>175</v>
      </c>
      <c r="B3" s="119">
        <f>DES_TURMA!L16</f>
        <v>7</v>
      </c>
      <c r="C3" s="11"/>
      <c r="D3" s="120" t="s">
        <v>177</v>
      </c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1"/>
    </row>
    <row r="4">
      <c r="A4" s="121"/>
      <c r="B4" s="15"/>
      <c r="C4" s="17"/>
      <c r="D4" s="15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7"/>
    </row>
    <row r="5">
      <c r="A5" s="122" t="s">
        <v>46</v>
      </c>
      <c r="B5" s="123" t="s">
        <v>178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1"/>
      <c r="O5" s="123" t="s">
        <v>179</v>
      </c>
      <c r="P5" s="10"/>
      <c r="Q5" s="10"/>
      <c r="R5" s="10"/>
      <c r="S5" s="11"/>
    </row>
    <row r="6">
      <c r="A6" s="124"/>
      <c r="B6" s="15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7"/>
      <c r="O6" s="15"/>
      <c r="P6" s="16"/>
      <c r="Q6" s="16"/>
      <c r="R6" s="16"/>
      <c r="S6" s="17"/>
    </row>
    <row r="7">
      <c r="A7" s="121"/>
      <c r="B7" s="20" t="str">
        <f>IF(DES_TURMA!$D$5=TRUE,"Art","")</f>
        <v>Art</v>
      </c>
      <c r="C7" s="20" t="str">
        <f>IF(DES_TURMA!$E$5=TRUE,"Bio","")</f>
        <v>Bio</v>
      </c>
      <c r="D7" s="20" t="str">
        <f>IF(DES_TURMA!$F$5=TRUE,"Ed. Fís","")</f>
        <v>Ed. Fís</v>
      </c>
      <c r="E7" s="21" t="str">
        <f>IF(DES_TURMA!$G$5=TRUE,"Fil","")</f>
        <v>Fil</v>
      </c>
      <c r="F7" s="21" t="str">
        <f>IF(DES_TURMA!$H$5=TRUE,"Fís","")</f>
        <v>Fís</v>
      </c>
      <c r="G7" s="20" t="str">
        <f>IF(DES_TURMA!$I$5=TRUE,"Geo","")</f>
        <v/>
      </c>
      <c r="H7" s="21" t="str">
        <f>IF(DES_TURMA!$J$5=TRUE,"Hist","")</f>
        <v/>
      </c>
      <c r="I7" s="21" t="str">
        <f>IF(DES_TURMA!$K$5=TRUE,"Esp","")</f>
        <v/>
      </c>
      <c r="J7" s="21" t="str">
        <f>IF(DES_TURMA!$L$5=TRUE,"Ing","")</f>
        <v/>
      </c>
      <c r="K7" s="21" t="str">
        <f>IF(DES_TURMA!$M$5=TRUE,"LP","")</f>
        <v>LP</v>
      </c>
      <c r="L7" s="20" t="str">
        <f>IF(DES_TURMA!$N$5=TRUE,"Mat","")</f>
        <v>Mat</v>
      </c>
      <c r="M7" s="21" t="str">
        <f>IF(DES_TURMA!$O$5=TRUE,"Quí","")</f>
        <v>Quí</v>
      </c>
      <c r="N7" s="21" t="str">
        <f>IF(DES_TURMA!$P$5=TRUE,"Soc","")</f>
        <v>Soc</v>
      </c>
      <c r="O7" s="21" t="s">
        <v>180</v>
      </c>
      <c r="P7" s="21" t="s">
        <v>181</v>
      </c>
      <c r="Q7" s="21" t="s">
        <v>182</v>
      </c>
      <c r="R7" s="21" t="s">
        <v>183</v>
      </c>
      <c r="S7" s="20" t="s">
        <v>171</v>
      </c>
    </row>
    <row r="8">
      <c r="A8" s="23" t="str">
        <f>ALNS!A4</f>
        <v>Alex Ranyê Guilherme Cristino</v>
      </c>
      <c r="B8" s="25" t="str">
        <f>IF(DES_TURMA!$D$5=TRUE,IF(ART!$G4&lt;$B$3,"x",IF(AND(ART!$A4&lt;&gt;"",ART!$G4=""),"xx","")),)</f>
        <v>xx</v>
      </c>
      <c r="C8" s="25" t="str">
        <f>IF(DES_TURMA!$E$5=TRUE,IF(BIO!G4&lt;$B$3,"x",IF(AND(BIO!A4&lt;&gt;"",BIO!G4=""),"xx","")),)</f>
        <v/>
      </c>
      <c r="D8" s="25" t="str">
        <f>IF(DES_TURMA!$F$5=TRUE,IF(ED_FIS!$G4&lt;$B$3,"x",IF(AND(ED_FIS!$A4&lt;&gt;"",ED_FIS!$G4=""),"xx","")),)</f>
        <v>xx</v>
      </c>
      <c r="E8" s="27" t="str">
        <f>IF(DES_TURMA!$G$5=TRUE,IF(FIL!$G4&lt;$B$3,"x",IF(AND(FIL!$A4&lt;&gt;"",FIL!$G4=""),"xx","")),)</f>
        <v/>
      </c>
      <c r="F8" s="27" t="str">
        <f>IF(DES_TURMA!$H$5=TRUE,IF(FIS!$G4&lt;$B$3,"x",IF(AND(FIS!$A4&lt;&gt;"",FIS!$G4=""),"xx","")),)</f>
        <v>xx</v>
      </c>
      <c r="G8" s="25" t="str">
        <f>IF(DES_TURMA!$I$5=TRUE,IF(GEO!$G4&lt;$B$3,"x",IF(AND(GEO!$A4&lt;&gt;"",GEO!$G4=""),"xx","")),)</f>
        <v/>
      </c>
      <c r="H8" s="25" t="str">
        <f>IF(DES_TURMA!$J$5=TRUE,IF(HIST!$G4&lt;$B$3,"x",IF(AND(HIST!$A4&lt;&gt;"",HIST!$G4=""),"xx","")),)</f>
        <v/>
      </c>
      <c r="I8" s="25" t="str">
        <f>IF(DES_TURMA!$K$5=TRUE,IF(ESP!$G4&lt;$B$3,"x",IF(AND(ESP!$A4&lt;&gt;"",ESP!$G4=""),"xx","")),)</f>
        <v/>
      </c>
      <c r="J8" s="25" t="str">
        <f>IF(DES_TURMA!$L$5=TRUE,IF(ING!$G4&lt;$B$3,"x",IF(AND(ING!$A4&lt;&gt;"",ING!$G4=""),"xx","")),)</f>
        <v/>
      </c>
      <c r="K8" s="25" t="str">
        <f>IF(DES_TURMA!$M$5=TRUE,IF(LP!$G4&lt;$B$3,"x",IF(AND(LP!$A4&lt;&gt;"",LP!$G4=""),"xx","")),)</f>
        <v>xx</v>
      </c>
      <c r="L8" s="25" t="str">
        <f>IF(DES_TURMA!$N$5=TRUE,IF(MAT!$G4&lt;$B$3,"x",IF(AND(MAT!$A4&lt;&gt;"",MAT!$G4=""),"xx","")),)</f>
        <v/>
      </c>
      <c r="M8" s="27" t="str">
        <f>IF(DES_TURMA!$O$5=TRUE,IF(QUI!$G4&lt;$B$3,"x",IF(AND(QUI!$A4&lt;&gt;"",QUI!$G4=""),"xx","")),)</f>
        <v>xx</v>
      </c>
      <c r="N8" s="27" t="str">
        <f>IF(DES_TURMA!$P$5=TRUE,IF(SOC!$G4&lt;$B$3,"x",IF(AND(SOC!$A4&lt;&gt;"",SOC!$G4=""),"xx","")),)</f>
        <v>xx</v>
      </c>
      <c r="O8" s="125" t="str">
        <f>IF(OR(AND(ART!$B4&lt;&gt;"",ART!$B4&lt;$B$3,DES_TURMA!$D$5=TRUE),AND(BIO!$B4&lt;&gt;"",BIO!$B4&lt;$B$3,DES_TURMA!$E$5=TRUE),AND(ED_FIS!$B4&lt;&gt;"",ED_FIS!$B4&lt;$B$3,DES_TURMA!$F$5=TRUE),AND(FIL!$B4&lt;&gt;"",FIL!$B4&lt;$B$3,DES_TURMA!$G$5=TRUE),AND(FIS!$B4&lt;&gt;"",FIS!$B4&lt;$B$3,DES_TURMA!$H$5=TRUE),AND(GEO!$B4&lt;&gt;"",GEO!$B4&lt;$B$3,DES_TURMA!$I$5=TRUE),AND(HIST!$B4&lt;&gt;"",HIST!$B4&lt;$B$3,DES_TURMA!$J$5=TRUE),AND(ESP!$B4&lt;&gt;"",ESP!$B4&lt;$B$3,DES_TURMA!$K$5=TRUE),AND(ING!$B4&lt;&gt;"",ING!$B4&lt;$B$3,DES_TURMA!$L$5=TRUE),AND(LP!$B4&lt;&gt;"",LP!$B4&lt;$B$3,DES_TURMA!$M$5=TRUE),AND(MAT!$B4&lt;&gt;"",MAT!$B4&lt;$B$3,DES_TURMA!$N$5=TRUE),AND(QUI!$B4&lt;&gt;"",QUI!$B4&lt;$B$3,DES_TURMA!$O$5=TRUE),AND(SOC!$B4&lt;&gt;"",SOC!$B4&lt;$B$3,DES_TURMA!$P$5=TRUE)),"x",)</f>
        <v/>
      </c>
      <c r="P8" s="125" t="str">
        <f>IF(OR(AND(ART!$C4&lt;&gt;"",ART!$C4&lt;$B$3,DES_TURMA!$D$5=TRUE),AND(BIO!$C4&lt;&gt;"",BIO!$C4&lt;$B$3,DES_TURMA!$E$5=TRUE),AND(ED_FIS!$C4&lt;&gt;"",ED_FIS!$C4&lt;$B$3,DES_TURMA!$F$5=TRUE),AND(FIL!$C4&lt;&gt;"",FIL!$C4&lt;$B$3,DES_TURMA!$G$5=TRUE),AND(FIS!$C4&lt;&gt;"",FIS!$C4&lt;$B$3,DES_TURMA!$H$5=TRUE),AND(GEO!$C4&lt;&gt;"",GEO!$C4&lt;$B$3,DES_TURMA!$I$5=TRUE),AND(HIST!$C4&lt;&gt;"",HIST!$C4&lt;$B$3,DES_TURMA!$J$5=TRUE),AND(ESP!$C4&lt;&gt;"",ESP!$C4&lt;$B$3,DES_TURMA!$K$5=TRUE),AND(ING!$C4&lt;&gt;"",ING!$C4&lt;$B$3,DES_TURMA!$L$5=TRUE),AND(LP!$C4&lt;&gt;"",LP!$C4&lt;$B$3,DES_TURMA!$M$5=TRUE),AND(MAT!$C4&lt;&gt;"",MAT!$C4&lt;$B$3,DES_TURMA!$N$5=TRUE),AND(QUI!$C4&lt;&gt;"",QUI!$C4&lt;$B$3,DES_TURMA!$O$5=TRUE),AND(SOC!$C4&lt;&gt;"",SOC!$C4&lt;$B$3,DES_TURMA!$P$5=TRUE)),"x",)</f>
        <v/>
      </c>
      <c r="Q8" s="125" t="str">
        <f>IF(OR(AND(ART!$D4&lt;&gt;"",ART!$D4&lt;$B$3,DES_TURMA!$D$5=TRUE),AND(BIO!$D4&lt;&gt;"",BIO!$D4&lt;$B$3,DES_TURMA!$E$5=TRUE),AND(ED_FIS!$D4&lt;&gt;"",ED_FIS!$D4&lt;$B$3,DES_TURMA!$F$5=TRUE),AND(FIL!$D4&lt;&gt;"",FIL!$D4&lt;$B$3,DES_TURMA!$G$5=TRUE),AND(FIS!$D4&lt;&gt;"",FIS!$D4&lt;$B$3,DES_TURMA!$H$5=TRUE),AND(GEO!$D4&lt;&gt;"",GEO!$D4&lt;$B$3,DES_TURMA!$I$5=TRUE),AND(HIST!$D4&lt;&gt;"",HIST!$D4&lt;$B$3,DES_TURMA!$J$5=TRUE),AND(ESP!$D4&lt;&gt;"",ESP!$D4&lt;$B$3,DES_TURMA!$K$5=TRUE),AND(ING!$D4&lt;&gt;"",ING!$D4&lt;$B$3,DES_TURMA!$L$5=TRUE),AND(LP!$D4&lt;&gt;"",LP!$D4&lt;$B$3,DES_TURMA!$M$5=TRUE),AND(MAT!$D4&lt;&gt;"",MAT!$D4&lt;$B$3,DES_TURMA!$N$5=TRUE),AND(QUI!$D4&lt;&gt;"",QUI!$D4&lt;$B$3,DES_TURMA!$O$5=TRUE),AND(SOC!$D4&lt;&gt;"",SOC!$D4&lt;$B$3,DES_TURMA!$P$5=TRUE)),"x",)</f>
        <v/>
      </c>
      <c r="R8" s="125" t="str">
        <f>IF(OR(AND(ART!$E4&lt;&gt;"",ART!$E4&lt;$B$3,DES_TURMA!$D$5=TRUE),AND(BIO!$E4&lt;&gt;"",BIO!$E4&lt;$B$3,DES_TURMA!$E$5=TRUE),AND(ED_FIS!$E4&lt;&gt;"",ED_FIS!$E4&lt;$B$3,DES_TURMA!$F$5=TRUE),AND(FIL!$E4&lt;&gt;"",FIL!$E4&lt;$B$3,DES_TURMA!$G$5=TRUE),AND(FIS!$E4&lt;&gt;"",FIS!$E4&lt;$B$3,DES_TURMA!$H$5=TRUE),AND(GEO!$E4&lt;&gt;"",GEO!$E4&lt;$B$3,DES_TURMA!$I$5=TRUE),AND(HIST!$E4&lt;&gt;"",HIST!$E4&lt;$B$3,DES_TURMA!$J$5=TRUE),AND(ESP!$E4&lt;&gt;"",ESP!$E4&lt;$B$3,DES_TURMA!$K$5=TRUE),AND(ING!$E4&lt;&gt;"",ING!$E4&lt;$B$3,DES_TURMA!$L$5=TRUE),AND(LP!$E4&lt;&gt;"",LP!$E4&lt;$B$3,DES_TURMA!$M$5=TRUE),AND(MAT!$E4&lt;&gt;"",MAT!$E4&lt;$B$3,DES_TURMA!$N$5=TRUE),AND(QUI!$E4&lt;&gt;"",QUI!$E4&lt;$B$3,DES_TURMA!$O$5=TRUE),AND(SOC!$E4&lt;&gt;"",SOC!$E4&lt;$B$3,DES_TURMA!$P$5=TRUE)),"x",)</f>
        <v/>
      </c>
      <c r="S8" s="126" t="str">
        <f t="shared" ref="S8:S47" si="1">IF(OR(B8="x",C8="x",D8="x",E8="x",F8="x",G8="x",H8="x",I8="x",J8="x",K8="x",L8="x",M8="x",N8="x"),"Dentro",)</f>
        <v/>
      </c>
    </row>
    <row r="9">
      <c r="A9" s="30" t="str">
        <f>ALNS!A5</f>
        <v>Ana beatriz Araújo Salvino</v>
      </c>
      <c r="B9" s="32" t="str">
        <f>IF(DES_TURMA!$D$5=TRUE,IF(ART!$G5&lt;$B$3,"x",IF(AND(ART!$A5&lt;&gt;"",ART!$G5=""),"xx","")),)</f>
        <v>xx</v>
      </c>
      <c r="C9" s="32" t="str">
        <f>IF(DES_TURMA!$E$5=TRUE,IF(BIO!G5&lt;$B$3,"x",IF(AND(BIO!A5&lt;&gt;"",BIO!G5=""),"xx","")),)</f>
        <v/>
      </c>
      <c r="D9" s="32" t="str">
        <f>IF(DES_TURMA!$F$5=TRUE,IF(ED_FIS!$G5&lt;$B$3,"x",IF(AND(ED_FIS!$A5&lt;&gt;"",ED_FIS!$G5=""),"xx","")),)</f>
        <v>xx</v>
      </c>
      <c r="E9" s="34" t="str">
        <f>IF(DES_TURMA!$G$5=TRUE,IF(FIL!$G5&lt;$B$3,"x",IF(AND(FIL!$A5&lt;&gt;"",FIL!$G5=""),"xx","")),)</f>
        <v/>
      </c>
      <c r="F9" s="34" t="str">
        <f>IF(DES_TURMA!$H$5=TRUE,IF(FIS!$G5&lt;$B$3,"x",IF(AND(FIS!$A5&lt;&gt;"",FIS!$G5=""),"xx","")),)</f>
        <v>xx</v>
      </c>
      <c r="G9" s="32" t="str">
        <f>IF(DES_TURMA!$I$5=TRUE,IF(GEO!$G5&lt;$B$3,"x",IF(AND(GEO!$A5&lt;&gt;"",GEO!$G5=""),"xx","")),)</f>
        <v/>
      </c>
      <c r="H9" s="32" t="str">
        <f>IF(DES_TURMA!$J$5=TRUE,IF(HIST!$G5&lt;$B$3,"x",IF(AND(HIST!$A5&lt;&gt;"",HIST!$G5=""),"xx","")),)</f>
        <v/>
      </c>
      <c r="I9" s="32" t="str">
        <f>IF(DES_TURMA!$K$5=TRUE,IF(ESP!$G5&lt;$B$3,"x",IF(AND(ESP!$A5&lt;&gt;"",ESP!$G5=""),"xx","")),)</f>
        <v/>
      </c>
      <c r="J9" s="32" t="str">
        <f>IF(DES_TURMA!$L$5=TRUE,IF(ING!$G5&lt;$B$3,"x",IF(AND(ING!$A5&lt;&gt;"",ING!$G5=""),"xx","")),)</f>
        <v/>
      </c>
      <c r="K9" s="32" t="str">
        <f>IF(DES_TURMA!$M$5=TRUE,IF(LP!$G5&lt;$B$3,"x",IF(AND(LP!$A5&lt;&gt;"",LP!$G5=""),"xx","")),)</f>
        <v>xx</v>
      </c>
      <c r="L9" s="32" t="str">
        <f>IF(DES_TURMA!$N$5=TRUE,IF(MAT!$G5&lt;$B$3,"x",IF(AND(MAT!$A5&lt;&gt;"",MAT!$G5=""),"xx","")),)</f>
        <v/>
      </c>
      <c r="M9" s="34" t="str">
        <f>IF(DES_TURMA!$O$5=TRUE,IF(QUI!$G5&lt;$B$3,"x",IF(AND(QUI!$A5&lt;&gt;"",QUI!$G5=""),"xx","")),)</f>
        <v>xx</v>
      </c>
      <c r="N9" s="34" t="str">
        <f>IF(DES_TURMA!$P$5=TRUE,IF(SOC!$G5&lt;$B$3,"x",IF(AND(SOC!$A5&lt;&gt;"",SOC!$G5=""),"xx","")),)</f>
        <v>xx</v>
      </c>
      <c r="O9" s="125" t="str">
        <f>IF(OR(AND(ART!$B5&lt;&gt;"",ART!$B5&lt;$B$3,DES_TURMA!$D$5=TRUE),AND(BIO!$B5&lt;&gt;"",BIO!$B5&lt;$B$3,DES_TURMA!$E$5=TRUE),AND(ED_FIS!$B5&lt;&gt;"",ED_FIS!$B5&lt;$B$3,DES_TURMA!$F$5=TRUE),AND(FIL!$B5&lt;&gt;"",FIL!$B5&lt;$B$3,DES_TURMA!$G$5=TRUE),AND(FIS!$B5&lt;&gt;"",FIS!$B5&lt;$B$3,DES_TURMA!$H$5=TRUE),AND(GEO!$B5&lt;&gt;"",GEO!$B5&lt;$B$3,DES_TURMA!$I$5=TRUE),AND(HIST!$B5&lt;&gt;"",HIST!$B5&lt;$B$3,DES_TURMA!$J$5=TRUE),AND(ESP!$B5&lt;&gt;"",ESP!$B5&lt;$B$3,DES_TURMA!$K$5=TRUE),AND(ING!$B5&lt;&gt;"",ING!$B5&lt;$B$3,DES_TURMA!$L$5=TRUE),AND(LP!$B5&lt;&gt;"",LP!$B5&lt;$B$3,DES_TURMA!$M$5=TRUE),AND(MAT!$B5&lt;&gt;"",MAT!$B5&lt;$B$3,DES_TURMA!$N$5=TRUE),AND(QUI!$B5&lt;&gt;"",QUI!$B5&lt;$B$3,DES_TURMA!$O$5=TRUE),AND(SOC!$B5&lt;&gt;"",SOC!$B5&lt;$B$3,DES_TURMA!$P$5=TRUE)),"x",)</f>
        <v/>
      </c>
      <c r="P9" s="125" t="str">
        <f>IF(OR(AND(ART!$C5&lt;&gt;"",ART!$C5&lt;$B$3,DES_TURMA!$D$5=TRUE),AND(BIO!$C5&lt;&gt;"",BIO!$C5&lt;$B$3,DES_TURMA!$E$5=TRUE),AND(ED_FIS!$C5&lt;&gt;"",ED_FIS!$C5&lt;$B$3,DES_TURMA!$F$5=TRUE),AND(FIL!$C5&lt;&gt;"",FIL!$C5&lt;$B$3,DES_TURMA!$G$5=TRUE),AND(FIS!$C5&lt;&gt;"",FIS!$C5&lt;$B$3,DES_TURMA!$H$5=TRUE),AND(GEO!$C5&lt;&gt;"",GEO!$C5&lt;$B$3,DES_TURMA!$I$5=TRUE),AND(HIST!$C5&lt;&gt;"",HIST!$C5&lt;$B$3,DES_TURMA!$J$5=TRUE),AND(ESP!$C5&lt;&gt;"",ESP!$C5&lt;$B$3,DES_TURMA!$K$5=TRUE),AND(ING!$C5&lt;&gt;"",ING!$C5&lt;$B$3,DES_TURMA!$L$5=TRUE),AND(LP!$C5&lt;&gt;"",LP!$C5&lt;$B$3,DES_TURMA!$M$5=TRUE),AND(MAT!$C5&lt;&gt;"",MAT!$C5&lt;$B$3,DES_TURMA!$N$5=TRUE),AND(QUI!$C5&lt;&gt;"",QUI!$C5&lt;$B$3,DES_TURMA!$O$5=TRUE),AND(SOC!$C5&lt;&gt;"",SOC!$C5&lt;$B$3,DES_TURMA!$P$5=TRUE)),"x",)</f>
        <v/>
      </c>
      <c r="Q9" s="125" t="str">
        <f>IF(OR(AND(ART!$D5&lt;&gt;"",ART!$D5&lt;$B$3,DES_TURMA!$D$5=TRUE),AND(BIO!$D5&lt;&gt;"",BIO!$D5&lt;$B$3,DES_TURMA!$E$5=TRUE),AND(ED_FIS!$D5&lt;&gt;"",ED_FIS!$D5&lt;$B$3,DES_TURMA!$F$5=TRUE),AND(FIL!$D5&lt;&gt;"",FIL!$D5&lt;$B$3,DES_TURMA!$G$5=TRUE),AND(FIS!$D5&lt;&gt;"",FIS!$D5&lt;$B$3,DES_TURMA!$H$5=TRUE),AND(GEO!$D5&lt;&gt;"",GEO!$D5&lt;$B$3,DES_TURMA!$I$5=TRUE),AND(HIST!$D5&lt;&gt;"",HIST!$D5&lt;$B$3,DES_TURMA!$J$5=TRUE),AND(ESP!$D5&lt;&gt;"",ESP!$D5&lt;$B$3,DES_TURMA!$K$5=TRUE),AND(ING!$D5&lt;&gt;"",ING!$D5&lt;$B$3,DES_TURMA!$L$5=TRUE),AND(LP!$D5&lt;&gt;"",LP!$D5&lt;$B$3,DES_TURMA!$M$5=TRUE),AND(MAT!$D5&lt;&gt;"",MAT!$D5&lt;$B$3,DES_TURMA!$N$5=TRUE),AND(QUI!$D5&lt;&gt;"",QUI!$D5&lt;$B$3,DES_TURMA!$O$5=TRUE),AND(SOC!$D5&lt;&gt;"",SOC!$D5&lt;$B$3,DES_TURMA!$P$5=TRUE)),"x",)</f>
        <v/>
      </c>
      <c r="R9" s="125" t="str">
        <f>IF(OR(AND(ART!$E5&lt;&gt;"",ART!$E5&lt;$B$3,DES_TURMA!$D$5=TRUE),AND(BIO!$E5&lt;&gt;"",BIO!$E5&lt;$B$3,DES_TURMA!$E$5=TRUE),AND(ED_FIS!$E5&lt;&gt;"",ED_FIS!$E5&lt;$B$3,DES_TURMA!$F$5=TRUE),AND(FIL!$E5&lt;&gt;"",FIL!$E5&lt;$B$3,DES_TURMA!$G$5=TRUE),AND(FIS!$E5&lt;&gt;"",FIS!$E5&lt;$B$3,DES_TURMA!$H$5=TRUE),AND(GEO!$E5&lt;&gt;"",GEO!$E5&lt;$B$3,DES_TURMA!$I$5=TRUE),AND(HIST!$E5&lt;&gt;"",HIST!$E5&lt;$B$3,DES_TURMA!$J$5=TRUE),AND(ESP!$E5&lt;&gt;"",ESP!$E5&lt;$B$3,DES_TURMA!$K$5=TRUE),AND(ING!$E5&lt;&gt;"",ING!$E5&lt;$B$3,DES_TURMA!$L$5=TRUE),AND(LP!$E5&lt;&gt;"",LP!$E5&lt;$B$3,DES_TURMA!$M$5=TRUE),AND(MAT!$E5&lt;&gt;"",MAT!$E5&lt;$B$3,DES_TURMA!$N$5=TRUE),AND(QUI!$E5&lt;&gt;"",QUI!$E5&lt;$B$3,DES_TURMA!$O$5=TRUE),AND(SOC!$E5&lt;&gt;"",SOC!$E5&lt;$B$3,DES_TURMA!$P$5=TRUE)),"x",)</f>
        <v/>
      </c>
      <c r="S9" s="126" t="str">
        <f t="shared" si="1"/>
        <v/>
      </c>
    </row>
    <row r="10">
      <c r="A10" s="23" t="str">
        <f>ALNS!A6</f>
        <v>Ana Beatriz Farias Brito</v>
      </c>
      <c r="B10" s="25" t="str">
        <f>IF(DES_TURMA!$D$5=TRUE,IF(ART!$G6&lt;$B$3,"x",IF(AND(ART!$A6&lt;&gt;"",ART!$G6=""),"xx","")),)</f>
        <v>xx</v>
      </c>
      <c r="C10" s="25" t="str">
        <f>IF(DES_TURMA!$E$5=TRUE,IF(BIO!G6&lt;$B$3,"x",IF(AND(BIO!A6&lt;&gt;"",BIO!G6=""),"xx","")),)</f>
        <v/>
      </c>
      <c r="D10" s="25" t="str">
        <f>IF(DES_TURMA!$F$5=TRUE,IF(ED_FIS!$G6&lt;$B$3,"x",IF(AND(ED_FIS!$A6&lt;&gt;"",ED_FIS!$G6=""),"xx","")),)</f>
        <v>xx</v>
      </c>
      <c r="E10" s="27" t="str">
        <f>IF(DES_TURMA!$G$5=TRUE,IF(FIL!$G6&lt;$B$3,"x",IF(AND(FIL!$A6&lt;&gt;"",FIL!$G6=""),"xx","")),)</f>
        <v/>
      </c>
      <c r="F10" s="27" t="str">
        <f>IF(DES_TURMA!$H$5=TRUE,IF(FIS!$G6&lt;$B$3,"x",IF(AND(FIS!$A6&lt;&gt;"",FIS!$G6=""),"xx","")),)</f>
        <v>xx</v>
      </c>
      <c r="G10" s="25" t="str">
        <f>IF(DES_TURMA!$I$5=TRUE,IF(GEO!$G6&lt;$B$3,"x",IF(AND(GEO!$A6&lt;&gt;"",GEO!$G6=""),"xx","")),)</f>
        <v/>
      </c>
      <c r="H10" s="25" t="str">
        <f>IF(DES_TURMA!$J$5=TRUE,IF(HIST!$G6&lt;$B$3,"x",IF(AND(HIST!$A6&lt;&gt;"",HIST!$G6=""),"xx","")),)</f>
        <v/>
      </c>
      <c r="I10" s="25" t="str">
        <f>IF(DES_TURMA!$K$5=TRUE,IF(ESP!$G6&lt;$B$3,"x",IF(AND(ESP!$A6&lt;&gt;"",ESP!$G6=""),"xx","")),)</f>
        <v/>
      </c>
      <c r="J10" s="25" t="str">
        <f>IF(DES_TURMA!$L$5=TRUE,IF(ING!$G6&lt;$B$3,"x",IF(AND(ING!$A6&lt;&gt;"",ING!$G6=""),"xx","")),)</f>
        <v/>
      </c>
      <c r="K10" s="25" t="str">
        <f>IF(DES_TURMA!$M$5=TRUE,IF(LP!$G6&lt;$B$3,"x",IF(AND(LP!$A6&lt;&gt;"",LP!$G6=""),"xx","")),)</f>
        <v>xx</v>
      </c>
      <c r="L10" s="25" t="str">
        <f>IF(DES_TURMA!$N$5=TRUE,IF(MAT!$G6&lt;$B$3,"x",IF(AND(MAT!$A6&lt;&gt;"",MAT!$G6=""),"xx","")),)</f>
        <v>x</v>
      </c>
      <c r="M10" s="27" t="str">
        <f>IF(DES_TURMA!$O$5=TRUE,IF(QUI!$G6&lt;$B$3,"x",IF(AND(QUI!$A6&lt;&gt;"",QUI!$G6=""),"xx","")),)</f>
        <v>xx</v>
      </c>
      <c r="N10" s="27" t="str">
        <f>IF(DES_TURMA!$P$5=TRUE,IF(SOC!$G6&lt;$B$3,"x",IF(AND(SOC!$A6&lt;&gt;"",SOC!$G6=""),"xx","")),)</f>
        <v>xx</v>
      </c>
      <c r="O10" s="125" t="str">
        <f>IF(OR(AND(ART!$B6&lt;&gt;"",ART!$B6&lt;$B$3,DES_TURMA!$D$5=TRUE),AND(BIO!$B6&lt;&gt;"",BIO!$B6&lt;$B$3,DES_TURMA!$E$5=TRUE),AND(ED_FIS!$B6&lt;&gt;"",ED_FIS!$B6&lt;$B$3,DES_TURMA!$F$5=TRUE),AND(FIL!$B6&lt;&gt;"",FIL!$B6&lt;$B$3,DES_TURMA!$G$5=TRUE),AND(FIS!$B6&lt;&gt;"",FIS!$B6&lt;$B$3,DES_TURMA!$H$5=TRUE),AND(GEO!$B6&lt;&gt;"",GEO!$B6&lt;$B$3,DES_TURMA!$I$5=TRUE),AND(HIST!$B6&lt;&gt;"",HIST!$B6&lt;$B$3,DES_TURMA!$J$5=TRUE),AND(ESP!$B6&lt;&gt;"",ESP!$B6&lt;$B$3,DES_TURMA!$K$5=TRUE),AND(ING!$B6&lt;&gt;"",ING!$B6&lt;$B$3,DES_TURMA!$L$5=TRUE),AND(LP!$B6&lt;&gt;"",LP!$B6&lt;$B$3,DES_TURMA!$M$5=TRUE),AND(MAT!$B6&lt;&gt;"",MAT!$B6&lt;$B$3,DES_TURMA!$N$5=TRUE),AND(QUI!$B6&lt;&gt;"",QUI!$B6&lt;$B$3,DES_TURMA!$O$5=TRUE),AND(SOC!$B6&lt;&gt;"",SOC!$B6&lt;$B$3,DES_TURMA!$P$5=TRUE)),"x",)</f>
        <v>x</v>
      </c>
      <c r="P10" s="125" t="str">
        <f>IF(OR(AND(ART!$C6&lt;&gt;"",ART!$C6&lt;$B$3,DES_TURMA!$D$5=TRUE),AND(BIO!$C6&lt;&gt;"",BIO!$C6&lt;$B$3,DES_TURMA!$E$5=TRUE),AND(ED_FIS!$C6&lt;&gt;"",ED_FIS!$C6&lt;$B$3,DES_TURMA!$F$5=TRUE),AND(FIL!$C6&lt;&gt;"",FIL!$C6&lt;$B$3,DES_TURMA!$G$5=TRUE),AND(FIS!$C6&lt;&gt;"",FIS!$C6&lt;$B$3,DES_TURMA!$H$5=TRUE),AND(GEO!$C6&lt;&gt;"",GEO!$C6&lt;$B$3,DES_TURMA!$I$5=TRUE),AND(HIST!$C6&lt;&gt;"",HIST!$C6&lt;$B$3,DES_TURMA!$J$5=TRUE),AND(ESP!$C6&lt;&gt;"",ESP!$C6&lt;$B$3,DES_TURMA!$K$5=TRUE),AND(ING!$C6&lt;&gt;"",ING!$C6&lt;$B$3,DES_TURMA!$L$5=TRUE),AND(LP!$C6&lt;&gt;"",LP!$C6&lt;$B$3,DES_TURMA!$M$5=TRUE),AND(MAT!$C6&lt;&gt;"",MAT!$C6&lt;$B$3,DES_TURMA!$N$5=TRUE),AND(QUI!$C6&lt;&gt;"",QUI!$C6&lt;$B$3,DES_TURMA!$O$5=TRUE),AND(SOC!$C6&lt;&gt;"",SOC!$C6&lt;$B$3,DES_TURMA!$P$5=TRUE)),"x",)</f>
        <v/>
      </c>
      <c r="Q10" s="125" t="str">
        <f>IF(OR(AND(ART!$D6&lt;&gt;"",ART!$D6&lt;$B$3,DES_TURMA!$D$5=TRUE),AND(BIO!$D6&lt;&gt;"",BIO!$D6&lt;$B$3,DES_TURMA!$E$5=TRUE),AND(ED_FIS!$D6&lt;&gt;"",ED_FIS!$D6&lt;$B$3,DES_TURMA!$F$5=TRUE),AND(FIL!$D6&lt;&gt;"",FIL!$D6&lt;$B$3,DES_TURMA!$G$5=TRUE),AND(FIS!$D6&lt;&gt;"",FIS!$D6&lt;$B$3,DES_TURMA!$H$5=TRUE),AND(GEO!$D6&lt;&gt;"",GEO!$D6&lt;$B$3,DES_TURMA!$I$5=TRUE),AND(HIST!$D6&lt;&gt;"",HIST!$D6&lt;$B$3,DES_TURMA!$J$5=TRUE),AND(ESP!$D6&lt;&gt;"",ESP!$D6&lt;$B$3,DES_TURMA!$K$5=TRUE),AND(ING!$D6&lt;&gt;"",ING!$D6&lt;$B$3,DES_TURMA!$L$5=TRUE),AND(LP!$D6&lt;&gt;"",LP!$D6&lt;$B$3,DES_TURMA!$M$5=TRUE),AND(MAT!$D6&lt;&gt;"",MAT!$D6&lt;$B$3,DES_TURMA!$N$5=TRUE),AND(QUI!$D6&lt;&gt;"",QUI!$D6&lt;$B$3,DES_TURMA!$O$5=TRUE),AND(SOC!$D6&lt;&gt;"",SOC!$D6&lt;$B$3,DES_TURMA!$P$5=TRUE)),"x",)</f>
        <v/>
      </c>
      <c r="R10" s="125" t="str">
        <f>IF(OR(AND(ART!$E6&lt;&gt;"",ART!$E6&lt;$B$3,DES_TURMA!$D$5=TRUE),AND(BIO!$E6&lt;&gt;"",BIO!$E6&lt;$B$3,DES_TURMA!$E$5=TRUE),AND(ED_FIS!$E6&lt;&gt;"",ED_FIS!$E6&lt;$B$3,DES_TURMA!$F$5=TRUE),AND(FIL!$E6&lt;&gt;"",FIL!$E6&lt;$B$3,DES_TURMA!$G$5=TRUE),AND(FIS!$E6&lt;&gt;"",FIS!$E6&lt;$B$3,DES_TURMA!$H$5=TRUE),AND(GEO!$E6&lt;&gt;"",GEO!$E6&lt;$B$3,DES_TURMA!$I$5=TRUE),AND(HIST!$E6&lt;&gt;"",HIST!$E6&lt;$B$3,DES_TURMA!$J$5=TRUE),AND(ESP!$E6&lt;&gt;"",ESP!$E6&lt;$B$3,DES_TURMA!$K$5=TRUE),AND(ING!$E6&lt;&gt;"",ING!$E6&lt;$B$3,DES_TURMA!$L$5=TRUE),AND(LP!$E6&lt;&gt;"",LP!$E6&lt;$B$3,DES_TURMA!$M$5=TRUE),AND(MAT!$E6&lt;&gt;"",MAT!$E6&lt;$B$3,DES_TURMA!$N$5=TRUE),AND(QUI!$E6&lt;&gt;"",QUI!$E6&lt;$B$3,DES_TURMA!$O$5=TRUE),AND(SOC!$E6&lt;&gt;"",SOC!$E6&lt;$B$3,DES_TURMA!$P$5=TRUE)),"x",)</f>
        <v/>
      </c>
      <c r="S10" s="126" t="str">
        <f t="shared" si="1"/>
        <v>Dentro</v>
      </c>
    </row>
    <row r="11">
      <c r="A11" s="30" t="str">
        <f>ALNS!A7</f>
        <v>Ana Clara Oliveira das Chagas</v>
      </c>
      <c r="B11" s="32" t="str">
        <f>IF(DES_TURMA!$D$5=TRUE,IF(ART!$G7&lt;$B$3,"x",IF(AND(ART!$A7&lt;&gt;"",ART!$G7=""),"xx","")),)</f>
        <v>xx</v>
      </c>
      <c r="C11" s="32" t="str">
        <f>IF(DES_TURMA!$E$5=TRUE,IF(BIO!G7&lt;$B$3,"x",IF(AND(BIO!A7&lt;&gt;"",BIO!G7=""),"xx","")),)</f>
        <v/>
      </c>
      <c r="D11" s="32" t="str">
        <f>IF(DES_TURMA!$F$5=TRUE,IF(ED_FIS!$G7&lt;$B$3,"x",IF(AND(ED_FIS!$A7&lt;&gt;"",ED_FIS!$G7=""),"xx","")),)</f>
        <v>xx</v>
      </c>
      <c r="E11" s="34" t="str">
        <f>IF(DES_TURMA!$G$5=TRUE,IF(FIL!$G7&lt;$B$3,"x",IF(AND(FIL!$A7&lt;&gt;"",FIL!$G7=""),"xx","")),)</f>
        <v>x</v>
      </c>
      <c r="F11" s="34" t="str">
        <f>IF(DES_TURMA!$H$5=TRUE,IF(FIS!$G7&lt;$B$3,"x",IF(AND(FIS!$A7&lt;&gt;"",FIS!$G7=""),"xx","")),)</f>
        <v>xx</v>
      </c>
      <c r="G11" s="32" t="str">
        <f>IF(DES_TURMA!$I$5=TRUE,IF(GEO!$G7&lt;$B$3,"x",IF(AND(GEO!$A7&lt;&gt;"",GEO!$G7=""),"xx","")),)</f>
        <v/>
      </c>
      <c r="H11" s="32" t="str">
        <f>IF(DES_TURMA!$J$5=TRUE,IF(HIST!$G7&lt;$B$3,"x",IF(AND(HIST!$A7&lt;&gt;"",HIST!$G7=""),"xx","")),)</f>
        <v/>
      </c>
      <c r="I11" s="32" t="str">
        <f>IF(DES_TURMA!$K$5=TRUE,IF(ESP!$G7&lt;$B$3,"x",IF(AND(ESP!$A7&lt;&gt;"",ESP!$G7=""),"xx","")),)</f>
        <v/>
      </c>
      <c r="J11" s="32" t="str">
        <f>IF(DES_TURMA!$L$5=TRUE,IF(ING!$G7&lt;$B$3,"x",IF(AND(ING!$A7&lt;&gt;"",ING!$G7=""),"xx","")),)</f>
        <v/>
      </c>
      <c r="K11" s="32" t="str">
        <f>IF(DES_TURMA!$M$5=TRUE,IF(LP!$G7&lt;$B$3,"x",IF(AND(LP!$A7&lt;&gt;"",LP!$G7=""),"xx","")),)</f>
        <v>xx</v>
      </c>
      <c r="L11" s="32" t="str">
        <f>IF(DES_TURMA!$N$5=TRUE,IF(MAT!$G7&lt;$B$3,"x",IF(AND(MAT!$A7&lt;&gt;"",MAT!$G7=""),"xx","")),)</f>
        <v/>
      </c>
      <c r="M11" s="34" t="str">
        <f>IF(DES_TURMA!$O$5=TRUE,IF(QUI!$G7&lt;$B$3,"x",IF(AND(QUI!$A7&lt;&gt;"",QUI!$G7=""),"xx","")),)</f>
        <v>xx</v>
      </c>
      <c r="N11" s="34" t="str">
        <f>IF(DES_TURMA!$P$5=TRUE,IF(SOC!$G7&lt;$B$3,"x",IF(AND(SOC!$A7&lt;&gt;"",SOC!$G7=""),"xx","")),)</f>
        <v>xx</v>
      </c>
      <c r="O11" s="125" t="str">
        <f>IF(OR(AND(ART!$B7&lt;&gt;"",ART!$B7&lt;$B$3,DES_TURMA!$D$5=TRUE),AND(BIO!$B7&lt;&gt;"",BIO!$B7&lt;$B$3,DES_TURMA!$E$5=TRUE),AND(ED_FIS!$B7&lt;&gt;"",ED_FIS!$B7&lt;$B$3,DES_TURMA!$F$5=TRUE),AND(FIL!$B7&lt;&gt;"",FIL!$B7&lt;$B$3,DES_TURMA!$G$5=TRUE),AND(FIS!$B7&lt;&gt;"",FIS!$B7&lt;$B$3,DES_TURMA!$H$5=TRUE),AND(GEO!$B7&lt;&gt;"",GEO!$B7&lt;$B$3,DES_TURMA!$I$5=TRUE),AND(HIST!$B7&lt;&gt;"",HIST!$B7&lt;$B$3,DES_TURMA!$J$5=TRUE),AND(ESP!$B7&lt;&gt;"",ESP!$B7&lt;$B$3,DES_TURMA!$K$5=TRUE),AND(ING!$B7&lt;&gt;"",ING!$B7&lt;$B$3,DES_TURMA!$L$5=TRUE),AND(LP!$B7&lt;&gt;"",LP!$B7&lt;$B$3,DES_TURMA!$M$5=TRUE),AND(MAT!$B7&lt;&gt;"",MAT!$B7&lt;$B$3,DES_TURMA!$N$5=TRUE),AND(QUI!$B7&lt;&gt;"",QUI!$B7&lt;$B$3,DES_TURMA!$O$5=TRUE),AND(SOC!$B7&lt;&gt;"",SOC!$B7&lt;$B$3,DES_TURMA!$P$5=TRUE)),"x",)</f>
        <v>x</v>
      </c>
      <c r="P11" s="125" t="str">
        <f>IF(OR(AND(ART!$C7&lt;&gt;"",ART!$C7&lt;$B$3,DES_TURMA!$D$5=TRUE),AND(BIO!$C7&lt;&gt;"",BIO!$C7&lt;$B$3,DES_TURMA!$E$5=TRUE),AND(ED_FIS!$C7&lt;&gt;"",ED_FIS!$C7&lt;$B$3,DES_TURMA!$F$5=TRUE),AND(FIL!$C7&lt;&gt;"",FIL!$C7&lt;$B$3,DES_TURMA!$G$5=TRUE),AND(FIS!$C7&lt;&gt;"",FIS!$C7&lt;$B$3,DES_TURMA!$H$5=TRUE),AND(GEO!$C7&lt;&gt;"",GEO!$C7&lt;$B$3,DES_TURMA!$I$5=TRUE),AND(HIST!$C7&lt;&gt;"",HIST!$C7&lt;$B$3,DES_TURMA!$J$5=TRUE),AND(ESP!$C7&lt;&gt;"",ESP!$C7&lt;$B$3,DES_TURMA!$K$5=TRUE),AND(ING!$C7&lt;&gt;"",ING!$C7&lt;$B$3,DES_TURMA!$L$5=TRUE),AND(LP!$C7&lt;&gt;"",LP!$C7&lt;$B$3,DES_TURMA!$M$5=TRUE),AND(MAT!$C7&lt;&gt;"",MAT!$C7&lt;$B$3,DES_TURMA!$N$5=TRUE),AND(QUI!$C7&lt;&gt;"",QUI!$C7&lt;$B$3,DES_TURMA!$O$5=TRUE),AND(SOC!$C7&lt;&gt;"",SOC!$C7&lt;$B$3,DES_TURMA!$P$5=TRUE)),"x",)</f>
        <v/>
      </c>
      <c r="Q11" s="125" t="str">
        <f>IF(OR(AND(ART!$D7&lt;&gt;"",ART!$D7&lt;$B$3,DES_TURMA!$D$5=TRUE),AND(BIO!$D7&lt;&gt;"",BIO!$D7&lt;$B$3,DES_TURMA!$E$5=TRUE),AND(ED_FIS!$D7&lt;&gt;"",ED_FIS!$D7&lt;$B$3,DES_TURMA!$F$5=TRUE),AND(FIL!$D7&lt;&gt;"",FIL!$D7&lt;$B$3,DES_TURMA!$G$5=TRUE),AND(FIS!$D7&lt;&gt;"",FIS!$D7&lt;$B$3,DES_TURMA!$H$5=TRUE),AND(GEO!$D7&lt;&gt;"",GEO!$D7&lt;$B$3,DES_TURMA!$I$5=TRUE),AND(HIST!$D7&lt;&gt;"",HIST!$D7&lt;$B$3,DES_TURMA!$J$5=TRUE),AND(ESP!$D7&lt;&gt;"",ESP!$D7&lt;$B$3,DES_TURMA!$K$5=TRUE),AND(ING!$D7&lt;&gt;"",ING!$D7&lt;$B$3,DES_TURMA!$L$5=TRUE),AND(LP!$D7&lt;&gt;"",LP!$D7&lt;$B$3,DES_TURMA!$M$5=TRUE),AND(MAT!$D7&lt;&gt;"",MAT!$D7&lt;$B$3,DES_TURMA!$N$5=TRUE),AND(QUI!$D7&lt;&gt;"",QUI!$D7&lt;$B$3,DES_TURMA!$O$5=TRUE),AND(SOC!$D7&lt;&gt;"",SOC!$D7&lt;$B$3,DES_TURMA!$P$5=TRUE)),"x",)</f>
        <v/>
      </c>
      <c r="R11" s="125" t="str">
        <f>IF(OR(AND(ART!$E7&lt;&gt;"",ART!$E7&lt;$B$3,DES_TURMA!$D$5=TRUE),AND(BIO!$E7&lt;&gt;"",BIO!$E7&lt;$B$3,DES_TURMA!$E$5=TRUE),AND(ED_FIS!$E7&lt;&gt;"",ED_FIS!$E7&lt;$B$3,DES_TURMA!$F$5=TRUE),AND(FIL!$E7&lt;&gt;"",FIL!$E7&lt;$B$3,DES_TURMA!$G$5=TRUE),AND(FIS!$E7&lt;&gt;"",FIS!$E7&lt;$B$3,DES_TURMA!$H$5=TRUE),AND(GEO!$E7&lt;&gt;"",GEO!$E7&lt;$B$3,DES_TURMA!$I$5=TRUE),AND(HIST!$E7&lt;&gt;"",HIST!$E7&lt;$B$3,DES_TURMA!$J$5=TRUE),AND(ESP!$E7&lt;&gt;"",ESP!$E7&lt;$B$3,DES_TURMA!$K$5=TRUE),AND(ING!$E7&lt;&gt;"",ING!$E7&lt;$B$3,DES_TURMA!$L$5=TRUE),AND(LP!$E7&lt;&gt;"",LP!$E7&lt;$B$3,DES_TURMA!$M$5=TRUE),AND(MAT!$E7&lt;&gt;"",MAT!$E7&lt;$B$3,DES_TURMA!$N$5=TRUE),AND(QUI!$E7&lt;&gt;"",QUI!$E7&lt;$B$3,DES_TURMA!$O$5=TRUE),AND(SOC!$E7&lt;&gt;"",SOC!$E7&lt;$B$3,DES_TURMA!$P$5=TRUE)),"x",)</f>
        <v/>
      </c>
      <c r="S11" s="126" t="str">
        <f t="shared" si="1"/>
        <v>Dentro</v>
      </c>
    </row>
    <row r="12">
      <c r="A12" s="23" t="str">
        <f>ALNS!A8</f>
        <v>Ana Flávia Ribeiro Gomes Nascimento</v>
      </c>
      <c r="B12" s="25" t="str">
        <f>IF(DES_TURMA!$D$5=TRUE,IF(ART!$G8&lt;$B$3,"x",IF(AND(ART!$A8&lt;&gt;"",ART!$G8=""),"xx","")),)</f>
        <v>xx</v>
      </c>
      <c r="C12" s="25" t="str">
        <f>IF(DES_TURMA!$E$5=TRUE,IF(BIO!G8&lt;$B$3,"x",IF(AND(BIO!A8&lt;&gt;"",BIO!G8=""),"xx","")),)</f>
        <v/>
      </c>
      <c r="D12" s="25" t="str">
        <f>IF(DES_TURMA!$F$5=TRUE,IF(ED_FIS!$G8&lt;$B$3,"x",IF(AND(ED_FIS!$A8&lt;&gt;"",ED_FIS!$G8=""),"xx","")),)</f>
        <v>xx</v>
      </c>
      <c r="E12" s="27" t="str">
        <f>IF(DES_TURMA!$G$5=TRUE,IF(FIL!$G8&lt;$B$3,"x",IF(AND(FIL!$A8&lt;&gt;"",FIL!$G8=""),"xx","")),)</f>
        <v/>
      </c>
      <c r="F12" s="27" t="str">
        <f>IF(DES_TURMA!$H$5=TRUE,IF(FIS!$G8&lt;$B$3,"x",IF(AND(FIS!$A8&lt;&gt;"",FIS!$G8=""),"xx","")),)</f>
        <v>xx</v>
      </c>
      <c r="G12" s="25" t="str">
        <f>IF(DES_TURMA!$I$5=TRUE,IF(GEO!$G8&lt;$B$3,"x",IF(AND(GEO!$A8&lt;&gt;"",GEO!$G8=""),"xx","")),)</f>
        <v/>
      </c>
      <c r="H12" s="25" t="str">
        <f>IF(DES_TURMA!$J$5=TRUE,IF(HIST!$G8&lt;$B$3,"x",IF(AND(HIST!$A8&lt;&gt;"",HIST!$G8=""),"xx","")),)</f>
        <v/>
      </c>
      <c r="I12" s="25" t="str">
        <f>IF(DES_TURMA!$K$5=TRUE,IF(ESP!$G8&lt;$B$3,"x",IF(AND(ESP!$A8&lt;&gt;"",ESP!$G8=""),"xx","")),)</f>
        <v/>
      </c>
      <c r="J12" s="25" t="str">
        <f>IF(DES_TURMA!$L$5=TRUE,IF(ING!$G8&lt;$B$3,"x",IF(AND(ING!$A8&lt;&gt;"",ING!$G8=""),"xx","")),)</f>
        <v/>
      </c>
      <c r="K12" s="25" t="str">
        <f>IF(DES_TURMA!$M$5=TRUE,IF(LP!$G8&lt;$B$3,"x",IF(AND(LP!$A8&lt;&gt;"",LP!$G8=""),"xx","")),)</f>
        <v>xx</v>
      </c>
      <c r="L12" s="25" t="str">
        <f>IF(DES_TURMA!$N$5=TRUE,IF(MAT!$G8&lt;$B$3,"x",IF(AND(MAT!$A8&lt;&gt;"",MAT!$G8=""),"xx","")),)</f>
        <v>xx</v>
      </c>
      <c r="M12" s="27" t="str">
        <f>IF(DES_TURMA!$O$5=TRUE,IF(QUI!$G8&lt;$B$3,"x",IF(AND(QUI!$A8&lt;&gt;"",QUI!$G8=""),"xx","")),)</f>
        <v>xx</v>
      </c>
      <c r="N12" s="27" t="str">
        <f>IF(DES_TURMA!$P$5=TRUE,IF(SOC!$G8&lt;$B$3,"x",IF(AND(SOC!$A8&lt;&gt;"",SOC!$G8=""),"xx","")),)</f>
        <v>xx</v>
      </c>
      <c r="O12" s="125" t="str">
        <f>IF(OR(AND(ART!$B8&lt;&gt;"",ART!$B8&lt;$B$3,DES_TURMA!$D$5=TRUE),AND(BIO!$B8&lt;&gt;"",BIO!$B8&lt;$B$3,DES_TURMA!$E$5=TRUE),AND(ED_FIS!$B8&lt;&gt;"",ED_FIS!$B8&lt;$B$3,DES_TURMA!$F$5=TRUE),AND(FIL!$B8&lt;&gt;"",FIL!$B8&lt;$B$3,DES_TURMA!$G$5=TRUE),AND(FIS!$B8&lt;&gt;"",FIS!$B8&lt;$B$3,DES_TURMA!$H$5=TRUE),AND(GEO!$B8&lt;&gt;"",GEO!$B8&lt;$B$3,DES_TURMA!$I$5=TRUE),AND(HIST!$B8&lt;&gt;"",HIST!$B8&lt;$B$3,DES_TURMA!$J$5=TRUE),AND(ESP!$B8&lt;&gt;"",ESP!$B8&lt;$B$3,DES_TURMA!$K$5=TRUE),AND(ING!$B8&lt;&gt;"",ING!$B8&lt;$B$3,DES_TURMA!$L$5=TRUE),AND(LP!$B8&lt;&gt;"",LP!$B8&lt;$B$3,DES_TURMA!$M$5=TRUE),AND(MAT!$B8&lt;&gt;"",MAT!$B8&lt;$B$3,DES_TURMA!$N$5=TRUE),AND(QUI!$B8&lt;&gt;"",QUI!$B8&lt;$B$3,DES_TURMA!$O$5=TRUE),AND(SOC!$B8&lt;&gt;"",SOC!$B8&lt;$B$3,DES_TURMA!$P$5=TRUE)),"x",)</f>
        <v/>
      </c>
      <c r="P12" s="125" t="str">
        <f>IF(OR(AND(ART!$C8&lt;&gt;"",ART!$C8&lt;$B$3,DES_TURMA!$D$5=TRUE),AND(BIO!$C8&lt;&gt;"",BIO!$C8&lt;$B$3,DES_TURMA!$E$5=TRUE),AND(ED_FIS!$C8&lt;&gt;"",ED_FIS!$C8&lt;$B$3,DES_TURMA!$F$5=TRUE),AND(FIL!$C8&lt;&gt;"",FIL!$C8&lt;$B$3,DES_TURMA!$G$5=TRUE),AND(FIS!$C8&lt;&gt;"",FIS!$C8&lt;$B$3,DES_TURMA!$H$5=TRUE),AND(GEO!$C8&lt;&gt;"",GEO!$C8&lt;$B$3,DES_TURMA!$I$5=TRUE),AND(HIST!$C8&lt;&gt;"",HIST!$C8&lt;$B$3,DES_TURMA!$J$5=TRUE),AND(ESP!$C8&lt;&gt;"",ESP!$C8&lt;$B$3,DES_TURMA!$K$5=TRUE),AND(ING!$C8&lt;&gt;"",ING!$C8&lt;$B$3,DES_TURMA!$L$5=TRUE),AND(LP!$C8&lt;&gt;"",LP!$C8&lt;$B$3,DES_TURMA!$M$5=TRUE),AND(MAT!$C8&lt;&gt;"",MAT!$C8&lt;$B$3,DES_TURMA!$N$5=TRUE),AND(QUI!$C8&lt;&gt;"",QUI!$C8&lt;$B$3,DES_TURMA!$O$5=TRUE),AND(SOC!$C8&lt;&gt;"",SOC!$C8&lt;$B$3,DES_TURMA!$P$5=TRUE)),"x",)</f>
        <v/>
      </c>
      <c r="Q12" s="125" t="str">
        <f>IF(OR(AND(ART!$D8&lt;&gt;"",ART!$D8&lt;$B$3,DES_TURMA!$D$5=TRUE),AND(BIO!$D8&lt;&gt;"",BIO!$D8&lt;$B$3,DES_TURMA!$E$5=TRUE),AND(ED_FIS!$D8&lt;&gt;"",ED_FIS!$D8&lt;$B$3,DES_TURMA!$F$5=TRUE),AND(FIL!$D8&lt;&gt;"",FIL!$D8&lt;$B$3,DES_TURMA!$G$5=TRUE),AND(FIS!$D8&lt;&gt;"",FIS!$D8&lt;$B$3,DES_TURMA!$H$5=TRUE),AND(GEO!$D8&lt;&gt;"",GEO!$D8&lt;$B$3,DES_TURMA!$I$5=TRUE),AND(HIST!$D8&lt;&gt;"",HIST!$D8&lt;$B$3,DES_TURMA!$J$5=TRUE),AND(ESP!$D8&lt;&gt;"",ESP!$D8&lt;$B$3,DES_TURMA!$K$5=TRUE),AND(ING!$D8&lt;&gt;"",ING!$D8&lt;$B$3,DES_TURMA!$L$5=TRUE),AND(LP!$D8&lt;&gt;"",LP!$D8&lt;$B$3,DES_TURMA!$M$5=TRUE),AND(MAT!$D8&lt;&gt;"",MAT!$D8&lt;$B$3,DES_TURMA!$N$5=TRUE),AND(QUI!$D8&lt;&gt;"",QUI!$D8&lt;$B$3,DES_TURMA!$O$5=TRUE),AND(SOC!$D8&lt;&gt;"",SOC!$D8&lt;$B$3,DES_TURMA!$P$5=TRUE)),"x",)</f>
        <v/>
      </c>
      <c r="R12" s="125" t="str">
        <f>IF(OR(AND(ART!$E8&lt;&gt;"",ART!$E8&lt;$B$3,DES_TURMA!$D$5=TRUE),AND(BIO!$E8&lt;&gt;"",BIO!$E8&lt;$B$3,DES_TURMA!$E$5=TRUE),AND(ED_FIS!$E8&lt;&gt;"",ED_FIS!$E8&lt;$B$3,DES_TURMA!$F$5=TRUE),AND(FIL!$E8&lt;&gt;"",FIL!$E8&lt;$B$3,DES_TURMA!$G$5=TRUE),AND(FIS!$E8&lt;&gt;"",FIS!$E8&lt;$B$3,DES_TURMA!$H$5=TRUE),AND(GEO!$E8&lt;&gt;"",GEO!$E8&lt;$B$3,DES_TURMA!$I$5=TRUE),AND(HIST!$E8&lt;&gt;"",HIST!$E8&lt;$B$3,DES_TURMA!$J$5=TRUE),AND(ESP!$E8&lt;&gt;"",ESP!$E8&lt;$B$3,DES_TURMA!$K$5=TRUE),AND(ING!$E8&lt;&gt;"",ING!$E8&lt;$B$3,DES_TURMA!$L$5=TRUE),AND(LP!$E8&lt;&gt;"",LP!$E8&lt;$B$3,DES_TURMA!$M$5=TRUE),AND(MAT!$E8&lt;&gt;"",MAT!$E8&lt;$B$3,DES_TURMA!$N$5=TRUE),AND(QUI!$E8&lt;&gt;"",QUI!$E8&lt;$B$3,DES_TURMA!$O$5=TRUE),AND(SOC!$E8&lt;&gt;"",SOC!$E8&lt;$B$3,DES_TURMA!$P$5=TRUE)),"x",)</f>
        <v/>
      </c>
      <c r="S12" s="126" t="str">
        <f t="shared" si="1"/>
        <v/>
      </c>
    </row>
    <row r="13">
      <c r="A13" s="30" t="str">
        <f>ALNS!A9</f>
        <v>Ana Luiza Almeida Maia</v>
      </c>
      <c r="B13" s="32" t="str">
        <f>IF(DES_TURMA!$D$5=TRUE,IF(ART!$G9&lt;$B$3,"x",IF(AND(ART!$A9&lt;&gt;"",ART!$G9=""),"xx","")),)</f>
        <v>xx</v>
      </c>
      <c r="C13" s="32" t="str">
        <f>IF(DES_TURMA!$E$5=TRUE,IF(BIO!G9&lt;$B$3,"x",IF(AND(BIO!A9&lt;&gt;"",BIO!G9=""),"xx","")),)</f>
        <v/>
      </c>
      <c r="D13" s="32" t="str">
        <f>IF(DES_TURMA!$F$5=TRUE,IF(ED_FIS!$G9&lt;$B$3,"x",IF(AND(ED_FIS!$A9&lt;&gt;"",ED_FIS!$G9=""),"xx","")),)</f>
        <v>xx</v>
      </c>
      <c r="E13" s="34" t="str">
        <f>IF(DES_TURMA!$G$5=TRUE,IF(FIL!$G9&lt;$B$3,"x",IF(AND(FIL!$A9&lt;&gt;"",FIL!$G9=""),"xx","")),)</f>
        <v/>
      </c>
      <c r="F13" s="34" t="str">
        <f>IF(DES_TURMA!$H$5=TRUE,IF(FIS!$G9&lt;$B$3,"x",IF(AND(FIS!$A9&lt;&gt;"",FIS!$G9=""),"xx","")),)</f>
        <v>xx</v>
      </c>
      <c r="G13" s="32" t="str">
        <f>IF(DES_TURMA!$I$5=TRUE,IF(GEO!$G9&lt;$B$3,"x",IF(AND(GEO!$A9&lt;&gt;"",GEO!$G9=""),"xx","")),)</f>
        <v/>
      </c>
      <c r="H13" s="32" t="str">
        <f>IF(DES_TURMA!$J$5=TRUE,IF(HIST!$G9&lt;$B$3,"x",IF(AND(HIST!$A9&lt;&gt;"",HIST!$G9=""),"xx","")),)</f>
        <v/>
      </c>
      <c r="I13" s="32" t="str">
        <f>IF(DES_TURMA!$K$5=TRUE,IF(ESP!$G9&lt;$B$3,"x",IF(AND(ESP!$A9&lt;&gt;"",ESP!$G9=""),"xx","")),)</f>
        <v/>
      </c>
      <c r="J13" s="32" t="str">
        <f>IF(DES_TURMA!$L$5=TRUE,IF(ING!$G9&lt;$B$3,"x",IF(AND(ING!$A9&lt;&gt;"",ING!$G9=""),"xx","")),)</f>
        <v/>
      </c>
      <c r="K13" s="32" t="str">
        <f>IF(DES_TURMA!$M$5=TRUE,IF(LP!$G9&lt;$B$3,"x",IF(AND(LP!$A9&lt;&gt;"",LP!$G9=""),"xx","")),)</f>
        <v>xx</v>
      </c>
      <c r="L13" s="32" t="str">
        <f>IF(DES_TURMA!$N$5=TRUE,IF(MAT!$G9&lt;$B$3,"x",IF(AND(MAT!$A9&lt;&gt;"",MAT!$G9=""),"xx","")),)</f>
        <v>xx</v>
      </c>
      <c r="M13" s="34" t="str">
        <f>IF(DES_TURMA!$O$5=TRUE,IF(QUI!$G9&lt;$B$3,"x",IF(AND(QUI!$A9&lt;&gt;"",QUI!$G9=""),"xx","")),)</f>
        <v>xx</v>
      </c>
      <c r="N13" s="34" t="str">
        <f>IF(DES_TURMA!$P$5=TRUE,IF(SOC!$G9&lt;$B$3,"x",IF(AND(SOC!$A9&lt;&gt;"",SOC!$G9=""),"xx","")),)</f>
        <v>xx</v>
      </c>
      <c r="O13" s="125" t="str">
        <f>IF(OR(AND(ART!$B9&lt;&gt;"",ART!$B9&lt;$B$3,DES_TURMA!$D$5=TRUE),AND(BIO!$B9&lt;&gt;"",BIO!$B9&lt;$B$3,DES_TURMA!$E$5=TRUE),AND(ED_FIS!$B9&lt;&gt;"",ED_FIS!$B9&lt;$B$3,DES_TURMA!$F$5=TRUE),AND(FIL!$B9&lt;&gt;"",FIL!$B9&lt;$B$3,DES_TURMA!$G$5=TRUE),AND(FIS!$B9&lt;&gt;"",FIS!$B9&lt;$B$3,DES_TURMA!$H$5=TRUE),AND(GEO!$B9&lt;&gt;"",GEO!$B9&lt;$B$3,DES_TURMA!$I$5=TRUE),AND(HIST!$B9&lt;&gt;"",HIST!$B9&lt;$B$3,DES_TURMA!$J$5=TRUE),AND(ESP!$B9&lt;&gt;"",ESP!$B9&lt;$B$3,DES_TURMA!$K$5=TRUE),AND(ING!$B9&lt;&gt;"",ING!$B9&lt;$B$3,DES_TURMA!$L$5=TRUE),AND(LP!$B9&lt;&gt;"",LP!$B9&lt;$B$3,DES_TURMA!$M$5=TRUE),AND(MAT!$B9&lt;&gt;"",MAT!$B9&lt;$B$3,DES_TURMA!$N$5=TRUE),AND(QUI!$B9&lt;&gt;"",QUI!$B9&lt;$B$3,DES_TURMA!$O$5=TRUE),AND(SOC!$B9&lt;&gt;"",SOC!$B9&lt;$B$3,DES_TURMA!$P$5=TRUE)),"x",)</f>
        <v/>
      </c>
      <c r="P13" s="125" t="str">
        <f>IF(OR(AND(ART!$C9&lt;&gt;"",ART!$C9&lt;$B$3,DES_TURMA!$D$5=TRUE),AND(BIO!$C9&lt;&gt;"",BIO!$C9&lt;$B$3,DES_TURMA!$E$5=TRUE),AND(ED_FIS!$C9&lt;&gt;"",ED_FIS!$C9&lt;$B$3,DES_TURMA!$F$5=TRUE),AND(FIL!$C9&lt;&gt;"",FIL!$C9&lt;$B$3,DES_TURMA!$G$5=TRUE),AND(FIS!$C9&lt;&gt;"",FIS!$C9&lt;$B$3,DES_TURMA!$H$5=TRUE),AND(GEO!$C9&lt;&gt;"",GEO!$C9&lt;$B$3,DES_TURMA!$I$5=TRUE),AND(HIST!$C9&lt;&gt;"",HIST!$C9&lt;$B$3,DES_TURMA!$J$5=TRUE),AND(ESP!$C9&lt;&gt;"",ESP!$C9&lt;$B$3,DES_TURMA!$K$5=TRUE),AND(ING!$C9&lt;&gt;"",ING!$C9&lt;$B$3,DES_TURMA!$L$5=TRUE),AND(LP!$C9&lt;&gt;"",LP!$C9&lt;$B$3,DES_TURMA!$M$5=TRUE),AND(MAT!$C9&lt;&gt;"",MAT!$C9&lt;$B$3,DES_TURMA!$N$5=TRUE),AND(QUI!$C9&lt;&gt;"",QUI!$C9&lt;$B$3,DES_TURMA!$O$5=TRUE),AND(SOC!$C9&lt;&gt;"",SOC!$C9&lt;$B$3,DES_TURMA!$P$5=TRUE)),"x",)</f>
        <v/>
      </c>
      <c r="Q13" s="125" t="str">
        <f>IF(OR(AND(ART!$D9&lt;&gt;"",ART!$D9&lt;$B$3,DES_TURMA!$D$5=TRUE),AND(BIO!$D9&lt;&gt;"",BIO!$D9&lt;$B$3,DES_TURMA!$E$5=TRUE),AND(ED_FIS!$D9&lt;&gt;"",ED_FIS!$D9&lt;$B$3,DES_TURMA!$F$5=TRUE),AND(FIL!$D9&lt;&gt;"",FIL!$D9&lt;$B$3,DES_TURMA!$G$5=TRUE),AND(FIS!$D9&lt;&gt;"",FIS!$D9&lt;$B$3,DES_TURMA!$H$5=TRUE),AND(GEO!$D9&lt;&gt;"",GEO!$D9&lt;$B$3,DES_TURMA!$I$5=TRUE),AND(HIST!$D9&lt;&gt;"",HIST!$D9&lt;$B$3,DES_TURMA!$J$5=TRUE),AND(ESP!$D9&lt;&gt;"",ESP!$D9&lt;$B$3,DES_TURMA!$K$5=TRUE),AND(ING!$D9&lt;&gt;"",ING!$D9&lt;$B$3,DES_TURMA!$L$5=TRUE),AND(LP!$D9&lt;&gt;"",LP!$D9&lt;$B$3,DES_TURMA!$M$5=TRUE),AND(MAT!$D9&lt;&gt;"",MAT!$D9&lt;$B$3,DES_TURMA!$N$5=TRUE),AND(QUI!$D9&lt;&gt;"",QUI!$D9&lt;$B$3,DES_TURMA!$O$5=TRUE),AND(SOC!$D9&lt;&gt;"",SOC!$D9&lt;$B$3,DES_TURMA!$P$5=TRUE)),"x",)</f>
        <v/>
      </c>
      <c r="R13" s="125" t="str">
        <f>IF(OR(AND(ART!$E9&lt;&gt;"",ART!$E9&lt;$B$3,DES_TURMA!$D$5=TRUE),AND(BIO!$E9&lt;&gt;"",BIO!$E9&lt;$B$3,DES_TURMA!$E$5=TRUE),AND(ED_FIS!$E9&lt;&gt;"",ED_FIS!$E9&lt;$B$3,DES_TURMA!$F$5=TRUE),AND(FIL!$E9&lt;&gt;"",FIL!$E9&lt;$B$3,DES_TURMA!$G$5=TRUE),AND(FIS!$E9&lt;&gt;"",FIS!$E9&lt;$B$3,DES_TURMA!$H$5=TRUE),AND(GEO!$E9&lt;&gt;"",GEO!$E9&lt;$B$3,DES_TURMA!$I$5=TRUE),AND(HIST!$E9&lt;&gt;"",HIST!$E9&lt;$B$3,DES_TURMA!$J$5=TRUE),AND(ESP!$E9&lt;&gt;"",ESP!$E9&lt;$B$3,DES_TURMA!$K$5=TRUE),AND(ING!$E9&lt;&gt;"",ING!$E9&lt;$B$3,DES_TURMA!$L$5=TRUE),AND(LP!$E9&lt;&gt;"",LP!$E9&lt;$B$3,DES_TURMA!$M$5=TRUE),AND(MAT!$E9&lt;&gt;"",MAT!$E9&lt;$B$3,DES_TURMA!$N$5=TRUE),AND(QUI!$E9&lt;&gt;"",QUI!$E9&lt;$B$3,DES_TURMA!$O$5=TRUE),AND(SOC!$E9&lt;&gt;"",SOC!$E9&lt;$B$3,DES_TURMA!$P$5=TRUE)),"x",)</f>
        <v/>
      </c>
      <c r="S13" s="126" t="str">
        <f t="shared" si="1"/>
        <v/>
      </c>
    </row>
    <row r="14">
      <c r="A14" s="23" t="str">
        <f>ALNS!A10</f>
        <v>Andrei Bernado Nascimento da Silva</v>
      </c>
      <c r="B14" s="25" t="str">
        <f>IF(DES_TURMA!$D$5=TRUE,IF(ART!$G10&lt;$B$3,"x",IF(AND(ART!$A10&lt;&gt;"",ART!$G10=""),"xx","")),)</f>
        <v>xx</v>
      </c>
      <c r="C14" s="25" t="str">
        <f>IF(DES_TURMA!$E$5=TRUE,IF(BIO!G10&lt;$B$3,"x",IF(AND(BIO!A10&lt;&gt;"",BIO!G10=""),"xx","")),)</f>
        <v/>
      </c>
      <c r="D14" s="25" t="str">
        <f>IF(DES_TURMA!$F$5=TRUE,IF(ED_FIS!$G10&lt;$B$3,"x",IF(AND(ED_FIS!$A10&lt;&gt;"",ED_FIS!$G10=""),"xx","")),)</f>
        <v>xx</v>
      </c>
      <c r="E14" s="27" t="str">
        <f>IF(DES_TURMA!$G$5=TRUE,IF(FIL!$G10&lt;$B$3,"x",IF(AND(FIL!$A10&lt;&gt;"",FIL!$G10=""),"xx","")),)</f>
        <v/>
      </c>
      <c r="F14" s="27" t="str">
        <f>IF(DES_TURMA!$H$5=TRUE,IF(FIS!$G10&lt;$B$3,"x",IF(AND(FIS!$A10&lt;&gt;"",FIS!$G10=""),"xx","")),)</f>
        <v>xx</v>
      </c>
      <c r="G14" s="25" t="str">
        <f>IF(DES_TURMA!$I$5=TRUE,IF(GEO!$G10&lt;$B$3,"x",IF(AND(GEO!$A10&lt;&gt;"",GEO!$G10=""),"xx","")),)</f>
        <v/>
      </c>
      <c r="H14" s="25" t="str">
        <f>IF(DES_TURMA!$J$5=TRUE,IF(HIST!$G10&lt;$B$3,"x",IF(AND(HIST!$A10&lt;&gt;"",HIST!$G10=""),"xx","")),)</f>
        <v/>
      </c>
      <c r="I14" s="25" t="str">
        <f>IF(DES_TURMA!$K$5=TRUE,IF(ESP!$G10&lt;$B$3,"x",IF(AND(ESP!$A10&lt;&gt;"",ESP!$G10=""),"xx","")),)</f>
        <v/>
      </c>
      <c r="J14" s="25" t="str">
        <f>IF(DES_TURMA!$L$5=TRUE,IF(ING!$G10&lt;$B$3,"x",IF(AND(ING!$A10&lt;&gt;"",ING!$G10=""),"xx","")),)</f>
        <v/>
      </c>
      <c r="K14" s="25" t="str">
        <f>IF(DES_TURMA!$M$5=TRUE,IF(LP!$G10&lt;$B$3,"x",IF(AND(LP!$A10&lt;&gt;"",LP!$G10=""),"xx","")),)</f>
        <v>xx</v>
      </c>
      <c r="L14" s="25" t="str">
        <f>IF(DES_TURMA!$N$5=TRUE,IF(MAT!$G10&lt;$B$3,"x",IF(AND(MAT!$A10&lt;&gt;"",MAT!$G10=""),"xx","")),)</f>
        <v/>
      </c>
      <c r="M14" s="27" t="str">
        <f>IF(DES_TURMA!$O$5=TRUE,IF(QUI!$G10&lt;$B$3,"x",IF(AND(QUI!$A10&lt;&gt;"",QUI!$G10=""),"xx","")),)</f>
        <v>xx</v>
      </c>
      <c r="N14" s="27" t="str">
        <f>IF(DES_TURMA!$P$5=TRUE,IF(SOC!$G10&lt;$B$3,"x",IF(AND(SOC!$A10&lt;&gt;"",SOC!$G10=""),"xx","")),)</f>
        <v>xx</v>
      </c>
      <c r="O14" s="125" t="str">
        <f>IF(OR(AND(ART!$B10&lt;&gt;"",ART!$B10&lt;$B$3,DES_TURMA!$D$5=TRUE),AND(BIO!$B10&lt;&gt;"",BIO!$B10&lt;$B$3,DES_TURMA!$E$5=TRUE),AND(ED_FIS!$B10&lt;&gt;"",ED_FIS!$B10&lt;$B$3,DES_TURMA!$F$5=TRUE),AND(FIL!$B10&lt;&gt;"",FIL!$B10&lt;$B$3,DES_TURMA!$G$5=TRUE),AND(FIS!$B10&lt;&gt;"",FIS!$B10&lt;$B$3,DES_TURMA!$H$5=TRUE),AND(GEO!$B10&lt;&gt;"",GEO!$B10&lt;$B$3,DES_TURMA!$I$5=TRUE),AND(HIST!$B10&lt;&gt;"",HIST!$B10&lt;$B$3,DES_TURMA!$J$5=TRUE),AND(ESP!$B10&lt;&gt;"",ESP!$B10&lt;$B$3,DES_TURMA!$K$5=TRUE),AND(ING!$B10&lt;&gt;"",ING!$B10&lt;$B$3,DES_TURMA!$L$5=TRUE),AND(LP!$B10&lt;&gt;"",LP!$B10&lt;$B$3,DES_TURMA!$M$5=TRUE),AND(MAT!$B10&lt;&gt;"",MAT!$B10&lt;$B$3,DES_TURMA!$N$5=TRUE),AND(QUI!$B10&lt;&gt;"",QUI!$B10&lt;$B$3,DES_TURMA!$O$5=TRUE),AND(SOC!$B10&lt;&gt;"",SOC!$B10&lt;$B$3,DES_TURMA!$P$5=TRUE)),"x",)</f>
        <v/>
      </c>
      <c r="P14" s="125" t="str">
        <f>IF(OR(AND(ART!$C10&lt;&gt;"",ART!$C10&lt;$B$3,DES_TURMA!$D$5=TRUE),AND(BIO!$C10&lt;&gt;"",BIO!$C10&lt;$B$3,DES_TURMA!$E$5=TRUE),AND(ED_FIS!$C10&lt;&gt;"",ED_FIS!$C10&lt;$B$3,DES_TURMA!$F$5=TRUE),AND(FIL!$C10&lt;&gt;"",FIL!$C10&lt;$B$3,DES_TURMA!$G$5=TRUE),AND(FIS!$C10&lt;&gt;"",FIS!$C10&lt;$B$3,DES_TURMA!$H$5=TRUE),AND(GEO!$C10&lt;&gt;"",GEO!$C10&lt;$B$3,DES_TURMA!$I$5=TRUE),AND(HIST!$C10&lt;&gt;"",HIST!$C10&lt;$B$3,DES_TURMA!$J$5=TRUE),AND(ESP!$C10&lt;&gt;"",ESP!$C10&lt;$B$3,DES_TURMA!$K$5=TRUE),AND(ING!$C10&lt;&gt;"",ING!$C10&lt;$B$3,DES_TURMA!$L$5=TRUE),AND(LP!$C10&lt;&gt;"",LP!$C10&lt;$B$3,DES_TURMA!$M$5=TRUE),AND(MAT!$C10&lt;&gt;"",MAT!$C10&lt;$B$3,DES_TURMA!$N$5=TRUE),AND(QUI!$C10&lt;&gt;"",QUI!$C10&lt;$B$3,DES_TURMA!$O$5=TRUE),AND(SOC!$C10&lt;&gt;"",SOC!$C10&lt;$B$3,DES_TURMA!$P$5=TRUE)),"x",)</f>
        <v/>
      </c>
      <c r="Q14" s="125" t="str">
        <f>IF(OR(AND(ART!$D10&lt;&gt;"",ART!$D10&lt;$B$3,DES_TURMA!$D$5=TRUE),AND(BIO!$D10&lt;&gt;"",BIO!$D10&lt;$B$3,DES_TURMA!$E$5=TRUE),AND(ED_FIS!$D10&lt;&gt;"",ED_FIS!$D10&lt;$B$3,DES_TURMA!$F$5=TRUE),AND(FIL!$D10&lt;&gt;"",FIL!$D10&lt;$B$3,DES_TURMA!$G$5=TRUE),AND(FIS!$D10&lt;&gt;"",FIS!$D10&lt;$B$3,DES_TURMA!$H$5=TRUE),AND(GEO!$D10&lt;&gt;"",GEO!$D10&lt;$B$3,DES_TURMA!$I$5=TRUE),AND(HIST!$D10&lt;&gt;"",HIST!$D10&lt;$B$3,DES_TURMA!$J$5=TRUE),AND(ESP!$D10&lt;&gt;"",ESP!$D10&lt;$B$3,DES_TURMA!$K$5=TRUE),AND(ING!$D10&lt;&gt;"",ING!$D10&lt;$B$3,DES_TURMA!$L$5=TRUE),AND(LP!$D10&lt;&gt;"",LP!$D10&lt;$B$3,DES_TURMA!$M$5=TRUE),AND(MAT!$D10&lt;&gt;"",MAT!$D10&lt;$B$3,DES_TURMA!$N$5=TRUE),AND(QUI!$D10&lt;&gt;"",QUI!$D10&lt;$B$3,DES_TURMA!$O$5=TRUE),AND(SOC!$D10&lt;&gt;"",SOC!$D10&lt;$B$3,DES_TURMA!$P$5=TRUE)),"x",)</f>
        <v/>
      </c>
      <c r="R14" s="125" t="str">
        <f>IF(OR(AND(ART!$E10&lt;&gt;"",ART!$E10&lt;$B$3,DES_TURMA!$D$5=TRUE),AND(BIO!$E10&lt;&gt;"",BIO!$E10&lt;$B$3,DES_TURMA!$E$5=TRUE),AND(ED_FIS!$E10&lt;&gt;"",ED_FIS!$E10&lt;$B$3,DES_TURMA!$F$5=TRUE),AND(FIL!$E10&lt;&gt;"",FIL!$E10&lt;$B$3,DES_TURMA!$G$5=TRUE),AND(FIS!$E10&lt;&gt;"",FIS!$E10&lt;$B$3,DES_TURMA!$H$5=TRUE),AND(GEO!$E10&lt;&gt;"",GEO!$E10&lt;$B$3,DES_TURMA!$I$5=TRUE),AND(HIST!$E10&lt;&gt;"",HIST!$E10&lt;$B$3,DES_TURMA!$J$5=TRUE),AND(ESP!$E10&lt;&gt;"",ESP!$E10&lt;$B$3,DES_TURMA!$K$5=TRUE),AND(ING!$E10&lt;&gt;"",ING!$E10&lt;$B$3,DES_TURMA!$L$5=TRUE),AND(LP!$E10&lt;&gt;"",LP!$E10&lt;$B$3,DES_TURMA!$M$5=TRUE),AND(MAT!$E10&lt;&gt;"",MAT!$E10&lt;$B$3,DES_TURMA!$N$5=TRUE),AND(QUI!$E10&lt;&gt;"",QUI!$E10&lt;$B$3,DES_TURMA!$O$5=TRUE),AND(SOC!$E10&lt;&gt;"",SOC!$E10&lt;$B$3,DES_TURMA!$P$5=TRUE)),"x",)</f>
        <v/>
      </c>
      <c r="S14" s="126" t="str">
        <f t="shared" si="1"/>
        <v/>
      </c>
    </row>
    <row r="15">
      <c r="A15" s="30" t="str">
        <f>ALNS!A11</f>
        <v>Arthur Juan Costa Araújo</v>
      </c>
      <c r="B15" s="32" t="str">
        <f>IF(DES_TURMA!$D$5=TRUE,IF(ART!$G11&lt;$B$3,"x",IF(AND(ART!$A11&lt;&gt;"",ART!$G11=""),"xx","")),)</f>
        <v>xx</v>
      </c>
      <c r="C15" s="32" t="str">
        <f>IF(DES_TURMA!$E$5=TRUE,IF(BIO!G11&lt;$B$3,"x",IF(AND(BIO!A11&lt;&gt;"",BIO!G11=""),"xx","")),)</f>
        <v/>
      </c>
      <c r="D15" s="32" t="str">
        <f>IF(DES_TURMA!$F$5=TRUE,IF(ED_FIS!$G11&lt;$B$3,"x",IF(AND(ED_FIS!$A11&lt;&gt;"",ED_FIS!$G11=""),"xx","")),)</f>
        <v>xx</v>
      </c>
      <c r="E15" s="34" t="str">
        <f>IF(DES_TURMA!$G$5=TRUE,IF(FIL!$G11&lt;$B$3,"x",IF(AND(FIL!$A11&lt;&gt;"",FIL!$G11=""),"xx","")),)</f>
        <v/>
      </c>
      <c r="F15" s="34" t="str">
        <f>IF(DES_TURMA!$H$5=TRUE,IF(FIS!$G11&lt;$B$3,"x",IF(AND(FIS!$A11&lt;&gt;"",FIS!$G11=""),"xx","")),)</f>
        <v>xx</v>
      </c>
      <c r="G15" s="32" t="str">
        <f>IF(DES_TURMA!$I$5=TRUE,IF(GEO!$G11&lt;$B$3,"x",IF(AND(GEO!$A11&lt;&gt;"",GEO!$G11=""),"xx","")),)</f>
        <v/>
      </c>
      <c r="H15" s="32" t="str">
        <f>IF(DES_TURMA!$J$5=TRUE,IF(HIST!$G11&lt;$B$3,"x",IF(AND(HIST!$A11&lt;&gt;"",HIST!$G11=""),"xx","")),)</f>
        <v/>
      </c>
      <c r="I15" s="32" t="str">
        <f>IF(DES_TURMA!$K$5=TRUE,IF(ESP!$G11&lt;$B$3,"x",IF(AND(ESP!$A11&lt;&gt;"",ESP!$G11=""),"xx","")),)</f>
        <v/>
      </c>
      <c r="J15" s="32" t="str">
        <f>IF(DES_TURMA!$L$5=TRUE,IF(ING!$G11&lt;$B$3,"x",IF(AND(ING!$A11&lt;&gt;"",ING!$G11=""),"xx","")),)</f>
        <v/>
      </c>
      <c r="K15" s="32" t="str">
        <f>IF(DES_TURMA!$M$5=TRUE,IF(LP!$G11&lt;$B$3,"x",IF(AND(LP!$A11&lt;&gt;"",LP!$G11=""),"xx","")),)</f>
        <v>xx</v>
      </c>
      <c r="L15" s="32" t="str">
        <f>IF(DES_TURMA!$N$5=TRUE,IF(MAT!$G11&lt;$B$3,"x",IF(AND(MAT!$A11&lt;&gt;"",MAT!$G11=""),"xx","")),)</f>
        <v>xx</v>
      </c>
      <c r="M15" s="34" t="str">
        <f>IF(DES_TURMA!$O$5=TRUE,IF(QUI!$G11&lt;$B$3,"x",IF(AND(QUI!$A11&lt;&gt;"",QUI!$G11=""),"xx","")),)</f>
        <v>xx</v>
      </c>
      <c r="N15" s="34" t="str">
        <f>IF(DES_TURMA!$P$5=TRUE,IF(SOC!$G11&lt;$B$3,"x",IF(AND(SOC!$A11&lt;&gt;"",SOC!$G11=""),"xx","")),)</f>
        <v>xx</v>
      </c>
      <c r="O15" s="125" t="str">
        <f>IF(OR(AND(ART!$B11&lt;&gt;"",ART!$B11&lt;$B$3,DES_TURMA!$D$5=TRUE),AND(BIO!$B11&lt;&gt;"",BIO!$B11&lt;$B$3,DES_TURMA!$E$5=TRUE),AND(ED_FIS!$B11&lt;&gt;"",ED_FIS!$B11&lt;$B$3,DES_TURMA!$F$5=TRUE),AND(FIL!$B11&lt;&gt;"",FIL!$B11&lt;$B$3,DES_TURMA!$G$5=TRUE),AND(FIS!$B11&lt;&gt;"",FIS!$B11&lt;$B$3,DES_TURMA!$H$5=TRUE),AND(GEO!$B11&lt;&gt;"",GEO!$B11&lt;$B$3,DES_TURMA!$I$5=TRUE),AND(HIST!$B11&lt;&gt;"",HIST!$B11&lt;$B$3,DES_TURMA!$J$5=TRUE),AND(ESP!$B11&lt;&gt;"",ESP!$B11&lt;$B$3,DES_TURMA!$K$5=TRUE),AND(ING!$B11&lt;&gt;"",ING!$B11&lt;$B$3,DES_TURMA!$L$5=TRUE),AND(LP!$B11&lt;&gt;"",LP!$B11&lt;$B$3,DES_TURMA!$M$5=TRUE),AND(MAT!$B11&lt;&gt;"",MAT!$B11&lt;$B$3,DES_TURMA!$N$5=TRUE),AND(QUI!$B11&lt;&gt;"",QUI!$B11&lt;$B$3,DES_TURMA!$O$5=TRUE),AND(SOC!$B11&lt;&gt;"",SOC!$B11&lt;$B$3,DES_TURMA!$P$5=TRUE)),"x",)</f>
        <v/>
      </c>
      <c r="P15" s="125" t="str">
        <f>IF(OR(AND(ART!$C11&lt;&gt;"",ART!$C11&lt;$B$3,DES_TURMA!$D$5=TRUE),AND(BIO!$C11&lt;&gt;"",BIO!$C11&lt;$B$3,DES_TURMA!$E$5=TRUE),AND(ED_FIS!$C11&lt;&gt;"",ED_FIS!$C11&lt;$B$3,DES_TURMA!$F$5=TRUE),AND(FIL!$C11&lt;&gt;"",FIL!$C11&lt;$B$3,DES_TURMA!$G$5=TRUE),AND(FIS!$C11&lt;&gt;"",FIS!$C11&lt;$B$3,DES_TURMA!$H$5=TRUE),AND(GEO!$C11&lt;&gt;"",GEO!$C11&lt;$B$3,DES_TURMA!$I$5=TRUE),AND(HIST!$C11&lt;&gt;"",HIST!$C11&lt;$B$3,DES_TURMA!$J$5=TRUE),AND(ESP!$C11&lt;&gt;"",ESP!$C11&lt;$B$3,DES_TURMA!$K$5=TRUE),AND(ING!$C11&lt;&gt;"",ING!$C11&lt;$B$3,DES_TURMA!$L$5=TRUE),AND(LP!$C11&lt;&gt;"",LP!$C11&lt;$B$3,DES_TURMA!$M$5=TRUE),AND(MAT!$C11&lt;&gt;"",MAT!$C11&lt;$B$3,DES_TURMA!$N$5=TRUE),AND(QUI!$C11&lt;&gt;"",QUI!$C11&lt;$B$3,DES_TURMA!$O$5=TRUE),AND(SOC!$C11&lt;&gt;"",SOC!$C11&lt;$B$3,DES_TURMA!$P$5=TRUE)),"x",)</f>
        <v/>
      </c>
      <c r="Q15" s="125" t="str">
        <f>IF(OR(AND(ART!$D11&lt;&gt;"",ART!$D11&lt;$B$3,DES_TURMA!$D$5=TRUE),AND(BIO!$D11&lt;&gt;"",BIO!$D11&lt;$B$3,DES_TURMA!$E$5=TRUE),AND(ED_FIS!$D11&lt;&gt;"",ED_FIS!$D11&lt;$B$3,DES_TURMA!$F$5=TRUE),AND(FIL!$D11&lt;&gt;"",FIL!$D11&lt;$B$3,DES_TURMA!$G$5=TRUE),AND(FIS!$D11&lt;&gt;"",FIS!$D11&lt;$B$3,DES_TURMA!$H$5=TRUE),AND(GEO!$D11&lt;&gt;"",GEO!$D11&lt;$B$3,DES_TURMA!$I$5=TRUE),AND(HIST!$D11&lt;&gt;"",HIST!$D11&lt;$B$3,DES_TURMA!$J$5=TRUE),AND(ESP!$D11&lt;&gt;"",ESP!$D11&lt;$B$3,DES_TURMA!$K$5=TRUE),AND(ING!$D11&lt;&gt;"",ING!$D11&lt;$B$3,DES_TURMA!$L$5=TRUE),AND(LP!$D11&lt;&gt;"",LP!$D11&lt;$B$3,DES_TURMA!$M$5=TRUE),AND(MAT!$D11&lt;&gt;"",MAT!$D11&lt;$B$3,DES_TURMA!$N$5=TRUE),AND(QUI!$D11&lt;&gt;"",QUI!$D11&lt;$B$3,DES_TURMA!$O$5=TRUE),AND(SOC!$D11&lt;&gt;"",SOC!$D11&lt;$B$3,DES_TURMA!$P$5=TRUE)),"x",)</f>
        <v/>
      </c>
      <c r="R15" s="125" t="str">
        <f>IF(OR(AND(ART!$E11&lt;&gt;"",ART!$E11&lt;$B$3,DES_TURMA!$D$5=TRUE),AND(BIO!$E11&lt;&gt;"",BIO!$E11&lt;$B$3,DES_TURMA!$E$5=TRUE),AND(ED_FIS!$E11&lt;&gt;"",ED_FIS!$E11&lt;$B$3,DES_TURMA!$F$5=TRUE),AND(FIL!$E11&lt;&gt;"",FIL!$E11&lt;$B$3,DES_TURMA!$G$5=TRUE),AND(FIS!$E11&lt;&gt;"",FIS!$E11&lt;$B$3,DES_TURMA!$H$5=TRUE),AND(GEO!$E11&lt;&gt;"",GEO!$E11&lt;$B$3,DES_TURMA!$I$5=TRUE),AND(HIST!$E11&lt;&gt;"",HIST!$E11&lt;$B$3,DES_TURMA!$J$5=TRUE),AND(ESP!$E11&lt;&gt;"",ESP!$E11&lt;$B$3,DES_TURMA!$K$5=TRUE),AND(ING!$E11&lt;&gt;"",ING!$E11&lt;$B$3,DES_TURMA!$L$5=TRUE),AND(LP!$E11&lt;&gt;"",LP!$E11&lt;$B$3,DES_TURMA!$M$5=TRUE),AND(MAT!$E11&lt;&gt;"",MAT!$E11&lt;$B$3,DES_TURMA!$N$5=TRUE),AND(QUI!$E11&lt;&gt;"",QUI!$E11&lt;$B$3,DES_TURMA!$O$5=TRUE),AND(SOC!$E11&lt;&gt;"",SOC!$E11&lt;$B$3,DES_TURMA!$P$5=TRUE)),"x",)</f>
        <v/>
      </c>
      <c r="S15" s="126" t="str">
        <f t="shared" si="1"/>
        <v/>
      </c>
    </row>
    <row r="16">
      <c r="A16" s="23" t="str">
        <f>ALNS!A12</f>
        <v>Brenda Angel Sousa de Medeiros</v>
      </c>
      <c r="B16" s="25" t="str">
        <f>IF(DES_TURMA!$D$5=TRUE,IF(ART!$G12&lt;$B$3,"x",IF(AND(ART!$A12&lt;&gt;"",ART!$G12=""),"xx","")),)</f>
        <v>xx</v>
      </c>
      <c r="C16" s="25" t="str">
        <f>IF(DES_TURMA!$E$5=TRUE,IF(BIO!G12&lt;$B$3,"x",IF(AND(BIO!A12&lt;&gt;"",BIO!G12=""),"xx","")),)</f>
        <v>x</v>
      </c>
      <c r="D16" s="25" t="str">
        <f>IF(DES_TURMA!$F$5=TRUE,IF(ED_FIS!$G12&lt;$B$3,"x",IF(AND(ED_FIS!$A12&lt;&gt;"",ED_FIS!$G12=""),"xx","")),)</f>
        <v>xx</v>
      </c>
      <c r="E16" s="27" t="str">
        <f>IF(DES_TURMA!$G$5=TRUE,IF(FIL!$G12&lt;$B$3,"x",IF(AND(FIL!$A12&lt;&gt;"",FIL!$G12=""),"xx","")),)</f>
        <v>x</v>
      </c>
      <c r="F16" s="27" t="str">
        <f>IF(DES_TURMA!$H$5=TRUE,IF(FIS!$G12&lt;$B$3,"x",IF(AND(FIS!$A12&lt;&gt;"",FIS!$G12=""),"xx","")),)</f>
        <v>xx</v>
      </c>
      <c r="G16" s="25" t="str">
        <f>IF(DES_TURMA!$I$5=TRUE,IF(GEO!$G12&lt;$B$3,"x",IF(AND(GEO!$A12&lt;&gt;"",GEO!$G12=""),"xx","")),)</f>
        <v/>
      </c>
      <c r="H16" s="25" t="str">
        <f>IF(DES_TURMA!$J$5=TRUE,IF(HIST!$G12&lt;$B$3,"x",IF(AND(HIST!$A12&lt;&gt;"",HIST!$G12=""),"xx","")),)</f>
        <v/>
      </c>
      <c r="I16" s="25" t="str">
        <f>IF(DES_TURMA!$K$5=TRUE,IF(ESP!$G12&lt;$B$3,"x",IF(AND(ESP!$A12&lt;&gt;"",ESP!$G12=""),"xx","")),)</f>
        <v/>
      </c>
      <c r="J16" s="25" t="str">
        <f>IF(DES_TURMA!$L$5=TRUE,IF(ING!$G12&lt;$B$3,"x",IF(AND(ING!$A12&lt;&gt;"",ING!$G12=""),"xx","")),)</f>
        <v/>
      </c>
      <c r="K16" s="25" t="str">
        <f>IF(DES_TURMA!$M$5=TRUE,IF(LP!$G12&lt;$B$3,"x",IF(AND(LP!$A12&lt;&gt;"",LP!$G12=""),"xx","")),)</f>
        <v>xx</v>
      </c>
      <c r="L16" s="25" t="str">
        <f>IF(DES_TURMA!$N$5=TRUE,IF(MAT!$G12&lt;$B$3,"x",IF(AND(MAT!$A12&lt;&gt;"",MAT!$G12=""),"xx","")),)</f>
        <v>xx</v>
      </c>
      <c r="M16" s="27" t="str">
        <f>IF(DES_TURMA!$O$5=TRUE,IF(QUI!$G12&lt;$B$3,"x",IF(AND(QUI!$A12&lt;&gt;"",QUI!$G12=""),"xx","")),)</f>
        <v>xx</v>
      </c>
      <c r="N16" s="27" t="str">
        <f>IF(DES_TURMA!$P$5=TRUE,IF(SOC!$G12&lt;$B$3,"x",IF(AND(SOC!$A12&lt;&gt;"",SOC!$G12=""),"xx","")),)</f>
        <v>xx</v>
      </c>
      <c r="O16" s="125" t="str">
        <f>IF(OR(AND(ART!$B12&lt;&gt;"",ART!$B12&lt;$B$3,DES_TURMA!$D$5=TRUE),AND(BIO!$B12&lt;&gt;"",BIO!$B12&lt;$B$3,DES_TURMA!$E$5=TRUE),AND(ED_FIS!$B12&lt;&gt;"",ED_FIS!$B12&lt;$B$3,DES_TURMA!$F$5=TRUE),AND(FIL!$B12&lt;&gt;"",FIL!$B12&lt;$B$3,DES_TURMA!$G$5=TRUE),AND(FIS!$B12&lt;&gt;"",FIS!$B12&lt;$B$3,DES_TURMA!$H$5=TRUE),AND(GEO!$B12&lt;&gt;"",GEO!$B12&lt;$B$3,DES_TURMA!$I$5=TRUE),AND(HIST!$B12&lt;&gt;"",HIST!$B12&lt;$B$3,DES_TURMA!$J$5=TRUE),AND(ESP!$B12&lt;&gt;"",ESP!$B12&lt;$B$3,DES_TURMA!$K$5=TRUE),AND(ING!$B12&lt;&gt;"",ING!$B12&lt;$B$3,DES_TURMA!$L$5=TRUE),AND(LP!$B12&lt;&gt;"",LP!$B12&lt;$B$3,DES_TURMA!$M$5=TRUE),AND(MAT!$B12&lt;&gt;"",MAT!$B12&lt;$B$3,DES_TURMA!$N$5=TRUE),AND(QUI!$B12&lt;&gt;"",QUI!$B12&lt;$B$3,DES_TURMA!$O$5=TRUE),AND(SOC!$B12&lt;&gt;"",SOC!$B12&lt;$B$3,DES_TURMA!$P$5=TRUE)),"x",)</f>
        <v>x</v>
      </c>
      <c r="P16" s="125" t="str">
        <f>IF(OR(AND(ART!$C12&lt;&gt;"",ART!$C12&lt;$B$3,DES_TURMA!$D$5=TRUE),AND(BIO!$C12&lt;&gt;"",BIO!$C12&lt;$B$3,DES_TURMA!$E$5=TRUE),AND(ED_FIS!$C12&lt;&gt;"",ED_FIS!$C12&lt;$B$3,DES_TURMA!$F$5=TRUE),AND(FIL!$C12&lt;&gt;"",FIL!$C12&lt;$B$3,DES_TURMA!$G$5=TRUE),AND(FIS!$C12&lt;&gt;"",FIS!$C12&lt;$B$3,DES_TURMA!$H$5=TRUE),AND(GEO!$C12&lt;&gt;"",GEO!$C12&lt;$B$3,DES_TURMA!$I$5=TRUE),AND(HIST!$C12&lt;&gt;"",HIST!$C12&lt;$B$3,DES_TURMA!$J$5=TRUE),AND(ESP!$C12&lt;&gt;"",ESP!$C12&lt;$B$3,DES_TURMA!$K$5=TRUE),AND(ING!$C12&lt;&gt;"",ING!$C12&lt;$B$3,DES_TURMA!$L$5=TRUE),AND(LP!$C12&lt;&gt;"",LP!$C12&lt;$B$3,DES_TURMA!$M$5=TRUE),AND(MAT!$C12&lt;&gt;"",MAT!$C12&lt;$B$3,DES_TURMA!$N$5=TRUE),AND(QUI!$C12&lt;&gt;"",QUI!$C12&lt;$B$3,DES_TURMA!$O$5=TRUE),AND(SOC!$C12&lt;&gt;"",SOC!$C12&lt;$B$3,DES_TURMA!$P$5=TRUE)),"x",)</f>
        <v/>
      </c>
      <c r="Q16" s="125" t="str">
        <f>IF(OR(AND(ART!$D12&lt;&gt;"",ART!$D12&lt;$B$3,DES_TURMA!$D$5=TRUE),AND(BIO!$D12&lt;&gt;"",BIO!$D12&lt;$B$3,DES_TURMA!$E$5=TRUE),AND(ED_FIS!$D12&lt;&gt;"",ED_FIS!$D12&lt;$B$3,DES_TURMA!$F$5=TRUE),AND(FIL!$D12&lt;&gt;"",FIL!$D12&lt;$B$3,DES_TURMA!$G$5=TRUE),AND(FIS!$D12&lt;&gt;"",FIS!$D12&lt;$B$3,DES_TURMA!$H$5=TRUE),AND(GEO!$D12&lt;&gt;"",GEO!$D12&lt;$B$3,DES_TURMA!$I$5=TRUE),AND(HIST!$D12&lt;&gt;"",HIST!$D12&lt;$B$3,DES_TURMA!$J$5=TRUE),AND(ESP!$D12&lt;&gt;"",ESP!$D12&lt;$B$3,DES_TURMA!$K$5=TRUE),AND(ING!$D12&lt;&gt;"",ING!$D12&lt;$B$3,DES_TURMA!$L$5=TRUE),AND(LP!$D12&lt;&gt;"",LP!$D12&lt;$B$3,DES_TURMA!$M$5=TRUE),AND(MAT!$D12&lt;&gt;"",MAT!$D12&lt;$B$3,DES_TURMA!$N$5=TRUE),AND(QUI!$D12&lt;&gt;"",QUI!$D12&lt;$B$3,DES_TURMA!$O$5=TRUE),AND(SOC!$D12&lt;&gt;"",SOC!$D12&lt;$B$3,DES_TURMA!$P$5=TRUE)),"x",)</f>
        <v/>
      </c>
      <c r="R16" s="125" t="str">
        <f>IF(OR(AND(ART!$E12&lt;&gt;"",ART!$E12&lt;$B$3,DES_TURMA!$D$5=TRUE),AND(BIO!$E12&lt;&gt;"",BIO!$E12&lt;$B$3,DES_TURMA!$E$5=TRUE),AND(ED_FIS!$E12&lt;&gt;"",ED_FIS!$E12&lt;$B$3,DES_TURMA!$F$5=TRUE),AND(FIL!$E12&lt;&gt;"",FIL!$E12&lt;$B$3,DES_TURMA!$G$5=TRUE),AND(FIS!$E12&lt;&gt;"",FIS!$E12&lt;$B$3,DES_TURMA!$H$5=TRUE),AND(GEO!$E12&lt;&gt;"",GEO!$E12&lt;$B$3,DES_TURMA!$I$5=TRUE),AND(HIST!$E12&lt;&gt;"",HIST!$E12&lt;$B$3,DES_TURMA!$J$5=TRUE),AND(ESP!$E12&lt;&gt;"",ESP!$E12&lt;$B$3,DES_TURMA!$K$5=TRUE),AND(ING!$E12&lt;&gt;"",ING!$E12&lt;$B$3,DES_TURMA!$L$5=TRUE),AND(LP!$E12&lt;&gt;"",LP!$E12&lt;$B$3,DES_TURMA!$M$5=TRUE),AND(MAT!$E12&lt;&gt;"",MAT!$E12&lt;$B$3,DES_TURMA!$N$5=TRUE),AND(QUI!$E12&lt;&gt;"",QUI!$E12&lt;$B$3,DES_TURMA!$O$5=TRUE),AND(SOC!$E12&lt;&gt;"",SOC!$E12&lt;$B$3,DES_TURMA!$P$5=TRUE)),"x",)</f>
        <v/>
      </c>
      <c r="S16" s="126" t="str">
        <f t="shared" si="1"/>
        <v>Dentro</v>
      </c>
    </row>
    <row r="17">
      <c r="A17" s="30" t="str">
        <f>ALNS!A13</f>
        <v>Bruna Ellen Andrade Abrantes</v>
      </c>
      <c r="B17" s="32" t="str">
        <f>IF(DES_TURMA!$D$5=TRUE,IF(ART!$G13&lt;$B$3,"x",IF(AND(ART!$A13&lt;&gt;"",ART!$G13=""),"xx","")),)</f>
        <v>xx</v>
      </c>
      <c r="C17" s="32" t="str">
        <f>IF(DES_TURMA!$E$5=TRUE,IF(BIO!G13&lt;$B$3,"x",IF(AND(BIO!A13&lt;&gt;"",BIO!G13=""),"xx","")),)</f>
        <v/>
      </c>
      <c r="D17" s="32" t="str">
        <f>IF(DES_TURMA!$F$5=TRUE,IF(ED_FIS!$G13&lt;$B$3,"x",IF(AND(ED_FIS!$A13&lt;&gt;"",ED_FIS!$G13=""),"xx","")),)</f>
        <v>xx</v>
      </c>
      <c r="E17" s="34" t="str">
        <f>IF(DES_TURMA!$G$5=TRUE,IF(FIL!$G13&lt;$B$3,"x",IF(AND(FIL!$A13&lt;&gt;"",FIL!$G13=""),"xx","")),)</f>
        <v/>
      </c>
      <c r="F17" s="34" t="str">
        <f>IF(DES_TURMA!$H$5=TRUE,IF(FIS!$G13&lt;$B$3,"x",IF(AND(FIS!$A13&lt;&gt;"",FIS!$G13=""),"xx","")),)</f>
        <v>xx</v>
      </c>
      <c r="G17" s="32" t="str">
        <f>IF(DES_TURMA!$I$5=TRUE,IF(GEO!$G13&lt;$B$3,"x",IF(AND(GEO!$A13&lt;&gt;"",GEO!$G13=""),"xx","")),)</f>
        <v/>
      </c>
      <c r="H17" s="32" t="str">
        <f>IF(DES_TURMA!$J$5=TRUE,IF(HIST!$G13&lt;$B$3,"x",IF(AND(HIST!$A13&lt;&gt;"",HIST!$G13=""),"xx","")),)</f>
        <v/>
      </c>
      <c r="I17" s="32" t="str">
        <f>IF(DES_TURMA!$K$5=TRUE,IF(ESP!$G13&lt;$B$3,"x",IF(AND(ESP!$A13&lt;&gt;"",ESP!$G13=""),"xx","")),)</f>
        <v/>
      </c>
      <c r="J17" s="32" t="str">
        <f>IF(DES_TURMA!$L$5=TRUE,IF(ING!$G13&lt;$B$3,"x",IF(AND(ING!$A13&lt;&gt;"",ING!$G13=""),"xx","")),)</f>
        <v/>
      </c>
      <c r="K17" s="32" t="str">
        <f>IF(DES_TURMA!$M$5=TRUE,IF(LP!$G13&lt;$B$3,"x",IF(AND(LP!$A13&lt;&gt;"",LP!$G13=""),"xx","")),)</f>
        <v>xx</v>
      </c>
      <c r="L17" s="32" t="str">
        <f>IF(DES_TURMA!$N$5=TRUE,IF(MAT!$G13&lt;$B$3,"x",IF(AND(MAT!$A13&lt;&gt;"",MAT!$G13=""),"xx","")),)</f>
        <v>x</v>
      </c>
      <c r="M17" s="34" t="str">
        <f>IF(DES_TURMA!$O$5=TRUE,IF(QUI!$G13&lt;$B$3,"x",IF(AND(QUI!$A13&lt;&gt;"",QUI!$G13=""),"xx","")),)</f>
        <v>xx</v>
      </c>
      <c r="N17" s="34" t="str">
        <f>IF(DES_TURMA!$P$5=TRUE,IF(SOC!$G13&lt;$B$3,"x",IF(AND(SOC!$A13&lt;&gt;"",SOC!$G13=""),"xx","")),)</f>
        <v>xx</v>
      </c>
      <c r="O17" s="125" t="str">
        <f>IF(OR(AND(ART!$B13&lt;&gt;"",ART!$B13&lt;$B$3,DES_TURMA!$D$5=TRUE),AND(BIO!$B13&lt;&gt;"",BIO!$B13&lt;$B$3,DES_TURMA!$E$5=TRUE),AND(ED_FIS!$B13&lt;&gt;"",ED_FIS!$B13&lt;$B$3,DES_TURMA!$F$5=TRUE),AND(FIL!$B13&lt;&gt;"",FIL!$B13&lt;$B$3,DES_TURMA!$G$5=TRUE),AND(FIS!$B13&lt;&gt;"",FIS!$B13&lt;$B$3,DES_TURMA!$H$5=TRUE),AND(GEO!$B13&lt;&gt;"",GEO!$B13&lt;$B$3,DES_TURMA!$I$5=TRUE),AND(HIST!$B13&lt;&gt;"",HIST!$B13&lt;$B$3,DES_TURMA!$J$5=TRUE),AND(ESP!$B13&lt;&gt;"",ESP!$B13&lt;$B$3,DES_TURMA!$K$5=TRUE),AND(ING!$B13&lt;&gt;"",ING!$B13&lt;$B$3,DES_TURMA!$L$5=TRUE),AND(LP!$B13&lt;&gt;"",LP!$B13&lt;$B$3,DES_TURMA!$M$5=TRUE),AND(MAT!$B13&lt;&gt;"",MAT!$B13&lt;$B$3,DES_TURMA!$N$5=TRUE),AND(QUI!$B13&lt;&gt;"",QUI!$B13&lt;$B$3,DES_TURMA!$O$5=TRUE),AND(SOC!$B13&lt;&gt;"",SOC!$B13&lt;$B$3,DES_TURMA!$P$5=TRUE)),"x",)</f>
        <v>x</v>
      </c>
      <c r="P17" s="125" t="str">
        <f>IF(OR(AND(ART!$C13&lt;&gt;"",ART!$C13&lt;$B$3,DES_TURMA!$D$5=TRUE),AND(BIO!$C13&lt;&gt;"",BIO!$C13&lt;$B$3,DES_TURMA!$E$5=TRUE),AND(ED_FIS!$C13&lt;&gt;"",ED_FIS!$C13&lt;$B$3,DES_TURMA!$F$5=TRUE),AND(FIL!$C13&lt;&gt;"",FIL!$C13&lt;$B$3,DES_TURMA!$G$5=TRUE),AND(FIS!$C13&lt;&gt;"",FIS!$C13&lt;$B$3,DES_TURMA!$H$5=TRUE),AND(GEO!$C13&lt;&gt;"",GEO!$C13&lt;$B$3,DES_TURMA!$I$5=TRUE),AND(HIST!$C13&lt;&gt;"",HIST!$C13&lt;$B$3,DES_TURMA!$J$5=TRUE),AND(ESP!$C13&lt;&gt;"",ESP!$C13&lt;$B$3,DES_TURMA!$K$5=TRUE),AND(ING!$C13&lt;&gt;"",ING!$C13&lt;$B$3,DES_TURMA!$L$5=TRUE),AND(LP!$C13&lt;&gt;"",LP!$C13&lt;$B$3,DES_TURMA!$M$5=TRUE),AND(MAT!$C13&lt;&gt;"",MAT!$C13&lt;$B$3,DES_TURMA!$N$5=TRUE),AND(QUI!$C13&lt;&gt;"",QUI!$C13&lt;$B$3,DES_TURMA!$O$5=TRUE),AND(SOC!$C13&lt;&gt;"",SOC!$C13&lt;$B$3,DES_TURMA!$P$5=TRUE)),"x",)</f>
        <v/>
      </c>
      <c r="Q17" s="125" t="str">
        <f>IF(OR(AND(ART!$D13&lt;&gt;"",ART!$D13&lt;$B$3,DES_TURMA!$D$5=TRUE),AND(BIO!$D13&lt;&gt;"",BIO!$D13&lt;$B$3,DES_TURMA!$E$5=TRUE),AND(ED_FIS!$D13&lt;&gt;"",ED_FIS!$D13&lt;$B$3,DES_TURMA!$F$5=TRUE),AND(FIL!$D13&lt;&gt;"",FIL!$D13&lt;$B$3,DES_TURMA!$G$5=TRUE),AND(FIS!$D13&lt;&gt;"",FIS!$D13&lt;$B$3,DES_TURMA!$H$5=TRUE),AND(GEO!$D13&lt;&gt;"",GEO!$D13&lt;$B$3,DES_TURMA!$I$5=TRUE),AND(HIST!$D13&lt;&gt;"",HIST!$D13&lt;$B$3,DES_TURMA!$J$5=TRUE),AND(ESP!$D13&lt;&gt;"",ESP!$D13&lt;$B$3,DES_TURMA!$K$5=TRUE),AND(ING!$D13&lt;&gt;"",ING!$D13&lt;$B$3,DES_TURMA!$L$5=TRUE),AND(LP!$D13&lt;&gt;"",LP!$D13&lt;$B$3,DES_TURMA!$M$5=TRUE),AND(MAT!$D13&lt;&gt;"",MAT!$D13&lt;$B$3,DES_TURMA!$N$5=TRUE),AND(QUI!$D13&lt;&gt;"",QUI!$D13&lt;$B$3,DES_TURMA!$O$5=TRUE),AND(SOC!$D13&lt;&gt;"",SOC!$D13&lt;$B$3,DES_TURMA!$P$5=TRUE)),"x",)</f>
        <v/>
      </c>
      <c r="R17" s="125" t="str">
        <f>IF(OR(AND(ART!$E13&lt;&gt;"",ART!$E13&lt;$B$3,DES_TURMA!$D$5=TRUE),AND(BIO!$E13&lt;&gt;"",BIO!$E13&lt;$B$3,DES_TURMA!$E$5=TRUE),AND(ED_FIS!$E13&lt;&gt;"",ED_FIS!$E13&lt;$B$3,DES_TURMA!$F$5=TRUE),AND(FIL!$E13&lt;&gt;"",FIL!$E13&lt;$B$3,DES_TURMA!$G$5=TRUE),AND(FIS!$E13&lt;&gt;"",FIS!$E13&lt;$B$3,DES_TURMA!$H$5=TRUE),AND(GEO!$E13&lt;&gt;"",GEO!$E13&lt;$B$3,DES_TURMA!$I$5=TRUE),AND(HIST!$E13&lt;&gt;"",HIST!$E13&lt;$B$3,DES_TURMA!$J$5=TRUE),AND(ESP!$E13&lt;&gt;"",ESP!$E13&lt;$B$3,DES_TURMA!$K$5=TRUE),AND(ING!$E13&lt;&gt;"",ING!$E13&lt;$B$3,DES_TURMA!$L$5=TRUE),AND(LP!$E13&lt;&gt;"",LP!$E13&lt;$B$3,DES_TURMA!$M$5=TRUE),AND(MAT!$E13&lt;&gt;"",MAT!$E13&lt;$B$3,DES_TURMA!$N$5=TRUE),AND(QUI!$E13&lt;&gt;"",QUI!$E13&lt;$B$3,DES_TURMA!$O$5=TRUE),AND(SOC!$E13&lt;&gt;"",SOC!$E13&lt;$B$3,DES_TURMA!$P$5=TRUE)),"x",)</f>
        <v/>
      </c>
      <c r="S17" s="126" t="str">
        <f t="shared" si="1"/>
        <v>Dentro</v>
      </c>
    </row>
    <row r="18">
      <c r="A18" s="23" t="str">
        <f>ALNS!A14</f>
        <v>Daniel Dantas da Silva</v>
      </c>
      <c r="B18" s="25" t="str">
        <f>IF(DES_TURMA!$D$5=TRUE,IF(ART!$G14&lt;$B$3,"x",IF(AND(ART!$A14&lt;&gt;"",ART!$G14=""),"xx","")),)</f>
        <v>xx</v>
      </c>
      <c r="C18" s="25" t="str">
        <f>IF(DES_TURMA!$E$5=TRUE,IF(BIO!G14&lt;$B$3,"x",IF(AND(BIO!A14&lt;&gt;"",BIO!G14=""),"xx","")),)</f>
        <v/>
      </c>
      <c r="D18" s="25" t="str">
        <f>IF(DES_TURMA!$F$5=TRUE,IF(ED_FIS!$G14&lt;$B$3,"x",IF(AND(ED_FIS!$A14&lt;&gt;"",ED_FIS!$G14=""),"xx","")),)</f>
        <v>xx</v>
      </c>
      <c r="E18" s="27" t="str">
        <f>IF(DES_TURMA!$G$5=TRUE,IF(FIL!$G14&lt;$B$3,"x",IF(AND(FIL!$A14&lt;&gt;"",FIL!$G14=""),"xx","")),)</f>
        <v>x</v>
      </c>
      <c r="F18" s="27" t="str">
        <f>IF(DES_TURMA!$H$5=TRUE,IF(FIS!$G14&lt;$B$3,"x",IF(AND(FIS!$A14&lt;&gt;"",FIS!$G14=""),"xx","")),)</f>
        <v>xx</v>
      </c>
      <c r="G18" s="25" t="str">
        <f>IF(DES_TURMA!$I$5=TRUE,IF(GEO!$G14&lt;$B$3,"x",IF(AND(GEO!$A14&lt;&gt;"",GEO!$G14=""),"xx","")),)</f>
        <v/>
      </c>
      <c r="H18" s="25" t="str">
        <f>IF(DES_TURMA!$J$5=TRUE,IF(HIST!$G14&lt;$B$3,"x",IF(AND(HIST!$A14&lt;&gt;"",HIST!$G14=""),"xx","")),)</f>
        <v/>
      </c>
      <c r="I18" s="25" t="str">
        <f>IF(DES_TURMA!$K$5=TRUE,IF(ESP!$G14&lt;$B$3,"x",IF(AND(ESP!$A14&lt;&gt;"",ESP!$G14=""),"xx","")),)</f>
        <v/>
      </c>
      <c r="J18" s="25" t="str">
        <f>IF(DES_TURMA!$L$5=TRUE,IF(ING!$G14&lt;$B$3,"x",IF(AND(ING!$A14&lt;&gt;"",ING!$G14=""),"xx","")),)</f>
        <v/>
      </c>
      <c r="K18" s="25" t="str">
        <f>IF(DES_TURMA!$M$5=TRUE,IF(LP!$G14&lt;$B$3,"x",IF(AND(LP!$A14&lt;&gt;"",LP!$G14=""),"xx","")),)</f>
        <v>xx</v>
      </c>
      <c r="L18" s="25" t="str">
        <f>IF(DES_TURMA!$N$5=TRUE,IF(MAT!$G14&lt;$B$3,"x",IF(AND(MAT!$A14&lt;&gt;"",MAT!$G14=""),"xx","")),)</f>
        <v>x</v>
      </c>
      <c r="M18" s="27" t="str">
        <f>IF(DES_TURMA!$O$5=TRUE,IF(QUI!$G14&lt;$B$3,"x",IF(AND(QUI!$A14&lt;&gt;"",QUI!$G14=""),"xx","")),)</f>
        <v>xx</v>
      </c>
      <c r="N18" s="27" t="str">
        <f>IF(DES_TURMA!$P$5=TRUE,IF(SOC!$G14&lt;$B$3,"x",IF(AND(SOC!$A14&lt;&gt;"",SOC!$G14=""),"xx","")),)</f>
        <v>xx</v>
      </c>
      <c r="O18" s="125" t="str">
        <f>IF(OR(AND(ART!$B14&lt;&gt;"",ART!$B14&lt;$B$3,DES_TURMA!$D$5=TRUE),AND(BIO!$B14&lt;&gt;"",BIO!$B14&lt;$B$3,DES_TURMA!$E$5=TRUE),AND(ED_FIS!$B14&lt;&gt;"",ED_FIS!$B14&lt;$B$3,DES_TURMA!$F$5=TRUE),AND(FIL!$B14&lt;&gt;"",FIL!$B14&lt;$B$3,DES_TURMA!$G$5=TRUE),AND(FIS!$B14&lt;&gt;"",FIS!$B14&lt;$B$3,DES_TURMA!$H$5=TRUE),AND(GEO!$B14&lt;&gt;"",GEO!$B14&lt;$B$3,DES_TURMA!$I$5=TRUE),AND(HIST!$B14&lt;&gt;"",HIST!$B14&lt;$B$3,DES_TURMA!$J$5=TRUE),AND(ESP!$B14&lt;&gt;"",ESP!$B14&lt;$B$3,DES_TURMA!$K$5=TRUE),AND(ING!$B14&lt;&gt;"",ING!$B14&lt;$B$3,DES_TURMA!$L$5=TRUE),AND(LP!$B14&lt;&gt;"",LP!$B14&lt;$B$3,DES_TURMA!$M$5=TRUE),AND(MAT!$B14&lt;&gt;"",MAT!$B14&lt;$B$3,DES_TURMA!$N$5=TRUE),AND(QUI!$B14&lt;&gt;"",QUI!$B14&lt;$B$3,DES_TURMA!$O$5=TRUE),AND(SOC!$B14&lt;&gt;"",SOC!$B14&lt;$B$3,DES_TURMA!$P$5=TRUE)),"x",)</f>
        <v>x</v>
      </c>
      <c r="P18" s="125" t="str">
        <f>IF(OR(AND(ART!$C14&lt;&gt;"",ART!$C14&lt;$B$3,DES_TURMA!$D$5=TRUE),AND(BIO!$C14&lt;&gt;"",BIO!$C14&lt;$B$3,DES_TURMA!$E$5=TRUE),AND(ED_FIS!$C14&lt;&gt;"",ED_FIS!$C14&lt;$B$3,DES_TURMA!$F$5=TRUE),AND(FIL!$C14&lt;&gt;"",FIL!$C14&lt;$B$3,DES_TURMA!$G$5=TRUE),AND(FIS!$C14&lt;&gt;"",FIS!$C14&lt;$B$3,DES_TURMA!$H$5=TRUE),AND(GEO!$C14&lt;&gt;"",GEO!$C14&lt;$B$3,DES_TURMA!$I$5=TRUE),AND(HIST!$C14&lt;&gt;"",HIST!$C14&lt;$B$3,DES_TURMA!$J$5=TRUE),AND(ESP!$C14&lt;&gt;"",ESP!$C14&lt;$B$3,DES_TURMA!$K$5=TRUE),AND(ING!$C14&lt;&gt;"",ING!$C14&lt;$B$3,DES_TURMA!$L$5=TRUE),AND(LP!$C14&lt;&gt;"",LP!$C14&lt;$B$3,DES_TURMA!$M$5=TRUE),AND(MAT!$C14&lt;&gt;"",MAT!$C14&lt;$B$3,DES_TURMA!$N$5=TRUE),AND(QUI!$C14&lt;&gt;"",QUI!$C14&lt;$B$3,DES_TURMA!$O$5=TRUE),AND(SOC!$C14&lt;&gt;"",SOC!$C14&lt;$B$3,DES_TURMA!$P$5=TRUE)),"x",)</f>
        <v/>
      </c>
      <c r="Q18" s="125" t="str">
        <f>IF(OR(AND(ART!$D14&lt;&gt;"",ART!$D14&lt;$B$3,DES_TURMA!$D$5=TRUE),AND(BIO!$D14&lt;&gt;"",BIO!$D14&lt;$B$3,DES_TURMA!$E$5=TRUE),AND(ED_FIS!$D14&lt;&gt;"",ED_FIS!$D14&lt;$B$3,DES_TURMA!$F$5=TRUE),AND(FIL!$D14&lt;&gt;"",FIL!$D14&lt;$B$3,DES_TURMA!$G$5=TRUE),AND(FIS!$D14&lt;&gt;"",FIS!$D14&lt;$B$3,DES_TURMA!$H$5=TRUE),AND(GEO!$D14&lt;&gt;"",GEO!$D14&lt;$B$3,DES_TURMA!$I$5=TRUE),AND(HIST!$D14&lt;&gt;"",HIST!$D14&lt;$B$3,DES_TURMA!$J$5=TRUE),AND(ESP!$D14&lt;&gt;"",ESP!$D14&lt;$B$3,DES_TURMA!$K$5=TRUE),AND(ING!$D14&lt;&gt;"",ING!$D14&lt;$B$3,DES_TURMA!$L$5=TRUE),AND(LP!$D14&lt;&gt;"",LP!$D14&lt;$B$3,DES_TURMA!$M$5=TRUE),AND(MAT!$D14&lt;&gt;"",MAT!$D14&lt;$B$3,DES_TURMA!$N$5=TRUE),AND(QUI!$D14&lt;&gt;"",QUI!$D14&lt;$B$3,DES_TURMA!$O$5=TRUE),AND(SOC!$D14&lt;&gt;"",SOC!$D14&lt;$B$3,DES_TURMA!$P$5=TRUE)),"x",)</f>
        <v/>
      </c>
      <c r="R18" s="125" t="str">
        <f>IF(OR(AND(ART!$E14&lt;&gt;"",ART!$E14&lt;$B$3,DES_TURMA!$D$5=TRUE),AND(BIO!$E14&lt;&gt;"",BIO!$E14&lt;$B$3,DES_TURMA!$E$5=TRUE),AND(ED_FIS!$E14&lt;&gt;"",ED_FIS!$E14&lt;$B$3,DES_TURMA!$F$5=TRUE),AND(FIL!$E14&lt;&gt;"",FIL!$E14&lt;$B$3,DES_TURMA!$G$5=TRUE),AND(FIS!$E14&lt;&gt;"",FIS!$E14&lt;$B$3,DES_TURMA!$H$5=TRUE),AND(GEO!$E14&lt;&gt;"",GEO!$E14&lt;$B$3,DES_TURMA!$I$5=TRUE),AND(HIST!$E14&lt;&gt;"",HIST!$E14&lt;$B$3,DES_TURMA!$J$5=TRUE),AND(ESP!$E14&lt;&gt;"",ESP!$E14&lt;$B$3,DES_TURMA!$K$5=TRUE),AND(ING!$E14&lt;&gt;"",ING!$E14&lt;$B$3,DES_TURMA!$L$5=TRUE),AND(LP!$E14&lt;&gt;"",LP!$E14&lt;$B$3,DES_TURMA!$M$5=TRUE),AND(MAT!$E14&lt;&gt;"",MAT!$E14&lt;$B$3,DES_TURMA!$N$5=TRUE),AND(QUI!$E14&lt;&gt;"",QUI!$E14&lt;$B$3,DES_TURMA!$O$5=TRUE),AND(SOC!$E14&lt;&gt;"",SOC!$E14&lt;$B$3,DES_TURMA!$P$5=TRUE)),"x",)</f>
        <v/>
      </c>
      <c r="S18" s="126" t="str">
        <f t="shared" si="1"/>
        <v>Dentro</v>
      </c>
    </row>
    <row r="19">
      <c r="A19" s="30" t="str">
        <f>ALNS!A15</f>
        <v>Erick Gabriel Araújo Leandro</v>
      </c>
      <c r="B19" s="32" t="str">
        <f>IF(DES_TURMA!$D$5=TRUE,IF(ART!$G15&lt;$B$3,"x",IF(AND(ART!$A15&lt;&gt;"",ART!$G15=""),"xx","")),)</f>
        <v>xx</v>
      </c>
      <c r="C19" s="32" t="str">
        <f>IF(DES_TURMA!$E$5=TRUE,IF(BIO!G15&lt;$B$3,"x",IF(AND(BIO!A15&lt;&gt;"",BIO!G15=""),"xx","")),)</f>
        <v/>
      </c>
      <c r="D19" s="32" t="str">
        <f>IF(DES_TURMA!$F$5=TRUE,IF(ED_FIS!$G15&lt;$B$3,"x",IF(AND(ED_FIS!$A15&lt;&gt;"",ED_FIS!$G15=""),"xx","")),)</f>
        <v>xx</v>
      </c>
      <c r="E19" s="34" t="str">
        <f>IF(DES_TURMA!$G$5=TRUE,IF(FIL!$G15&lt;$B$3,"x",IF(AND(FIL!$A15&lt;&gt;"",FIL!$G15=""),"xx","")),)</f>
        <v/>
      </c>
      <c r="F19" s="34" t="str">
        <f>IF(DES_TURMA!$H$5=TRUE,IF(FIS!$G15&lt;$B$3,"x",IF(AND(FIS!$A15&lt;&gt;"",FIS!$G15=""),"xx","")),)</f>
        <v>xx</v>
      </c>
      <c r="G19" s="32" t="str">
        <f>IF(DES_TURMA!$I$5=TRUE,IF(GEO!$G15&lt;$B$3,"x",IF(AND(GEO!$A15&lt;&gt;"",GEO!$G15=""),"xx","")),)</f>
        <v/>
      </c>
      <c r="H19" s="32" t="str">
        <f>IF(DES_TURMA!$J$5=TRUE,IF(HIST!$G15&lt;$B$3,"x",IF(AND(HIST!$A15&lt;&gt;"",HIST!$G15=""),"xx","")),)</f>
        <v/>
      </c>
      <c r="I19" s="32" t="str">
        <f>IF(DES_TURMA!$K$5=TRUE,IF(ESP!$G15&lt;$B$3,"x",IF(AND(ESP!$A15&lt;&gt;"",ESP!$G15=""),"xx","")),)</f>
        <v/>
      </c>
      <c r="J19" s="32" t="str">
        <f>IF(DES_TURMA!$L$5=TRUE,IF(ING!$G15&lt;$B$3,"x",IF(AND(ING!$A15&lt;&gt;"",ING!$G15=""),"xx","")),)</f>
        <v/>
      </c>
      <c r="K19" s="32" t="str">
        <f>IF(DES_TURMA!$M$5=TRUE,IF(LP!$G15&lt;$B$3,"x",IF(AND(LP!$A15&lt;&gt;"",LP!$G15=""),"xx","")),)</f>
        <v>xx</v>
      </c>
      <c r="L19" s="32" t="str">
        <f>IF(DES_TURMA!$N$5=TRUE,IF(MAT!$G15&lt;$B$3,"x",IF(AND(MAT!$A15&lt;&gt;"",MAT!$G15=""),"xx","")),)</f>
        <v/>
      </c>
      <c r="M19" s="34" t="str">
        <f>IF(DES_TURMA!$O$5=TRUE,IF(QUI!$G15&lt;$B$3,"x",IF(AND(QUI!$A15&lt;&gt;"",QUI!$G15=""),"xx","")),)</f>
        <v>xx</v>
      </c>
      <c r="N19" s="34" t="str">
        <f>IF(DES_TURMA!$P$5=TRUE,IF(SOC!$G15&lt;$B$3,"x",IF(AND(SOC!$A15&lt;&gt;"",SOC!$G15=""),"xx","")),)</f>
        <v>xx</v>
      </c>
      <c r="O19" s="125" t="str">
        <f>IF(OR(AND(ART!$B15&lt;&gt;"",ART!$B15&lt;$B$3,DES_TURMA!$D$5=TRUE),AND(BIO!$B15&lt;&gt;"",BIO!$B15&lt;$B$3,DES_TURMA!$E$5=TRUE),AND(ED_FIS!$B15&lt;&gt;"",ED_FIS!$B15&lt;$B$3,DES_TURMA!$F$5=TRUE),AND(FIL!$B15&lt;&gt;"",FIL!$B15&lt;$B$3,DES_TURMA!$G$5=TRUE),AND(FIS!$B15&lt;&gt;"",FIS!$B15&lt;$B$3,DES_TURMA!$H$5=TRUE),AND(GEO!$B15&lt;&gt;"",GEO!$B15&lt;$B$3,DES_TURMA!$I$5=TRUE),AND(HIST!$B15&lt;&gt;"",HIST!$B15&lt;$B$3,DES_TURMA!$J$5=TRUE),AND(ESP!$B15&lt;&gt;"",ESP!$B15&lt;$B$3,DES_TURMA!$K$5=TRUE),AND(ING!$B15&lt;&gt;"",ING!$B15&lt;$B$3,DES_TURMA!$L$5=TRUE),AND(LP!$B15&lt;&gt;"",LP!$B15&lt;$B$3,DES_TURMA!$M$5=TRUE),AND(MAT!$B15&lt;&gt;"",MAT!$B15&lt;$B$3,DES_TURMA!$N$5=TRUE),AND(QUI!$B15&lt;&gt;"",QUI!$B15&lt;$B$3,DES_TURMA!$O$5=TRUE),AND(SOC!$B15&lt;&gt;"",SOC!$B15&lt;$B$3,DES_TURMA!$P$5=TRUE)),"x",)</f>
        <v/>
      </c>
      <c r="P19" s="125" t="str">
        <f>IF(OR(AND(ART!$C15&lt;&gt;"",ART!$C15&lt;$B$3,DES_TURMA!$D$5=TRUE),AND(BIO!$C15&lt;&gt;"",BIO!$C15&lt;$B$3,DES_TURMA!$E$5=TRUE),AND(ED_FIS!$C15&lt;&gt;"",ED_FIS!$C15&lt;$B$3,DES_TURMA!$F$5=TRUE),AND(FIL!$C15&lt;&gt;"",FIL!$C15&lt;$B$3,DES_TURMA!$G$5=TRUE),AND(FIS!$C15&lt;&gt;"",FIS!$C15&lt;$B$3,DES_TURMA!$H$5=TRUE),AND(GEO!$C15&lt;&gt;"",GEO!$C15&lt;$B$3,DES_TURMA!$I$5=TRUE),AND(HIST!$C15&lt;&gt;"",HIST!$C15&lt;$B$3,DES_TURMA!$J$5=TRUE),AND(ESP!$C15&lt;&gt;"",ESP!$C15&lt;$B$3,DES_TURMA!$K$5=TRUE),AND(ING!$C15&lt;&gt;"",ING!$C15&lt;$B$3,DES_TURMA!$L$5=TRUE),AND(LP!$C15&lt;&gt;"",LP!$C15&lt;$B$3,DES_TURMA!$M$5=TRUE),AND(MAT!$C15&lt;&gt;"",MAT!$C15&lt;$B$3,DES_TURMA!$N$5=TRUE),AND(QUI!$C15&lt;&gt;"",QUI!$C15&lt;$B$3,DES_TURMA!$O$5=TRUE),AND(SOC!$C15&lt;&gt;"",SOC!$C15&lt;$B$3,DES_TURMA!$P$5=TRUE)),"x",)</f>
        <v/>
      </c>
      <c r="Q19" s="125" t="str">
        <f>IF(OR(AND(ART!$D15&lt;&gt;"",ART!$D15&lt;$B$3,DES_TURMA!$D$5=TRUE),AND(BIO!$D15&lt;&gt;"",BIO!$D15&lt;$B$3,DES_TURMA!$E$5=TRUE),AND(ED_FIS!$D15&lt;&gt;"",ED_FIS!$D15&lt;$B$3,DES_TURMA!$F$5=TRUE),AND(FIL!$D15&lt;&gt;"",FIL!$D15&lt;$B$3,DES_TURMA!$G$5=TRUE),AND(FIS!$D15&lt;&gt;"",FIS!$D15&lt;$B$3,DES_TURMA!$H$5=TRUE),AND(GEO!$D15&lt;&gt;"",GEO!$D15&lt;$B$3,DES_TURMA!$I$5=TRUE),AND(HIST!$D15&lt;&gt;"",HIST!$D15&lt;$B$3,DES_TURMA!$J$5=TRUE),AND(ESP!$D15&lt;&gt;"",ESP!$D15&lt;$B$3,DES_TURMA!$K$5=TRUE),AND(ING!$D15&lt;&gt;"",ING!$D15&lt;$B$3,DES_TURMA!$L$5=TRUE),AND(LP!$D15&lt;&gt;"",LP!$D15&lt;$B$3,DES_TURMA!$M$5=TRUE),AND(MAT!$D15&lt;&gt;"",MAT!$D15&lt;$B$3,DES_TURMA!$N$5=TRUE),AND(QUI!$D15&lt;&gt;"",QUI!$D15&lt;$B$3,DES_TURMA!$O$5=TRUE),AND(SOC!$D15&lt;&gt;"",SOC!$D15&lt;$B$3,DES_TURMA!$P$5=TRUE)),"x",)</f>
        <v/>
      </c>
      <c r="R19" s="125" t="str">
        <f>IF(OR(AND(ART!$E15&lt;&gt;"",ART!$E15&lt;$B$3,DES_TURMA!$D$5=TRUE),AND(BIO!$E15&lt;&gt;"",BIO!$E15&lt;$B$3,DES_TURMA!$E$5=TRUE),AND(ED_FIS!$E15&lt;&gt;"",ED_FIS!$E15&lt;$B$3,DES_TURMA!$F$5=TRUE),AND(FIL!$E15&lt;&gt;"",FIL!$E15&lt;$B$3,DES_TURMA!$G$5=TRUE),AND(FIS!$E15&lt;&gt;"",FIS!$E15&lt;$B$3,DES_TURMA!$H$5=TRUE),AND(GEO!$E15&lt;&gt;"",GEO!$E15&lt;$B$3,DES_TURMA!$I$5=TRUE),AND(HIST!$E15&lt;&gt;"",HIST!$E15&lt;$B$3,DES_TURMA!$J$5=TRUE),AND(ESP!$E15&lt;&gt;"",ESP!$E15&lt;$B$3,DES_TURMA!$K$5=TRUE),AND(ING!$E15&lt;&gt;"",ING!$E15&lt;$B$3,DES_TURMA!$L$5=TRUE),AND(LP!$E15&lt;&gt;"",LP!$E15&lt;$B$3,DES_TURMA!$M$5=TRUE),AND(MAT!$E15&lt;&gt;"",MAT!$E15&lt;$B$3,DES_TURMA!$N$5=TRUE),AND(QUI!$E15&lt;&gt;"",QUI!$E15&lt;$B$3,DES_TURMA!$O$5=TRUE),AND(SOC!$E15&lt;&gt;"",SOC!$E15&lt;$B$3,DES_TURMA!$P$5=TRUE)),"x",)</f>
        <v/>
      </c>
      <c r="S19" s="126" t="str">
        <f t="shared" si="1"/>
        <v/>
      </c>
    </row>
    <row r="20">
      <c r="A20" s="23" t="str">
        <f>ALNS!A16</f>
        <v>Eugênio Genuíno Mota</v>
      </c>
      <c r="B20" s="25" t="str">
        <f>IF(DES_TURMA!$D$5=TRUE,IF(ART!$G16&lt;$B$3,"x",IF(AND(ART!$A16&lt;&gt;"",ART!$G16=""),"xx","")),)</f>
        <v>xx</v>
      </c>
      <c r="C20" s="25" t="str">
        <f>IF(DES_TURMA!$E$5=TRUE,IF(BIO!G16&lt;$B$3,"x",IF(AND(BIO!A16&lt;&gt;"",BIO!G16=""),"xx","")),)</f>
        <v/>
      </c>
      <c r="D20" s="25" t="str">
        <f>IF(DES_TURMA!$F$5=TRUE,IF(ED_FIS!$G16&lt;$B$3,"x",IF(AND(ED_FIS!$A16&lt;&gt;"",ED_FIS!$G16=""),"xx","")),)</f>
        <v>xx</v>
      </c>
      <c r="E20" s="27" t="str">
        <f>IF(DES_TURMA!$G$5=TRUE,IF(FIL!$G16&lt;$B$3,"x",IF(AND(FIL!$A16&lt;&gt;"",FIL!$G16=""),"xx","")),)</f>
        <v/>
      </c>
      <c r="F20" s="27" t="str">
        <f>IF(DES_TURMA!$H$5=TRUE,IF(FIS!$G16&lt;$B$3,"x",IF(AND(FIS!$A16&lt;&gt;"",FIS!$G16=""),"xx","")),)</f>
        <v>xx</v>
      </c>
      <c r="G20" s="25" t="str">
        <f>IF(DES_TURMA!$I$5=TRUE,IF(GEO!$G16&lt;$B$3,"x",IF(AND(GEO!$A16&lt;&gt;"",GEO!$G16=""),"xx","")),)</f>
        <v/>
      </c>
      <c r="H20" s="25" t="str">
        <f>IF(DES_TURMA!$J$5=TRUE,IF(HIST!$G16&lt;$B$3,"x",IF(AND(HIST!$A16&lt;&gt;"",HIST!$G16=""),"xx","")),)</f>
        <v/>
      </c>
      <c r="I20" s="25" t="str">
        <f>IF(DES_TURMA!$K$5=TRUE,IF(ESP!$G16&lt;$B$3,"x",IF(AND(ESP!$A16&lt;&gt;"",ESP!$G16=""),"xx","")),)</f>
        <v/>
      </c>
      <c r="J20" s="25" t="str">
        <f>IF(DES_TURMA!$L$5=TRUE,IF(ING!$G16&lt;$B$3,"x",IF(AND(ING!$A16&lt;&gt;"",ING!$G16=""),"xx","")),)</f>
        <v/>
      </c>
      <c r="K20" s="25" t="str">
        <f>IF(DES_TURMA!$M$5=TRUE,IF(LP!$G16&lt;$B$3,"x",IF(AND(LP!$A16&lt;&gt;"",LP!$G16=""),"xx","")),)</f>
        <v>xx</v>
      </c>
      <c r="L20" s="25" t="str">
        <f>IF(DES_TURMA!$N$5=TRUE,IF(MAT!$G16&lt;$B$3,"x",IF(AND(MAT!$A16&lt;&gt;"",MAT!$G16=""),"xx","")),)</f>
        <v/>
      </c>
      <c r="M20" s="27" t="str">
        <f>IF(DES_TURMA!$O$5=TRUE,IF(QUI!$G16&lt;$B$3,"x",IF(AND(QUI!$A16&lt;&gt;"",QUI!$G16=""),"xx","")),)</f>
        <v>xx</v>
      </c>
      <c r="N20" s="27" t="str">
        <f>IF(DES_TURMA!$P$5=TRUE,IF(SOC!$G16&lt;$B$3,"x",IF(AND(SOC!$A16&lt;&gt;"",SOC!$G16=""),"xx","")),)</f>
        <v>xx</v>
      </c>
      <c r="O20" s="125" t="str">
        <f>IF(OR(AND(ART!$B16&lt;&gt;"",ART!$B16&lt;$B$3,DES_TURMA!$D$5=TRUE),AND(BIO!$B16&lt;&gt;"",BIO!$B16&lt;$B$3,DES_TURMA!$E$5=TRUE),AND(ED_FIS!$B16&lt;&gt;"",ED_FIS!$B16&lt;$B$3,DES_TURMA!$F$5=TRUE),AND(FIL!$B16&lt;&gt;"",FIL!$B16&lt;$B$3,DES_TURMA!$G$5=TRUE),AND(FIS!$B16&lt;&gt;"",FIS!$B16&lt;$B$3,DES_TURMA!$H$5=TRUE),AND(GEO!$B16&lt;&gt;"",GEO!$B16&lt;$B$3,DES_TURMA!$I$5=TRUE),AND(HIST!$B16&lt;&gt;"",HIST!$B16&lt;$B$3,DES_TURMA!$J$5=TRUE),AND(ESP!$B16&lt;&gt;"",ESP!$B16&lt;$B$3,DES_TURMA!$K$5=TRUE),AND(ING!$B16&lt;&gt;"",ING!$B16&lt;$B$3,DES_TURMA!$L$5=TRUE),AND(LP!$B16&lt;&gt;"",LP!$B16&lt;$B$3,DES_TURMA!$M$5=TRUE),AND(MAT!$B16&lt;&gt;"",MAT!$B16&lt;$B$3,DES_TURMA!$N$5=TRUE),AND(QUI!$B16&lt;&gt;"",QUI!$B16&lt;$B$3,DES_TURMA!$O$5=TRUE),AND(SOC!$B16&lt;&gt;"",SOC!$B16&lt;$B$3,DES_TURMA!$P$5=TRUE)),"x",)</f>
        <v/>
      </c>
      <c r="P20" s="125" t="str">
        <f>IF(OR(AND(ART!$C16&lt;&gt;"",ART!$C16&lt;$B$3,DES_TURMA!$D$5=TRUE),AND(BIO!$C16&lt;&gt;"",BIO!$C16&lt;$B$3,DES_TURMA!$E$5=TRUE),AND(ED_FIS!$C16&lt;&gt;"",ED_FIS!$C16&lt;$B$3,DES_TURMA!$F$5=TRUE),AND(FIL!$C16&lt;&gt;"",FIL!$C16&lt;$B$3,DES_TURMA!$G$5=TRUE),AND(FIS!$C16&lt;&gt;"",FIS!$C16&lt;$B$3,DES_TURMA!$H$5=TRUE),AND(GEO!$C16&lt;&gt;"",GEO!$C16&lt;$B$3,DES_TURMA!$I$5=TRUE),AND(HIST!$C16&lt;&gt;"",HIST!$C16&lt;$B$3,DES_TURMA!$J$5=TRUE),AND(ESP!$C16&lt;&gt;"",ESP!$C16&lt;$B$3,DES_TURMA!$K$5=TRUE),AND(ING!$C16&lt;&gt;"",ING!$C16&lt;$B$3,DES_TURMA!$L$5=TRUE),AND(LP!$C16&lt;&gt;"",LP!$C16&lt;$B$3,DES_TURMA!$M$5=TRUE),AND(MAT!$C16&lt;&gt;"",MAT!$C16&lt;$B$3,DES_TURMA!$N$5=TRUE),AND(QUI!$C16&lt;&gt;"",QUI!$C16&lt;$B$3,DES_TURMA!$O$5=TRUE),AND(SOC!$C16&lt;&gt;"",SOC!$C16&lt;$B$3,DES_TURMA!$P$5=TRUE)),"x",)</f>
        <v/>
      </c>
      <c r="Q20" s="125" t="str">
        <f>IF(OR(AND(ART!$D16&lt;&gt;"",ART!$D16&lt;$B$3,DES_TURMA!$D$5=TRUE),AND(BIO!$D16&lt;&gt;"",BIO!$D16&lt;$B$3,DES_TURMA!$E$5=TRUE),AND(ED_FIS!$D16&lt;&gt;"",ED_FIS!$D16&lt;$B$3,DES_TURMA!$F$5=TRUE),AND(FIL!$D16&lt;&gt;"",FIL!$D16&lt;$B$3,DES_TURMA!$G$5=TRUE),AND(FIS!$D16&lt;&gt;"",FIS!$D16&lt;$B$3,DES_TURMA!$H$5=TRUE),AND(GEO!$D16&lt;&gt;"",GEO!$D16&lt;$B$3,DES_TURMA!$I$5=TRUE),AND(HIST!$D16&lt;&gt;"",HIST!$D16&lt;$B$3,DES_TURMA!$J$5=TRUE),AND(ESP!$D16&lt;&gt;"",ESP!$D16&lt;$B$3,DES_TURMA!$K$5=TRUE),AND(ING!$D16&lt;&gt;"",ING!$D16&lt;$B$3,DES_TURMA!$L$5=TRUE),AND(LP!$D16&lt;&gt;"",LP!$D16&lt;$B$3,DES_TURMA!$M$5=TRUE),AND(MAT!$D16&lt;&gt;"",MAT!$D16&lt;$B$3,DES_TURMA!$N$5=TRUE),AND(QUI!$D16&lt;&gt;"",QUI!$D16&lt;$B$3,DES_TURMA!$O$5=TRUE),AND(SOC!$D16&lt;&gt;"",SOC!$D16&lt;$B$3,DES_TURMA!$P$5=TRUE)),"x",)</f>
        <v/>
      </c>
      <c r="R20" s="125" t="str">
        <f>IF(OR(AND(ART!$E16&lt;&gt;"",ART!$E16&lt;$B$3,DES_TURMA!$D$5=TRUE),AND(BIO!$E16&lt;&gt;"",BIO!$E16&lt;$B$3,DES_TURMA!$E$5=TRUE),AND(ED_FIS!$E16&lt;&gt;"",ED_FIS!$E16&lt;$B$3,DES_TURMA!$F$5=TRUE),AND(FIL!$E16&lt;&gt;"",FIL!$E16&lt;$B$3,DES_TURMA!$G$5=TRUE),AND(FIS!$E16&lt;&gt;"",FIS!$E16&lt;$B$3,DES_TURMA!$H$5=TRUE),AND(GEO!$E16&lt;&gt;"",GEO!$E16&lt;$B$3,DES_TURMA!$I$5=TRUE),AND(HIST!$E16&lt;&gt;"",HIST!$E16&lt;$B$3,DES_TURMA!$J$5=TRUE),AND(ESP!$E16&lt;&gt;"",ESP!$E16&lt;$B$3,DES_TURMA!$K$5=TRUE),AND(ING!$E16&lt;&gt;"",ING!$E16&lt;$B$3,DES_TURMA!$L$5=TRUE),AND(LP!$E16&lt;&gt;"",LP!$E16&lt;$B$3,DES_TURMA!$M$5=TRUE),AND(MAT!$E16&lt;&gt;"",MAT!$E16&lt;$B$3,DES_TURMA!$N$5=TRUE),AND(QUI!$E16&lt;&gt;"",QUI!$E16&lt;$B$3,DES_TURMA!$O$5=TRUE),AND(SOC!$E16&lt;&gt;"",SOC!$E16&lt;$B$3,DES_TURMA!$P$5=TRUE)),"x",)</f>
        <v/>
      </c>
      <c r="S20" s="126" t="str">
        <f t="shared" si="1"/>
        <v/>
      </c>
    </row>
    <row r="21" ht="15.75" customHeight="1">
      <c r="A21" s="30" t="str">
        <f>ALNS!A17</f>
        <v>Evellyn Fernandes de Almeida</v>
      </c>
      <c r="B21" s="32" t="str">
        <f>IF(DES_TURMA!$D$5=TRUE,IF(ART!$G17&lt;$B$3,"x",IF(AND(ART!$A17&lt;&gt;"",ART!$G17=""),"xx","")),)</f>
        <v>xx</v>
      </c>
      <c r="C21" s="32" t="str">
        <f>IF(DES_TURMA!$E$5=TRUE,IF(BIO!G17&lt;$B$3,"x",IF(AND(BIO!A17&lt;&gt;"",BIO!G17=""),"xx","")),)</f>
        <v>x</v>
      </c>
      <c r="D21" s="32" t="str">
        <f>IF(DES_TURMA!$F$5=TRUE,IF(ED_FIS!$G17&lt;$B$3,"x",IF(AND(ED_FIS!$A17&lt;&gt;"",ED_FIS!$G17=""),"xx","")),)</f>
        <v>xx</v>
      </c>
      <c r="E21" s="34" t="str">
        <f>IF(DES_TURMA!$G$5=TRUE,IF(FIL!$G17&lt;$B$3,"x",IF(AND(FIL!$A17&lt;&gt;"",FIL!$G17=""),"xx","")),)</f>
        <v>xx</v>
      </c>
      <c r="F21" s="34" t="str">
        <f>IF(DES_TURMA!$H$5=TRUE,IF(FIS!$G17&lt;$B$3,"x",IF(AND(FIS!$A17&lt;&gt;"",FIS!$G17=""),"xx","")),)</f>
        <v>xx</v>
      </c>
      <c r="G21" s="32" t="str">
        <f>IF(DES_TURMA!$I$5=TRUE,IF(GEO!$G17&lt;$B$3,"x",IF(AND(GEO!$A17&lt;&gt;"",GEO!$G17=""),"xx","")),)</f>
        <v/>
      </c>
      <c r="H21" s="32" t="str">
        <f>IF(DES_TURMA!$J$5=TRUE,IF(HIST!$G17&lt;$B$3,"x",IF(AND(HIST!$A17&lt;&gt;"",HIST!$G17=""),"xx","")),)</f>
        <v/>
      </c>
      <c r="I21" s="32" t="str">
        <f>IF(DES_TURMA!$K$5=TRUE,IF(ESP!$G17&lt;$B$3,"x",IF(AND(ESP!$A17&lt;&gt;"",ESP!$G17=""),"xx","")),)</f>
        <v/>
      </c>
      <c r="J21" s="32" t="str">
        <f>IF(DES_TURMA!$L$5=TRUE,IF(ING!$G17&lt;$B$3,"x",IF(AND(ING!$A17&lt;&gt;"",ING!$G17=""),"xx","")),)</f>
        <v/>
      </c>
      <c r="K21" s="32" t="str">
        <f>IF(DES_TURMA!$M$5=TRUE,IF(LP!$G17&lt;$B$3,"x",IF(AND(LP!$A17&lt;&gt;"",LP!$G17=""),"xx","")),)</f>
        <v>xx</v>
      </c>
      <c r="L21" s="32" t="str">
        <f>IF(DES_TURMA!$N$5=TRUE,IF(MAT!$G17&lt;$B$3,"x",IF(AND(MAT!$A17&lt;&gt;"",MAT!$G17=""),"xx","")),)</f>
        <v>xx</v>
      </c>
      <c r="M21" s="34" t="str">
        <f>IF(DES_TURMA!$O$5=TRUE,IF(QUI!$G17&lt;$B$3,"x",IF(AND(QUI!$A17&lt;&gt;"",QUI!$G17=""),"xx","")),)</f>
        <v>xx</v>
      </c>
      <c r="N21" s="34" t="str">
        <f>IF(DES_TURMA!$P$5=TRUE,IF(SOC!$G17&lt;$B$3,"x",IF(AND(SOC!$A17&lt;&gt;"",SOC!$G17=""),"xx","")),)</f>
        <v>xx</v>
      </c>
      <c r="O21" s="125" t="str">
        <f>IF(OR(AND(ART!$B17&lt;&gt;"",ART!$B17&lt;$B$3,DES_TURMA!$D$5=TRUE),AND(BIO!$B17&lt;&gt;"",BIO!$B17&lt;$B$3,DES_TURMA!$E$5=TRUE),AND(ED_FIS!$B17&lt;&gt;"",ED_FIS!$B17&lt;$B$3,DES_TURMA!$F$5=TRUE),AND(FIL!$B17&lt;&gt;"",FIL!$B17&lt;$B$3,DES_TURMA!$G$5=TRUE),AND(FIS!$B17&lt;&gt;"",FIS!$B17&lt;$B$3,DES_TURMA!$H$5=TRUE),AND(GEO!$B17&lt;&gt;"",GEO!$B17&lt;$B$3,DES_TURMA!$I$5=TRUE),AND(HIST!$B17&lt;&gt;"",HIST!$B17&lt;$B$3,DES_TURMA!$J$5=TRUE),AND(ESP!$B17&lt;&gt;"",ESP!$B17&lt;$B$3,DES_TURMA!$K$5=TRUE),AND(ING!$B17&lt;&gt;"",ING!$B17&lt;$B$3,DES_TURMA!$L$5=TRUE),AND(LP!$B17&lt;&gt;"",LP!$B17&lt;$B$3,DES_TURMA!$M$5=TRUE),AND(MAT!$B17&lt;&gt;"",MAT!$B17&lt;$B$3,DES_TURMA!$N$5=TRUE),AND(QUI!$B17&lt;&gt;"",QUI!$B17&lt;$B$3,DES_TURMA!$O$5=TRUE),AND(SOC!$B17&lt;&gt;"",SOC!$B17&lt;$B$3,DES_TURMA!$P$5=TRUE)),"x",)</f>
        <v>x</v>
      </c>
      <c r="P21" s="125" t="str">
        <f>IF(OR(AND(ART!$C17&lt;&gt;"",ART!$C17&lt;$B$3,DES_TURMA!$D$5=TRUE),AND(BIO!$C17&lt;&gt;"",BIO!$C17&lt;$B$3,DES_TURMA!$E$5=TRUE),AND(ED_FIS!$C17&lt;&gt;"",ED_FIS!$C17&lt;$B$3,DES_TURMA!$F$5=TRUE),AND(FIL!$C17&lt;&gt;"",FIL!$C17&lt;$B$3,DES_TURMA!$G$5=TRUE),AND(FIS!$C17&lt;&gt;"",FIS!$C17&lt;$B$3,DES_TURMA!$H$5=TRUE),AND(GEO!$C17&lt;&gt;"",GEO!$C17&lt;$B$3,DES_TURMA!$I$5=TRUE),AND(HIST!$C17&lt;&gt;"",HIST!$C17&lt;$B$3,DES_TURMA!$J$5=TRUE),AND(ESP!$C17&lt;&gt;"",ESP!$C17&lt;$B$3,DES_TURMA!$K$5=TRUE),AND(ING!$C17&lt;&gt;"",ING!$C17&lt;$B$3,DES_TURMA!$L$5=TRUE),AND(LP!$C17&lt;&gt;"",LP!$C17&lt;$B$3,DES_TURMA!$M$5=TRUE),AND(MAT!$C17&lt;&gt;"",MAT!$C17&lt;$B$3,DES_TURMA!$N$5=TRUE),AND(QUI!$C17&lt;&gt;"",QUI!$C17&lt;$B$3,DES_TURMA!$O$5=TRUE),AND(SOC!$C17&lt;&gt;"",SOC!$C17&lt;$B$3,DES_TURMA!$P$5=TRUE)),"x",)</f>
        <v/>
      </c>
      <c r="Q21" s="125" t="str">
        <f>IF(OR(AND(ART!$D17&lt;&gt;"",ART!$D17&lt;$B$3,DES_TURMA!$D$5=TRUE),AND(BIO!$D17&lt;&gt;"",BIO!$D17&lt;$B$3,DES_TURMA!$E$5=TRUE),AND(ED_FIS!$D17&lt;&gt;"",ED_FIS!$D17&lt;$B$3,DES_TURMA!$F$5=TRUE),AND(FIL!$D17&lt;&gt;"",FIL!$D17&lt;$B$3,DES_TURMA!$G$5=TRUE),AND(FIS!$D17&lt;&gt;"",FIS!$D17&lt;$B$3,DES_TURMA!$H$5=TRUE),AND(GEO!$D17&lt;&gt;"",GEO!$D17&lt;$B$3,DES_TURMA!$I$5=TRUE),AND(HIST!$D17&lt;&gt;"",HIST!$D17&lt;$B$3,DES_TURMA!$J$5=TRUE),AND(ESP!$D17&lt;&gt;"",ESP!$D17&lt;$B$3,DES_TURMA!$K$5=TRUE),AND(ING!$D17&lt;&gt;"",ING!$D17&lt;$B$3,DES_TURMA!$L$5=TRUE),AND(LP!$D17&lt;&gt;"",LP!$D17&lt;$B$3,DES_TURMA!$M$5=TRUE),AND(MAT!$D17&lt;&gt;"",MAT!$D17&lt;$B$3,DES_TURMA!$N$5=TRUE),AND(QUI!$D17&lt;&gt;"",QUI!$D17&lt;$B$3,DES_TURMA!$O$5=TRUE),AND(SOC!$D17&lt;&gt;"",SOC!$D17&lt;$B$3,DES_TURMA!$P$5=TRUE)),"x",)</f>
        <v/>
      </c>
      <c r="R21" s="125" t="str">
        <f>IF(OR(AND(ART!$E17&lt;&gt;"",ART!$E17&lt;$B$3,DES_TURMA!$D$5=TRUE),AND(BIO!$E17&lt;&gt;"",BIO!$E17&lt;$B$3,DES_TURMA!$E$5=TRUE),AND(ED_FIS!$E17&lt;&gt;"",ED_FIS!$E17&lt;$B$3,DES_TURMA!$F$5=TRUE),AND(FIL!$E17&lt;&gt;"",FIL!$E17&lt;$B$3,DES_TURMA!$G$5=TRUE),AND(FIS!$E17&lt;&gt;"",FIS!$E17&lt;$B$3,DES_TURMA!$H$5=TRUE),AND(GEO!$E17&lt;&gt;"",GEO!$E17&lt;$B$3,DES_TURMA!$I$5=TRUE),AND(HIST!$E17&lt;&gt;"",HIST!$E17&lt;$B$3,DES_TURMA!$J$5=TRUE),AND(ESP!$E17&lt;&gt;"",ESP!$E17&lt;$B$3,DES_TURMA!$K$5=TRUE),AND(ING!$E17&lt;&gt;"",ING!$E17&lt;$B$3,DES_TURMA!$L$5=TRUE),AND(LP!$E17&lt;&gt;"",LP!$E17&lt;$B$3,DES_TURMA!$M$5=TRUE),AND(MAT!$E17&lt;&gt;"",MAT!$E17&lt;$B$3,DES_TURMA!$N$5=TRUE),AND(QUI!$E17&lt;&gt;"",QUI!$E17&lt;$B$3,DES_TURMA!$O$5=TRUE),AND(SOC!$E17&lt;&gt;"",SOC!$E17&lt;$B$3,DES_TURMA!$P$5=TRUE)),"x",)</f>
        <v/>
      </c>
      <c r="S21" s="126" t="str">
        <f t="shared" si="1"/>
        <v>Dentro</v>
      </c>
    </row>
    <row r="22" ht="15.75" customHeight="1">
      <c r="A22" s="23" t="str">
        <f>ALNS!A18</f>
        <v>Gabriel de Sousa Gonzaga</v>
      </c>
      <c r="B22" s="25" t="str">
        <f>IF(DES_TURMA!$D$5=TRUE,IF(ART!$G18&lt;$B$3,"x",IF(AND(ART!$A18&lt;&gt;"",ART!$G18=""),"xx","")),)</f>
        <v>xx</v>
      </c>
      <c r="C22" s="25" t="str">
        <f>IF(DES_TURMA!$E$5=TRUE,IF(BIO!G18&lt;$B$3,"x",IF(AND(BIO!A18&lt;&gt;"",BIO!G18=""),"xx","")),)</f>
        <v/>
      </c>
      <c r="D22" s="25" t="str">
        <f>IF(DES_TURMA!$F$5=TRUE,IF(ED_FIS!$G18&lt;$B$3,"x",IF(AND(ED_FIS!$A18&lt;&gt;"",ED_FIS!$G18=""),"xx","")),)</f>
        <v>xx</v>
      </c>
      <c r="E22" s="27" t="str">
        <f>IF(DES_TURMA!$G$5=TRUE,IF(FIL!$G18&lt;$B$3,"x",IF(AND(FIL!$A18&lt;&gt;"",FIL!$G18=""),"xx","")),)</f>
        <v>x</v>
      </c>
      <c r="F22" s="27" t="str">
        <f>IF(DES_TURMA!$H$5=TRUE,IF(FIS!$G18&lt;$B$3,"x",IF(AND(FIS!$A18&lt;&gt;"",FIS!$G18=""),"xx","")),)</f>
        <v>xx</v>
      </c>
      <c r="G22" s="25" t="str">
        <f>IF(DES_TURMA!$I$5=TRUE,IF(GEO!$G18&lt;$B$3,"x",IF(AND(GEO!$A18&lt;&gt;"",GEO!$G18=""),"xx","")),)</f>
        <v/>
      </c>
      <c r="H22" s="25" t="str">
        <f>IF(DES_TURMA!$J$5=TRUE,IF(HIST!$G18&lt;$B$3,"x",IF(AND(HIST!$A18&lt;&gt;"",HIST!$G18=""),"xx","")),)</f>
        <v/>
      </c>
      <c r="I22" s="25" t="str">
        <f>IF(DES_TURMA!$K$5=TRUE,IF(ESP!$G18&lt;$B$3,"x",IF(AND(ESP!$A18&lt;&gt;"",ESP!$G18=""),"xx","")),)</f>
        <v/>
      </c>
      <c r="J22" s="25" t="str">
        <f>IF(DES_TURMA!$L$5=TRUE,IF(ING!$G18&lt;$B$3,"x",IF(AND(ING!$A18&lt;&gt;"",ING!$G18=""),"xx","")),)</f>
        <v/>
      </c>
      <c r="K22" s="25" t="str">
        <f>IF(DES_TURMA!$M$5=TRUE,IF(LP!$G18&lt;$B$3,"x",IF(AND(LP!$A18&lt;&gt;"",LP!$G18=""),"xx","")),)</f>
        <v>xx</v>
      </c>
      <c r="L22" s="25" t="str">
        <f>IF(DES_TURMA!$N$5=TRUE,IF(MAT!$G18&lt;$B$3,"x",IF(AND(MAT!$A18&lt;&gt;"",MAT!$G18=""),"xx","")),)</f>
        <v>x</v>
      </c>
      <c r="M22" s="27" t="str">
        <f>IF(DES_TURMA!$O$5=TRUE,IF(QUI!$G18&lt;$B$3,"x",IF(AND(QUI!$A18&lt;&gt;"",QUI!$G18=""),"xx","")),)</f>
        <v>xx</v>
      </c>
      <c r="N22" s="27" t="str">
        <f>IF(DES_TURMA!$P$5=TRUE,IF(SOC!$G18&lt;$B$3,"x",IF(AND(SOC!$A18&lt;&gt;"",SOC!$G18=""),"xx","")),)</f>
        <v>xx</v>
      </c>
      <c r="O22" s="125" t="str">
        <f>IF(OR(AND(ART!$B18&lt;&gt;"",ART!$B18&lt;$B$3,DES_TURMA!$D$5=TRUE),AND(BIO!$B18&lt;&gt;"",BIO!$B18&lt;$B$3,DES_TURMA!$E$5=TRUE),AND(ED_FIS!$B18&lt;&gt;"",ED_FIS!$B18&lt;$B$3,DES_TURMA!$F$5=TRUE),AND(FIL!$B18&lt;&gt;"",FIL!$B18&lt;$B$3,DES_TURMA!$G$5=TRUE),AND(FIS!$B18&lt;&gt;"",FIS!$B18&lt;$B$3,DES_TURMA!$H$5=TRUE),AND(GEO!$B18&lt;&gt;"",GEO!$B18&lt;$B$3,DES_TURMA!$I$5=TRUE),AND(HIST!$B18&lt;&gt;"",HIST!$B18&lt;$B$3,DES_TURMA!$J$5=TRUE),AND(ESP!$B18&lt;&gt;"",ESP!$B18&lt;$B$3,DES_TURMA!$K$5=TRUE),AND(ING!$B18&lt;&gt;"",ING!$B18&lt;$B$3,DES_TURMA!$L$5=TRUE),AND(LP!$B18&lt;&gt;"",LP!$B18&lt;$B$3,DES_TURMA!$M$5=TRUE),AND(MAT!$B18&lt;&gt;"",MAT!$B18&lt;$B$3,DES_TURMA!$N$5=TRUE),AND(QUI!$B18&lt;&gt;"",QUI!$B18&lt;$B$3,DES_TURMA!$O$5=TRUE),AND(SOC!$B18&lt;&gt;"",SOC!$B18&lt;$B$3,DES_TURMA!$P$5=TRUE)),"x",)</f>
        <v>x</v>
      </c>
      <c r="P22" s="125" t="str">
        <f>IF(OR(AND(ART!$C18&lt;&gt;"",ART!$C18&lt;$B$3,DES_TURMA!$D$5=TRUE),AND(BIO!$C18&lt;&gt;"",BIO!$C18&lt;$B$3,DES_TURMA!$E$5=TRUE),AND(ED_FIS!$C18&lt;&gt;"",ED_FIS!$C18&lt;$B$3,DES_TURMA!$F$5=TRUE),AND(FIL!$C18&lt;&gt;"",FIL!$C18&lt;$B$3,DES_TURMA!$G$5=TRUE),AND(FIS!$C18&lt;&gt;"",FIS!$C18&lt;$B$3,DES_TURMA!$H$5=TRUE),AND(GEO!$C18&lt;&gt;"",GEO!$C18&lt;$B$3,DES_TURMA!$I$5=TRUE),AND(HIST!$C18&lt;&gt;"",HIST!$C18&lt;$B$3,DES_TURMA!$J$5=TRUE),AND(ESP!$C18&lt;&gt;"",ESP!$C18&lt;$B$3,DES_TURMA!$K$5=TRUE),AND(ING!$C18&lt;&gt;"",ING!$C18&lt;$B$3,DES_TURMA!$L$5=TRUE),AND(LP!$C18&lt;&gt;"",LP!$C18&lt;$B$3,DES_TURMA!$M$5=TRUE),AND(MAT!$C18&lt;&gt;"",MAT!$C18&lt;$B$3,DES_TURMA!$N$5=TRUE),AND(QUI!$C18&lt;&gt;"",QUI!$C18&lt;$B$3,DES_TURMA!$O$5=TRUE),AND(SOC!$C18&lt;&gt;"",SOC!$C18&lt;$B$3,DES_TURMA!$P$5=TRUE)),"x",)</f>
        <v/>
      </c>
      <c r="Q22" s="125" t="str">
        <f>IF(OR(AND(ART!$D18&lt;&gt;"",ART!$D18&lt;$B$3,DES_TURMA!$D$5=TRUE),AND(BIO!$D18&lt;&gt;"",BIO!$D18&lt;$B$3,DES_TURMA!$E$5=TRUE),AND(ED_FIS!$D18&lt;&gt;"",ED_FIS!$D18&lt;$B$3,DES_TURMA!$F$5=TRUE),AND(FIL!$D18&lt;&gt;"",FIL!$D18&lt;$B$3,DES_TURMA!$G$5=TRUE),AND(FIS!$D18&lt;&gt;"",FIS!$D18&lt;$B$3,DES_TURMA!$H$5=TRUE),AND(GEO!$D18&lt;&gt;"",GEO!$D18&lt;$B$3,DES_TURMA!$I$5=TRUE),AND(HIST!$D18&lt;&gt;"",HIST!$D18&lt;$B$3,DES_TURMA!$J$5=TRUE),AND(ESP!$D18&lt;&gt;"",ESP!$D18&lt;$B$3,DES_TURMA!$K$5=TRUE),AND(ING!$D18&lt;&gt;"",ING!$D18&lt;$B$3,DES_TURMA!$L$5=TRUE),AND(LP!$D18&lt;&gt;"",LP!$D18&lt;$B$3,DES_TURMA!$M$5=TRUE),AND(MAT!$D18&lt;&gt;"",MAT!$D18&lt;$B$3,DES_TURMA!$N$5=TRUE),AND(QUI!$D18&lt;&gt;"",QUI!$D18&lt;$B$3,DES_TURMA!$O$5=TRUE),AND(SOC!$D18&lt;&gt;"",SOC!$D18&lt;$B$3,DES_TURMA!$P$5=TRUE)),"x",)</f>
        <v/>
      </c>
      <c r="R22" s="125" t="str">
        <f>IF(OR(AND(ART!$E18&lt;&gt;"",ART!$E18&lt;$B$3,DES_TURMA!$D$5=TRUE),AND(BIO!$E18&lt;&gt;"",BIO!$E18&lt;$B$3,DES_TURMA!$E$5=TRUE),AND(ED_FIS!$E18&lt;&gt;"",ED_FIS!$E18&lt;$B$3,DES_TURMA!$F$5=TRUE),AND(FIL!$E18&lt;&gt;"",FIL!$E18&lt;$B$3,DES_TURMA!$G$5=TRUE),AND(FIS!$E18&lt;&gt;"",FIS!$E18&lt;$B$3,DES_TURMA!$H$5=TRUE),AND(GEO!$E18&lt;&gt;"",GEO!$E18&lt;$B$3,DES_TURMA!$I$5=TRUE),AND(HIST!$E18&lt;&gt;"",HIST!$E18&lt;$B$3,DES_TURMA!$J$5=TRUE),AND(ESP!$E18&lt;&gt;"",ESP!$E18&lt;$B$3,DES_TURMA!$K$5=TRUE),AND(ING!$E18&lt;&gt;"",ING!$E18&lt;$B$3,DES_TURMA!$L$5=TRUE),AND(LP!$E18&lt;&gt;"",LP!$E18&lt;$B$3,DES_TURMA!$M$5=TRUE),AND(MAT!$E18&lt;&gt;"",MAT!$E18&lt;$B$3,DES_TURMA!$N$5=TRUE),AND(QUI!$E18&lt;&gt;"",QUI!$E18&lt;$B$3,DES_TURMA!$O$5=TRUE),AND(SOC!$E18&lt;&gt;"",SOC!$E18&lt;$B$3,DES_TURMA!$P$5=TRUE)),"x",)</f>
        <v/>
      </c>
      <c r="S22" s="126" t="str">
        <f t="shared" si="1"/>
        <v>Dentro</v>
      </c>
    </row>
    <row r="23" ht="15.75" customHeight="1">
      <c r="A23" s="30" t="str">
        <f>ALNS!A19</f>
        <v>Giullia Barros Pietoso Camara</v>
      </c>
      <c r="B23" s="32" t="str">
        <f>IF(DES_TURMA!$D$5=TRUE,IF(ART!$G19&lt;$B$3,"x",IF(AND(ART!$A19&lt;&gt;"",ART!$G19=""),"xx","")),)</f>
        <v>xx</v>
      </c>
      <c r="C23" s="32" t="str">
        <f>IF(DES_TURMA!$E$5=TRUE,IF(BIO!G19&lt;$B$3,"x",IF(AND(BIO!A19&lt;&gt;"",BIO!G19=""),"xx","")),)</f>
        <v>x</v>
      </c>
      <c r="D23" s="32" t="str">
        <f>IF(DES_TURMA!$F$5=TRUE,IF(ED_FIS!$G19&lt;$B$3,"x",IF(AND(ED_FIS!$A19&lt;&gt;"",ED_FIS!$G19=""),"xx","")),)</f>
        <v>xx</v>
      </c>
      <c r="E23" s="34" t="str">
        <f>IF(DES_TURMA!$G$5=TRUE,IF(FIL!$G19&lt;$B$3,"x",IF(AND(FIL!$A19&lt;&gt;"",FIL!$G19=""),"xx","")),)</f>
        <v/>
      </c>
      <c r="F23" s="34" t="str">
        <f>IF(DES_TURMA!$H$5=TRUE,IF(FIS!$G19&lt;$B$3,"x",IF(AND(FIS!$A19&lt;&gt;"",FIS!$G19=""),"xx","")),)</f>
        <v>xx</v>
      </c>
      <c r="G23" s="32" t="str">
        <f>IF(DES_TURMA!$I$5=TRUE,IF(GEO!$G19&lt;$B$3,"x",IF(AND(GEO!$A19&lt;&gt;"",GEO!$G19=""),"xx","")),)</f>
        <v/>
      </c>
      <c r="H23" s="32" t="str">
        <f>IF(DES_TURMA!$J$5=TRUE,IF(HIST!$G19&lt;$B$3,"x",IF(AND(HIST!$A19&lt;&gt;"",HIST!$G19=""),"xx","")),)</f>
        <v/>
      </c>
      <c r="I23" s="32" t="str">
        <f>IF(DES_TURMA!$K$5=TRUE,IF(ESP!$G19&lt;$B$3,"x",IF(AND(ESP!$A19&lt;&gt;"",ESP!$G19=""),"xx","")),)</f>
        <v/>
      </c>
      <c r="J23" s="32" t="str">
        <f>IF(DES_TURMA!$L$5=TRUE,IF(ING!$G19&lt;$B$3,"x",IF(AND(ING!$A19&lt;&gt;"",ING!$G19=""),"xx","")),)</f>
        <v/>
      </c>
      <c r="K23" s="32" t="str">
        <f>IF(DES_TURMA!$M$5=TRUE,IF(LP!$G19&lt;$B$3,"x",IF(AND(LP!$A19&lt;&gt;"",LP!$G19=""),"xx","")),)</f>
        <v>xx</v>
      </c>
      <c r="L23" s="32" t="str">
        <f>IF(DES_TURMA!$N$5=TRUE,IF(MAT!$G19&lt;$B$3,"x",IF(AND(MAT!$A19&lt;&gt;"",MAT!$G19=""),"xx","")),)</f>
        <v>xx</v>
      </c>
      <c r="M23" s="34" t="str">
        <f>IF(DES_TURMA!$O$5=TRUE,IF(QUI!$G19&lt;$B$3,"x",IF(AND(QUI!$A19&lt;&gt;"",QUI!$G19=""),"xx","")),)</f>
        <v>xx</v>
      </c>
      <c r="N23" s="34" t="str">
        <f>IF(DES_TURMA!$P$5=TRUE,IF(SOC!$G19&lt;$B$3,"x",IF(AND(SOC!$A19&lt;&gt;"",SOC!$G19=""),"xx","")),)</f>
        <v>xx</v>
      </c>
      <c r="O23" s="125" t="str">
        <f>IF(OR(AND(ART!$B19&lt;&gt;"",ART!$B19&lt;$B$3,DES_TURMA!$D$5=TRUE),AND(BIO!$B19&lt;&gt;"",BIO!$B19&lt;$B$3,DES_TURMA!$E$5=TRUE),AND(ED_FIS!$B19&lt;&gt;"",ED_FIS!$B19&lt;$B$3,DES_TURMA!$F$5=TRUE),AND(FIL!$B19&lt;&gt;"",FIL!$B19&lt;$B$3,DES_TURMA!$G$5=TRUE),AND(FIS!$B19&lt;&gt;"",FIS!$B19&lt;$B$3,DES_TURMA!$H$5=TRUE),AND(GEO!$B19&lt;&gt;"",GEO!$B19&lt;$B$3,DES_TURMA!$I$5=TRUE),AND(HIST!$B19&lt;&gt;"",HIST!$B19&lt;$B$3,DES_TURMA!$J$5=TRUE),AND(ESP!$B19&lt;&gt;"",ESP!$B19&lt;$B$3,DES_TURMA!$K$5=TRUE),AND(ING!$B19&lt;&gt;"",ING!$B19&lt;$B$3,DES_TURMA!$L$5=TRUE),AND(LP!$B19&lt;&gt;"",LP!$B19&lt;$B$3,DES_TURMA!$M$5=TRUE),AND(MAT!$B19&lt;&gt;"",MAT!$B19&lt;$B$3,DES_TURMA!$N$5=TRUE),AND(QUI!$B19&lt;&gt;"",QUI!$B19&lt;$B$3,DES_TURMA!$O$5=TRUE),AND(SOC!$B19&lt;&gt;"",SOC!$B19&lt;$B$3,DES_TURMA!$P$5=TRUE)),"x",)</f>
        <v>x</v>
      </c>
      <c r="P23" s="125" t="str">
        <f>IF(OR(AND(ART!$C19&lt;&gt;"",ART!$C19&lt;$B$3,DES_TURMA!$D$5=TRUE),AND(BIO!$C19&lt;&gt;"",BIO!$C19&lt;$B$3,DES_TURMA!$E$5=TRUE),AND(ED_FIS!$C19&lt;&gt;"",ED_FIS!$C19&lt;$B$3,DES_TURMA!$F$5=TRUE),AND(FIL!$C19&lt;&gt;"",FIL!$C19&lt;$B$3,DES_TURMA!$G$5=TRUE),AND(FIS!$C19&lt;&gt;"",FIS!$C19&lt;$B$3,DES_TURMA!$H$5=TRUE),AND(GEO!$C19&lt;&gt;"",GEO!$C19&lt;$B$3,DES_TURMA!$I$5=TRUE),AND(HIST!$C19&lt;&gt;"",HIST!$C19&lt;$B$3,DES_TURMA!$J$5=TRUE),AND(ESP!$C19&lt;&gt;"",ESP!$C19&lt;$B$3,DES_TURMA!$K$5=TRUE),AND(ING!$C19&lt;&gt;"",ING!$C19&lt;$B$3,DES_TURMA!$L$5=TRUE),AND(LP!$C19&lt;&gt;"",LP!$C19&lt;$B$3,DES_TURMA!$M$5=TRUE),AND(MAT!$C19&lt;&gt;"",MAT!$C19&lt;$B$3,DES_TURMA!$N$5=TRUE),AND(QUI!$C19&lt;&gt;"",QUI!$C19&lt;$B$3,DES_TURMA!$O$5=TRUE),AND(SOC!$C19&lt;&gt;"",SOC!$C19&lt;$B$3,DES_TURMA!$P$5=TRUE)),"x",)</f>
        <v/>
      </c>
      <c r="Q23" s="125" t="str">
        <f>IF(OR(AND(ART!$D19&lt;&gt;"",ART!$D19&lt;$B$3,DES_TURMA!$D$5=TRUE),AND(BIO!$D19&lt;&gt;"",BIO!$D19&lt;$B$3,DES_TURMA!$E$5=TRUE),AND(ED_FIS!$D19&lt;&gt;"",ED_FIS!$D19&lt;$B$3,DES_TURMA!$F$5=TRUE),AND(FIL!$D19&lt;&gt;"",FIL!$D19&lt;$B$3,DES_TURMA!$G$5=TRUE),AND(FIS!$D19&lt;&gt;"",FIS!$D19&lt;$B$3,DES_TURMA!$H$5=TRUE),AND(GEO!$D19&lt;&gt;"",GEO!$D19&lt;$B$3,DES_TURMA!$I$5=TRUE),AND(HIST!$D19&lt;&gt;"",HIST!$D19&lt;$B$3,DES_TURMA!$J$5=TRUE),AND(ESP!$D19&lt;&gt;"",ESP!$D19&lt;$B$3,DES_TURMA!$K$5=TRUE),AND(ING!$D19&lt;&gt;"",ING!$D19&lt;$B$3,DES_TURMA!$L$5=TRUE),AND(LP!$D19&lt;&gt;"",LP!$D19&lt;$B$3,DES_TURMA!$M$5=TRUE),AND(MAT!$D19&lt;&gt;"",MAT!$D19&lt;$B$3,DES_TURMA!$N$5=TRUE),AND(QUI!$D19&lt;&gt;"",QUI!$D19&lt;$B$3,DES_TURMA!$O$5=TRUE),AND(SOC!$D19&lt;&gt;"",SOC!$D19&lt;$B$3,DES_TURMA!$P$5=TRUE)),"x",)</f>
        <v/>
      </c>
      <c r="R23" s="125" t="str">
        <f>IF(OR(AND(ART!$E19&lt;&gt;"",ART!$E19&lt;$B$3,DES_TURMA!$D$5=TRUE),AND(BIO!$E19&lt;&gt;"",BIO!$E19&lt;$B$3,DES_TURMA!$E$5=TRUE),AND(ED_FIS!$E19&lt;&gt;"",ED_FIS!$E19&lt;$B$3,DES_TURMA!$F$5=TRUE),AND(FIL!$E19&lt;&gt;"",FIL!$E19&lt;$B$3,DES_TURMA!$G$5=TRUE),AND(FIS!$E19&lt;&gt;"",FIS!$E19&lt;$B$3,DES_TURMA!$H$5=TRUE),AND(GEO!$E19&lt;&gt;"",GEO!$E19&lt;$B$3,DES_TURMA!$I$5=TRUE),AND(HIST!$E19&lt;&gt;"",HIST!$E19&lt;$B$3,DES_TURMA!$J$5=TRUE),AND(ESP!$E19&lt;&gt;"",ESP!$E19&lt;$B$3,DES_TURMA!$K$5=TRUE),AND(ING!$E19&lt;&gt;"",ING!$E19&lt;$B$3,DES_TURMA!$L$5=TRUE),AND(LP!$E19&lt;&gt;"",LP!$E19&lt;$B$3,DES_TURMA!$M$5=TRUE),AND(MAT!$E19&lt;&gt;"",MAT!$E19&lt;$B$3,DES_TURMA!$N$5=TRUE),AND(QUI!$E19&lt;&gt;"",QUI!$E19&lt;$B$3,DES_TURMA!$O$5=TRUE),AND(SOC!$E19&lt;&gt;"",SOC!$E19&lt;$B$3,DES_TURMA!$P$5=TRUE)),"x",)</f>
        <v/>
      </c>
      <c r="S23" s="126" t="str">
        <f t="shared" si="1"/>
        <v>Dentro</v>
      </c>
    </row>
    <row r="24" ht="15.75" customHeight="1">
      <c r="A24" s="23" t="str">
        <f>ALNS!A20</f>
        <v>Gleiciane Almeida de Lima</v>
      </c>
      <c r="B24" s="25" t="str">
        <f>IF(DES_TURMA!$D$5=TRUE,IF(ART!$G20&lt;$B$3,"x",IF(AND(ART!$A20&lt;&gt;"",ART!$G20=""),"xx","")),)</f>
        <v>xx</v>
      </c>
      <c r="C24" s="25" t="str">
        <f>IF(DES_TURMA!$E$5=TRUE,IF(BIO!G20&lt;$B$3,"x",IF(AND(BIO!A20&lt;&gt;"",BIO!G20=""),"xx","")),)</f>
        <v/>
      </c>
      <c r="D24" s="25" t="str">
        <f>IF(DES_TURMA!$F$5=TRUE,IF(ED_FIS!$G20&lt;$B$3,"x",IF(AND(ED_FIS!$A20&lt;&gt;"",ED_FIS!$G20=""),"xx","")),)</f>
        <v>xx</v>
      </c>
      <c r="E24" s="27" t="str">
        <f>IF(DES_TURMA!$G$5=TRUE,IF(FIL!$G20&lt;$B$3,"x",IF(AND(FIL!$A20&lt;&gt;"",FIL!$G20=""),"xx","")),)</f>
        <v/>
      </c>
      <c r="F24" s="27" t="str">
        <f>IF(DES_TURMA!$H$5=TRUE,IF(FIS!$G20&lt;$B$3,"x",IF(AND(FIS!$A20&lt;&gt;"",FIS!$G20=""),"xx","")),)</f>
        <v>xx</v>
      </c>
      <c r="G24" s="25" t="str">
        <f>IF(DES_TURMA!$I$5=TRUE,IF(GEO!$G20&lt;$B$3,"x",IF(AND(GEO!$A20&lt;&gt;"",GEO!$G20=""),"xx","")),)</f>
        <v/>
      </c>
      <c r="H24" s="25" t="str">
        <f>IF(DES_TURMA!$J$5=TRUE,IF(HIST!$G20&lt;$B$3,"x",IF(AND(HIST!$A20&lt;&gt;"",HIST!$G20=""),"xx","")),)</f>
        <v/>
      </c>
      <c r="I24" s="25" t="str">
        <f>IF(DES_TURMA!$K$5=TRUE,IF(ESP!$G20&lt;$B$3,"x",IF(AND(ESP!$A20&lt;&gt;"",ESP!$G20=""),"xx","")),)</f>
        <v/>
      </c>
      <c r="J24" s="25" t="str">
        <f>IF(DES_TURMA!$L$5=TRUE,IF(ING!$G20&lt;$B$3,"x",IF(AND(ING!$A20&lt;&gt;"",ING!$G20=""),"xx","")),)</f>
        <v/>
      </c>
      <c r="K24" s="25" t="str">
        <f>IF(DES_TURMA!$M$5=TRUE,IF(LP!$G20&lt;$B$3,"x",IF(AND(LP!$A20&lt;&gt;"",LP!$G20=""),"xx","")),)</f>
        <v>xx</v>
      </c>
      <c r="L24" s="25" t="str">
        <f>IF(DES_TURMA!$N$5=TRUE,IF(MAT!$G20&lt;$B$3,"x",IF(AND(MAT!$A20&lt;&gt;"",MAT!$G20=""),"xx","")),)</f>
        <v/>
      </c>
      <c r="M24" s="27" t="str">
        <f>IF(DES_TURMA!$O$5=TRUE,IF(QUI!$G20&lt;$B$3,"x",IF(AND(QUI!$A20&lt;&gt;"",QUI!$G20=""),"xx","")),)</f>
        <v>xx</v>
      </c>
      <c r="N24" s="27" t="str">
        <f>IF(DES_TURMA!$P$5=TRUE,IF(SOC!$G20&lt;$B$3,"x",IF(AND(SOC!$A20&lt;&gt;"",SOC!$G20=""),"xx","")),)</f>
        <v>xx</v>
      </c>
      <c r="O24" s="125" t="str">
        <f>IF(OR(AND(ART!$B20&lt;&gt;"",ART!$B20&lt;$B$3,DES_TURMA!$D$5=TRUE),AND(BIO!$B20&lt;&gt;"",BIO!$B20&lt;$B$3,DES_TURMA!$E$5=TRUE),AND(ED_FIS!$B20&lt;&gt;"",ED_FIS!$B20&lt;$B$3,DES_TURMA!$F$5=TRUE),AND(FIL!$B20&lt;&gt;"",FIL!$B20&lt;$B$3,DES_TURMA!$G$5=TRUE),AND(FIS!$B20&lt;&gt;"",FIS!$B20&lt;$B$3,DES_TURMA!$H$5=TRUE),AND(GEO!$B20&lt;&gt;"",GEO!$B20&lt;$B$3,DES_TURMA!$I$5=TRUE),AND(HIST!$B20&lt;&gt;"",HIST!$B20&lt;$B$3,DES_TURMA!$J$5=TRUE),AND(ESP!$B20&lt;&gt;"",ESP!$B20&lt;$B$3,DES_TURMA!$K$5=TRUE),AND(ING!$B20&lt;&gt;"",ING!$B20&lt;$B$3,DES_TURMA!$L$5=TRUE),AND(LP!$B20&lt;&gt;"",LP!$B20&lt;$B$3,DES_TURMA!$M$5=TRUE),AND(MAT!$B20&lt;&gt;"",MAT!$B20&lt;$B$3,DES_TURMA!$N$5=TRUE),AND(QUI!$B20&lt;&gt;"",QUI!$B20&lt;$B$3,DES_TURMA!$O$5=TRUE),AND(SOC!$B20&lt;&gt;"",SOC!$B20&lt;$B$3,DES_TURMA!$P$5=TRUE)),"x",)</f>
        <v/>
      </c>
      <c r="P24" s="125" t="str">
        <f>IF(OR(AND(ART!$C20&lt;&gt;"",ART!$C20&lt;$B$3,DES_TURMA!$D$5=TRUE),AND(BIO!$C20&lt;&gt;"",BIO!$C20&lt;$B$3,DES_TURMA!$E$5=TRUE),AND(ED_FIS!$C20&lt;&gt;"",ED_FIS!$C20&lt;$B$3,DES_TURMA!$F$5=TRUE),AND(FIL!$C20&lt;&gt;"",FIL!$C20&lt;$B$3,DES_TURMA!$G$5=TRUE),AND(FIS!$C20&lt;&gt;"",FIS!$C20&lt;$B$3,DES_TURMA!$H$5=TRUE),AND(GEO!$C20&lt;&gt;"",GEO!$C20&lt;$B$3,DES_TURMA!$I$5=TRUE),AND(HIST!$C20&lt;&gt;"",HIST!$C20&lt;$B$3,DES_TURMA!$J$5=TRUE),AND(ESP!$C20&lt;&gt;"",ESP!$C20&lt;$B$3,DES_TURMA!$K$5=TRUE),AND(ING!$C20&lt;&gt;"",ING!$C20&lt;$B$3,DES_TURMA!$L$5=TRUE),AND(LP!$C20&lt;&gt;"",LP!$C20&lt;$B$3,DES_TURMA!$M$5=TRUE),AND(MAT!$C20&lt;&gt;"",MAT!$C20&lt;$B$3,DES_TURMA!$N$5=TRUE),AND(QUI!$C20&lt;&gt;"",QUI!$C20&lt;$B$3,DES_TURMA!$O$5=TRUE),AND(SOC!$C20&lt;&gt;"",SOC!$C20&lt;$B$3,DES_TURMA!$P$5=TRUE)),"x",)</f>
        <v/>
      </c>
      <c r="Q24" s="125" t="str">
        <f>IF(OR(AND(ART!$D20&lt;&gt;"",ART!$D20&lt;$B$3,DES_TURMA!$D$5=TRUE),AND(BIO!$D20&lt;&gt;"",BIO!$D20&lt;$B$3,DES_TURMA!$E$5=TRUE),AND(ED_FIS!$D20&lt;&gt;"",ED_FIS!$D20&lt;$B$3,DES_TURMA!$F$5=TRUE),AND(FIL!$D20&lt;&gt;"",FIL!$D20&lt;$B$3,DES_TURMA!$G$5=TRUE),AND(FIS!$D20&lt;&gt;"",FIS!$D20&lt;$B$3,DES_TURMA!$H$5=TRUE),AND(GEO!$D20&lt;&gt;"",GEO!$D20&lt;$B$3,DES_TURMA!$I$5=TRUE),AND(HIST!$D20&lt;&gt;"",HIST!$D20&lt;$B$3,DES_TURMA!$J$5=TRUE),AND(ESP!$D20&lt;&gt;"",ESP!$D20&lt;$B$3,DES_TURMA!$K$5=TRUE),AND(ING!$D20&lt;&gt;"",ING!$D20&lt;$B$3,DES_TURMA!$L$5=TRUE),AND(LP!$D20&lt;&gt;"",LP!$D20&lt;$B$3,DES_TURMA!$M$5=TRUE),AND(MAT!$D20&lt;&gt;"",MAT!$D20&lt;$B$3,DES_TURMA!$N$5=TRUE),AND(QUI!$D20&lt;&gt;"",QUI!$D20&lt;$B$3,DES_TURMA!$O$5=TRUE),AND(SOC!$D20&lt;&gt;"",SOC!$D20&lt;$B$3,DES_TURMA!$P$5=TRUE)),"x",)</f>
        <v/>
      </c>
      <c r="R24" s="125" t="str">
        <f>IF(OR(AND(ART!$E20&lt;&gt;"",ART!$E20&lt;$B$3,DES_TURMA!$D$5=TRUE),AND(BIO!$E20&lt;&gt;"",BIO!$E20&lt;$B$3,DES_TURMA!$E$5=TRUE),AND(ED_FIS!$E20&lt;&gt;"",ED_FIS!$E20&lt;$B$3,DES_TURMA!$F$5=TRUE),AND(FIL!$E20&lt;&gt;"",FIL!$E20&lt;$B$3,DES_TURMA!$G$5=TRUE),AND(FIS!$E20&lt;&gt;"",FIS!$E20&lt;$B$3,DES_TURMA!$H$5=TRUE),AND(GEO!$E20&lt;&gt;"",GEO!$E20&lt;$B$3,DES_TURMA!$I$5=TRUE),AND(HIST!$E20&lt;&gt;"",HIST!$E20&lt;$B$3,DES_TURMA!$J$5=TRUE),AND(ESP!$E20&lt;&gt;"",ESP!$E20&lt;$B$3,DES_TURMA!$K$5=TRUE),AND(ING!$E20&lt;&gt;"",ING!$E20&lt;$B$3,DES_TURMA!$L$5=TRUE),AND(LP!$E20&lt;&gt;"",LP!$E20&lt;$B$3,DES_TURMA!$M$5=TRUE),AND(MAT!$E20&lt;&gt;"",MAT!$E20&lt;$B$3,DES_TURMA!$N$5=TRUE),AND(QUI!$E20&lt;&gt;"",QUI!$E20&lt;$B$3,DES_TURMA!$O$5=TRUE),AND(SOC!$E20&lt;&gt;"",SOC!$E20&lt;$B$3,DES_TURMA!$P$5=TRUE)),"x",)</f>
        <v/>
      </c>
      <c r="S24" s="126" t="str">
        <f t="shared" si="1"/>
        <v/>
      </c>
    </row>
    <row r="25" ht="15.75" customHeight="1">
      <c r="A25" s="30" t="str">
        <f>ALNS!A21</f>
        <v>Gustavo Oliviera de Menezes</v>
      </c>
      <c r="B25" s="32" t="str">
        <f>IF(DES_TURMA!$D$5=TRUE,IF(ART!$G21&lt;$B$3,"x",IF(AND(ART!$A21&lt;&gt;"",ART!$G21=""),"xx","")),)</f>
        <v>xx</v>
      </c>
      <c r="C25" s="32" t="str">
        <f>IF(DES_TURMA!$E$5=TRUE,IF(BIO!G21&lt;$B$3,"x",IF(AND(BIO!A21&lt;&gt;"",BIO!G21=""),"xx","")),)</f>
        <v>x</v>
      </c>
      <c r="D25" s="32" t="str">
        <f>IF(DES_TURMA!$F$5=TRUE,IF(ED_FIS!$G21&lt;$B$3,"x",IF(AND(ED_FIS!$A21&lt;&gt;"",ED_FIS!$G21=""),"xx","")),)</f>
        <v>xx</v>
      </c>
      <c r="E25" s="34" t="str">
        <f>IF(DES_TURMA!$G$5=TRUE,IF(FIL!$G21&lt;$B$3,"x",IF(AND(FIL!$A21&lt;&gt;"",FIL!$G21=""),"xx","")),)</f>
        <v/>
      </c>
      <c r="F25" s="34" t="str">
        <f>IF(DES_TURMA!$H$5=TRUE,IF(FIS!$G21&lt;$B$3,"x",IF(AND(FIS!$A21&lt;&gt;"",FIS!$G21=""),"xx","")),)</f>
        <v>xx</v>
      </c>
      <c r="G25" s="32" t="str">
        <f>IF(DES_TURMA!$I$5=TRUE,IF(GEO!$G21&lt;$B$3,"x",IF(AND(GEO!$A21&lt;&gt;"",GEO!$G21=""),"xx","")),)</f>
        <v/>
      </c>
      <c r="H25" s="32" t="str">
        <f>IF(DES_TURMA!$J$5=TRUE,IF(HIST!$G21&lt;$B$3,"x",IF(AND(HIST!$A21&lt;&gt;"",HIST!$G21=""),"xx","")),)</f>
        <v/>
      </c>
      <c r="I25" s="32" t="str">
        <f>IF(DES_TURMA!$K$5=TRUE,IF(ESP!$G21&lt;$B$3,"x",IF(AND(ESP!$A21&lt;&gt;"",ESP!$G21=""),"xx","")),)</f>
        <v/>
      </c>
      <c r="J25" s="32" t="str">
        <f>IF(DES_TURMA!$L$5=TRUE,IF(ING!$G21&lt;$B$3,"x",IF(AND(ING!$A21&lt;&gt;"",ING!$G21=""),"xx","")),)</f>
        <v/>
      </c>
      <c r="K25" s="32" t="str">
        <f>IF(DES_TURMA!$M$5=TRUE,IF(LP!$G21&lt;$B$3,"x",IF(AND(LP!$A21&lt;&gt;"",LP!$G21=""),"xx","")),)</f>
        <v>xx</v>
      </c>
      <c r="L25" s="32" t="str">
        <f>IF(DES_TURMA!$N$5=TRUE,IF(MAT!#REF!&lt;$B$3,"x",IF(AND(MAT!#REF!&lt;&gt;"",MAT!#REF!=""),"xx","")),)</f>
        <v>#ERROR!</v>
      </c>
      <c r="M25" s="34" t="str">
        <f>IF(DES_TURMA!$O$5=TRUE,IF(QUI!$G21&lt;$B$3,"x",IF(AND(QUI!$A21&lt;&gt;"",QUI!$G21=""),"xx","")),)</f>
        <v>xx</v>
      </c>
      <c r="N25" s="34" t="str">
        <f>IF(DES_TURMA!$P$5=TRUE,IF(SOC!$G21&lt;$B$3,"x",IF(AND(SOC!$A21&lt;&gt;"",SOC!$G21=""),"xx","")),)</f>
        <v>xx</v>
      </c>
      <c r="O25" s="125" t="str">
        <f>IF(OR(AND(ART!$B21&lt;&gt;"",ART!$B21&lt;$B$3,DES_TURMA!$D$5=TRUE),AND(BIO!$B21&lt;&gt;"",BIO!$B21&lt;$B$3,DES_TURMA!$E$5=TRUE),AND(ED_FIS!$B21&lt;&gt;"",ED_FIS!$B21&lt;$B$3,DES_TURMA!$F$5=TRUE),AND(FIL!$B21&lt;&gt;"",FIL!$B21&lt;$B$3,DES_TURMA!$G$5=TRUE),AND(FIS!$B21&lt;&gt;"",FIS!$B21&lt;$B$3,DES_TURMA!$H$5=TRUE),AND(GEO!$B21&lt;&gt;"",GEO!$B21&lt;$B$3,DES_TURMA!$I$5=TRUE),AND(HIST!$B21&lt;&gt;"",HIST!$B21&lt;$B$3,DES_TURMA!$J$5=TRUE),AND(ESP!$B21&lt;&gt;"",ESP!$B21&lt;$B$3,DES_TURMA!$K$5=TRUE),AND(ING!$B21&lt;&gt;"",ING!$B21&lt;$B$3,DES_TURMA!$L$5=TRUE),AND(LP!$B21&lt;&gt;"",LP!$B21&lt;$B$3,DES_TURMA!$M$5=TRUE),AND(MAT!#REF!&lt;&gt;"",MAT!#REF!&lt;$B$3,DES_TURMA!$N$5=TRUE),AND(QUI!$B21&lt;&gt;"",QUI!$B21&lt;$B$3,DES_TURMA!$O$5=TRUE),AND(SOC!$B21&lt;&gt;"",SOC!$B21&lt;$B$3,DES_TURMA!$P$5=TRUE)),"x",)</f>
        <v>#ERROR!</v>
      </c>
      <c r="P25" s="125" t="str">
        <f>IF(OR(AND(ART!$C21&lt;&gt;"",ART!$C21&lt;$B$3,DES_TURMA!$D$5=TRUE),AND(BIO!$C21&lt;&gt;"",BIO!$C21&lt;$B$3,DES_TURMA!$E$5=TRUE),AND(ED_FIS!$C21&lt;&gt;"",ED_FIS!$C21&lt;$B$3,DES_TURMA!$F$5=TRUE),AND(FIL!$C21&lt;&gt;"",FIL!$C21&lt;$B$3,DES_TURMA!$G$5=TRUE),AND(FIS!$C21&lt;&gt;"",FIS!$C21&lt;$B$3,DES_TURMA!$H$5=TRUE),AND(GEO!$C21&lt;&gt;"",GEO!$C21&lt;$B$3,DES_TURMA!$I$5=TRUE),AND(HIST!$C21&lt;&gt;"",HIST!$C21&lt;$B$3,DES_TURMA!$J$5=TRUE),AND(ESP!$C21&lt;&gt;"",ESP!$C21&lt;$B$3,DES_TURMA!$K$5=TRUE),AND(ING!$C21&lt;&gt;"",ING!$C21&lt;$B$3,DES_TURMA!$L$5=TRUE),AND(LP!$C21&lt;&gt;"",LP!$C21&lt;$B$3,DES_TURMA!$M$5=TRUE),AND(MAT!#REF!&lt;&gt;"",MAT!#REF!&lt;$B$3,DES_TURMA!$N$5=TRUE),AND(QUI!$C21&lt;&gt;"",QUI!$C21&lt;$B$3,DES_TURMA!$O$5=TRUE),AND(SOC!$C21&lt;&gt;"",SOC!$C21&lt;$B$3,DES_TURMA!$P$5=TRUE)),"x",)</f>
        <v>#ERROR!</v>
      </c>
      <c r="Q25" s="125" t="str">
        <f>IF(OR(AND(ART!$D21&lt;&gt;"",ART!$D21&lt;$B$3,DES_TURMA!$D$5=TRUE),AND(BIO!$D21&lt;&gt;"",BIO!$D21&lt;$B$3,DES_TURMA!$E$5=TRUE),AND(ED_FIS!$D21&lt;&gt;"",ED_FIS!$D21&lt;$B$3,DES_TURMA!$F$5=TRUE),AND(FIL!$D21&lt;&gt;"",FIL!$D21&lt;$B$3,DES_TURMA!$G$5=TRUE),AND(FIS!$D21&lt;&gt;"",FIS!$D21&lt;$B$3,DES_TURMA!$H$5=TRUE),AND(GEO!$D21&lt;&gt;"",GEO!$D21&lt;$B$3,DES_TURMA!$I$5=TRUE),AND(HIST!$D21&lt;&gt;"",HIST!$D21&lt;$B$3,DES_TURMA!$J$5=TRUE),AND(ESP!$D21&lt;&gt;"",ESP!$D21&lt;$B$3,DES_TURMA!$K$5=TRUE),AND(ING!$D21&lt;&gt;"",ING!$D21&lt;$B$3,DES_TURMA!$L$5=TRUE),AND(LP!$D21&lt;&gt;"",LP!$D21&lt;$B$3,DES_TURMA!$M$5=TRUE),AND(MAT!#REF!&lt;&gt;"",MAT!#REF!&lt;$B$3,DES_TURMA!$N$5=TRUE),AND(QUI!$D21&lt;&gt;"",QUI!$D21&lt;$B$3,DES_TURMA!$O$5=TRUE),AND(SOC!$D21&lt;&gt;"",SOC!$D21&lt;$B$3,DES_TURMA!$P$5=TRUE)),"x",)</f>
        <v>#ERROR!</v>
      </c>
      <c r="R25" s="125" t="str">
        <f>IF(OR(AND(ART!$E21&lt;&gt;"",ART!$E21&lt;$B$3,DES_TURMA!$D$5=TRUE),AND(BIO!$E21&lt;&gt;"",BIO!$E21&lt;$B$3,DES_TURMA!$E$5=TRUE),AND(ED_FIS!$E21&lt;&gt;"",ED_FIS!$E21&lt;$B$3,DES_TURMA!$F$5=TRUE),AND(FIL!$E21&lt;&gt;"",FIL!$E21&lt;$B$3,DES_TURMA!$G$5=TRUE),AND(FIS!$E21&lt;&gt;"",FIS!$E21&lt;$B$3,DES_TURMA!$H$5=TRUE),AND(GEO!$E21&lt;&gt;"",GEO!$E21&lt;$B$3,DES_TURMA!$I$5=TRUE),AND(HIST!$E21&lt;&gt;"",HIST!$E21&lt;$B$3,DES_TURMA!$J$5=TRUE),AND(ESP!$E21&lt;&gt;"",ESP!$E21&lt;$B$3,DES_TURMA!$K$5=TRUE),AND(ING!$E21&lt;&gt;"",ING!$E21&lt;$B$3,DES_TURMA!$L$5=TRUE),AND(LP!$E21&lt;&gt;"",LP!$E21&lt;$B$3,DES_TURMA!$M$5=TRUE),AND(MAT!#REF!&lt;&gt;"",MAT!#REF!&lt;$B$3,DES_TURMA!$N$5=TRUE),AND(QUI!$E21&lt;&gt;"",QUI!$E21&lt;$B$3,DES_TURMA!$O$5=TRUE),AND(SOC!$E21&lt;&gt;"",SOC!$E21&lt;$B$3,DES_TURMA!$P$5=TRUE)),"x",)</f>
        <v>#ERROR!</v>
      </c>
      <c r="S25" s="126" t="str">
        <f t="shared" si="1"/>
        <v>#ERROR!</v>
      </c>
    </row>
    <row r="26" ht="15.75" customHeight="1">
      <c r="A26" s="23" t="str">
        <f>ALNS!A22</f>
        <v>Heitor Gênuíno Mota</v>
      </c>
      <c r="B26" s="25" t="str">
        <f>IF(DES_TURMA!$D$5=TRUE,IF(ART!$G22&lt;$B$3,"x",IF(AND(ART!$A22&lt;&gt;"",ART!$G22=""),"xx","")),)</f>
        <v>xx</v>
      </c>
      <c r="C26" s="25" t="str">
        <f>IF(DES_TURMA!$E$5=TRUE,IF(BIO!G22&lt;$B$3,"x",IF(AND(BIO!A22&lt;&gt;"",BIO!G22=""),"xx","")),)</f>
        <v/>
      </c>
      <c r="D26" s="25" t="str">
        <f>IF(DES_TURMA!$F$5=TRUE,IF(ED_FIS!$G22&lt;$B$3,"x",IF(AND(ED_FIS!$A22&lt;&gt;"",ED_FIS!$G22=""),"xx","")),)</f>
        <v>xx</v>
      </c>
      <c r="E26" s="27" t="str">
        <f>IF(DES_TURMA!$G$5=TRUE,IF(FIL!$G22&lt;$B$3,"x",IF(AND(FIL!$A22&lt;&gt;"",FIL!$G22=""),"xx","")),)</f>
        <v/>
      </c>
      <c r="F26" s="27" t="str">
        <f>IF(DES_TURMA!$H$5=TRUE,IF(FIS!$G22&lt;$B$3,"x",IF(AND(FIS!$A22&lt;&gt;"",FIS!$G22=""),"xx","")),)</f>
        <v>xx</v>
      </c>
      <c r="G26" s="25" t="str">
        <f>IF(DES_TURMA!$I$5=TRUE,IF(GEO!$G22&lt;$B$3,"x",IF(AND(GEO!$A22&lt;&gt;"",GEO!$G22=""),"xx","")),)</f>
        <v/>
      </c>
      <c r="H26" s="25" t="str">
        <f>IF(DES_TURMA!$J$5=TRUE,IF(HIST!$G22&lt;$B$3,"x",IF(AND(HIST!$A22&lt;&gt;"",HIST!$G22=""),"xx","")),)</f>
        <v/>
      </c>
      <c r="I26" s="25" t="str">
        <f>IF(DES_TURMA!$K$5=TRUE,IF(ESP!$G22&lt;$B$3,"x",IF(AND(ESP!$A22&lt;&gt;"",ESP!$G22=""),"xx","")),)</f>
        <v/>
      </c>
      <c r="J26" s="25" t="str">
        <f>IF(DES_TURMA!$L$5=TRUE,IF(ING!$G22&lt;$B$3,"x",IF(AND(ING!$A22&lt;&gt;"",ING!$G22=""),"xx","")),)</f>
        <v/>
      </c>
      <c r="K26" s="25" t="str">
        <f>IF(DES_TURMA!$M$5=TRUE,IF(LP!$G22&lt;$B$3,"x",IF(AND(LP!$A22&lt;&gt;"",LP!$G22=""),"xx","")),)</f>
        <v>xx</v>
      </c>
      <c r="L26" s="25" t="str">
        <f>IF(DES_TURMA!$N$5=TRUE,IF(MAT!$G22&lt;$B$3,"x",IF(AND(MAT!$A22&lt;&gt;"",MAT!$G22=""),"xx","")),)</f>
        <v/>
      </c>
      <c r="M26" s="27" t="str">
        <f>IF(DES_TURMA!$O$5=TRUE,IF(QUI!$G22&lt;$B$3,"x",IF(AND(QUI!$A22&lt;&gt;"",QUI!$G22=""),"xx","")),)</f>
        <v>xx</v>
      </c>
      <c r="N26" s="27" t="str">
        <f>IF(DES_TURMA!$P$5=TRUE,IF(SOC!$G22&lt;$B$3,"x",IF(AND(SOC!$A22&lt;&gt;"",SOC!$G22=""),"xx","")),)</f>
        <v>xx</v>
      </c>
      <c r="O26" s="125" t="str">
        <f>IF(OR(AND(ART!$B22&lt;&gt;"",ART!$B22&lt;$B$3,DES_TURMA!$D$5=TRUE),AND(BIO!$B22&lt;&gt;"",BIO!$B22&lt;$B$3,DES_TURMA!$E$5=TRUE),AND(ED_FIS!$B22&lt;&gt;"",ED_FIS!$B22&lt;$B$3,DES_TURMA!$F$5=TRUE),AND(FIL!$B22&lt;&gt;"",FIL!$B22&lt;$B$3,DES_TURMA!$G$5=TRUE),AND(FIS!$B22&lt;&gt;"",FIS!$B22&lt;$B$3,DES_TURMA!$H$5=TRUE),AND(GEO!$B22&lt;&gt;"",GEO!$B22&lt;$B$3,DES_TURMA!$I$5=TRUE),AND(HIST!$B22&lt;&gt;"",HIST!$B22&lt;$B$3,DES_TURMA!$J$5=TRUE),AND(ESP!$B22&lt;&gt;"",ESP!$B22&lt;$B$3,DES_TURMA!$K$5=TRUE),AND(ING!$B22&lt;&gt;"",ING!$B22&lt;$B$3,DES_TURMA!$L$5=TRUE),AND(LP!$B22&lt;&gt;"",LP!$B22&lt;$B$3,DES_TURMA!$M$5=TRUE),AND(MAT!$B22&lt;&gt;"",MAT!$B22&lt;$B$3,DES_TURMA!$N$5=TRUE),AND(QUI!$B22&lt;&gt;"",QUI!$B22&lt;$B$3,DES_TURMA!$O$5=TRUE),AND(SOC!$B22&lt;&gt;"",SOC!$B22&lt;$B$3,DES_TURMA!$P$5=TRUE)),"x",)</f>
        <v/>
      </c>
      <c r="P26" s="125" t="str">
        <f>IF(OR(AND(ART!$C22&lt;&gt;"",ART!$C22&lt;$B$3,DES_TURMA!$D$5=TRUE),AND(BIO!$C22&lt;&gt;"",BIO!$C22&lt;$B$3,DES_TURMA!$E$5=TRUE),AND(ED_FIS!$C22&lt;&gt;"",ED_FIS!$C22&lt;$B$3,DES_TURMA!$F$5=TRUE),AND(FIL!$C22&lt;&gt;"",FIL!$C22&lt;$B$3,DES_TURMA!$G$5=TRUE),AND(FIS!$C22&lt;&gt;"",FIS!$C22&lt;$B$3,DES_TURMA!$H$5=TRUE),AND(GEO!$C22&lt;&gt;"",GEO!$C22&lt;$B$3,DES_TURMA!$I$5=TRUE),AND(HIST!$C22&lt;&gt;"",HIST!$C22&lt;$B$3,DES_TURMA!$J$5=TRUE),AND(ESP!$C22&lt;&gt;"",ESP!$C22&lt;$B$3,DES_TURMA!$K$5=TRUE),AND(ING!$C22&lt;&gt;"",ING!$C22&lt;$B$3,DES_TURMA!$L$5=TRUE),AND(LP!$C22&lt;&gt;"",LP!$C22&lt;$B$3,DES_TURMA!$M$5=TRUE),AND(MAT!$C22&lt;&gt;"",MAT!$C22&lt;$B$3,DES_TURMA!$N$5=TRUE),AND(QUI!$C22&lt;&gt;"",QUI!$C22&lt;$B$3,DES_TURMA!$O$5=TRUE),AND(SOC!$C22&lt;&gt;"",SOC!$C22&lt;$B$3,DES_TURMA!$P$5=TRUE)),"x",)</f>
        <v/>
      </c>
      <c r="Q26" s="125" t="str">
        <f>IF(OR(AND(ART!$D22&lt;&gt;"",ART!$D22&lt;$B$3,DES_TURMA!$D$5=TRUE),AND(BIO!$D22&lt;&gt;"",BIO!$D22&lt;$B$3,DES_TURMA!$E$5=TRUE),AND(ED_FIS!$D22&lt;&gt;"",ED_FIS!$D22&lt;$B$3,DES_TURMA!$F$5=TRUE),AND(FIL!$D22&lt;&gt;"",FIL!$D22&lt;$B$3,DES_TURMA!$G$5=TRUE),AND(FIS!$D22&lt;&gt;"",FIS!$D22&lt;$B$3,DES_TURMA!$H$5=TRUE),AND(GEO!$D22&lt;&gt;"",GEO!$D22&lt;$B$3,DES_TURMA!$I$5=TRUE),AND(HIST!$D22&lt;&gt;"",HIST!$D22&lt;$B$3,DES_TURMA!$J$5=TRUE),AND(ESP!$D22&lt;&gt;"",ESP!$D22&lt;$B$3,DES_TURMA!$K$5=TRUE),AND(ING!$D22&lt;&gt;"",ING!$D22&lt;$B$3,DES_TURMA!$L$5=TRUE),AND(LP!$D22&lt;&gt;"",LP!$D22&lt;$B$3,DES_TURMA!$M$5=TRUE),AND(MAT!$D22&lt;&gt;"",MAT!$D22&lt;$B$3,DES_TURMA!$N$5=TRUE),AND(QUI!$D22&lt;&gt;"",QUI!$D22&lt;$B$3,DES_TURMA!$O$5=TRUE),AND(SOC!$D22&lt;&gt;"",SOC!$D22&lt;$B$3,DES_TURMA!$P$5=TRUE)),"x",)</f>
        <v/>
      </c>
      <c r="R26" s="125" t="str">
        <f>IF(OR(AND(ART!$E22&lt;&gt;"",ART!$E22&lt;$B$3,DES_TURMA!$D$5=TRUE),AND(BIO!$E22&lt;&gt;"",BIO!$E22&lt;$B$3,DES_TURMA!$E$5=TRUE),AND(ED_FIS!$E22&lt;&gt;"",ED_FIS!$E22&lt;$B$3,DES_TURMA!$F$5=TRUE),AND(FIL!$E22&lt;&gt;"",FIL!$E22&lt;$B$3,DES_TURMA!$G$5=TRUE),AND(FIS!$E22&lt;&gt;"",FIS!$E22&lt;$B$3,DES_TURMA!$H$5=TRUE),AND(GEO!$E22&lt;&gt;"",GEO!$E22&lt;$B$3,DES_TURMA!$I$5=TRUE),AND(HIST!$E22&lt;&gt;"",HIST!$E22&lt;$B$3,DES_TURMA!$J$5=TRUE),AND(ESP!$E22&lt;&gt;"",ESP!$E22&lt;$B$3,DES_TURMA!$K$5=TRUE),AND(ING!$E22&lt;&gt;"",ING!$E22&lt;$B$3,DES_TURMA!$L$5=TRUE),AND(LP!$E22&lt;&gt;"",LP!$E22&lt;$B$3,DES_TURMA!$M$5=TRUE),AND(MAT!$E22&lt;&gt;"",MAT!$E22&lt;$B$3,DES_TURMA!$N$5=TRUE),AND(QUI!$E22&lt;&gt;"",QUI!$E22&lt;$B$3,DES_TURMA!$O$5=TRUE),AND(SOC!$E22&lt;&gt;"",SOC!$E22&lt;$B$3,DES_TURMA!$P$5=TRUE)),"x",)</f>
        <v/>
      </c>
      <c r="S26" s="126" t="str">
        <f t="shared" si="1"/>
        <v/>
      </c>
    </row>
    <row r="27" ht="15.75" customHeight="1">
      <c r="A27" s="30" t="str">
        <f>ALNS!A23</f>
        <v>Heloisa dos Reis Nascimento</v>
      </c>
      <c r="B27" s="32" t="str">
        <f>IF(DES_TURMA!$D$5=TRUE,IF(ART!$G23&lt;$B$3,"x",IF(AND(ART!$A23&lt;&gt;"",ART!$G23=""),"xx","")),)</f>
        <v>xx</v>
      </c>
      <c r="C27" s="32" t="str">
        <f>IF(DES_TURMA!$E$5=TRUE,IF(BIO!G23&lt;$B$3,"x",IF(AND(BIO!A23&lt;&gt;"",BIO!G23=""),"xx","")),)</f>
        <v>x</v>
      </c>
      <c r="D27" s="32" t="str">
        <f>IF(DES_TURMA!$F$5=TRUE,IF(ED_FIS!$G23&lt;$B$3,"x",IF(AND(ED_FIS!$A23&lt;&gt;"",ED_FIS!$G23=""),"xx","")),)</f>
        <v>xx</v>
      </c>
      <c r="E27" s="34" t="str">
        <f>IF(DES_TURMA!$G$5=TRUE,IF(FIL!$G23&lt;$B$3,"x",IF(AND(FIL!$A23&lt;&gt;"",FIL!$G23=""),"xx","")),)</f>
        <v>x</v>
      </c>
      <c r="F27" s="34" t="str">
        <f>IF(DES_TURMA!$H$5=TRUE,IF(FIS!$G23&lt;$B$3,"x",IF(AND(FIS!$A23&lt;&gt;"",FIS!$G23=""),"xx","")),)</f>
        <v>xx</v>
      </c>
      <c r="G27" s="32" t="str">
        <f>IF(DES_TURMA!$I$5=TRUE,IF(GEO!$G23&lt;$B$3,"x",IF(AND(GEO!$A23&lt;&gt;"",GEO!$G23=""),"xx","")),)</f>
        <v/>
      </c>
      <c r="H27" s="32" t="str">
        <f>IF(DES_TURMA!$J$5=TRUE,IF(HIST!$G23&lt;$B$3,"x",IF(AND(HIST!$A23&lt;&gt;"",HIST!$G23=""),"xx","")),)</f>
        <v/>
      </c>
      <c r="I27" s="32" t="str">
        <f>IF(DES_TURMA!$K$5=TRUE,IF(ESP!$G23&lt;$B$3,"x",IF(AND(ESP!$A23&lt;&gt;"",ESP!$G23=""),"xx","")),)</f>
        <v/>
      </c>
      <c r="J27" s="32" t="str">
        <f>IF(DES_TURMA!$L$5=TRUE,IF(ING!$G23&lt;$B$3,"x",IF(AND(ING!$A23&lt;&gt;"",ING!$G23=""),"xx","")),)</f>
        <v/>
      </c>
      <c r="K27" s="32" t="str">
        <f>IF(DES_TURMA!$M$5=TRUE,IF(LP!$G23&lt;$B$3,"x",IF(AND(LP!$A23&lt;&gt;"",LP!$G23=""),"xx","")),)</f>
        <v>xx</v>
      </c>
      <c r="L27" s="32" t="str">
        <f>IF(DES_TURMA!$N$5=TRUE,IF(MAT!$G23&lt;$B$3,"x",IF(AND(MAT!$A23&lt;&gt;"",MAT!$G23=""),"xx","")),)</f>
        <v>xx</v>
      </c>
      <c r="M27" s="34" t="str">
        <f>IF(DES_TURMA!$O$5=TRUE,IF(QUI!$G23&lt;$B$3,"x",IF(AND(QUI!$A23&lt;&gt;"",QUI!$G23=""),"xx","")),)</f>
        <v>xx</v>
      </c>
      <c r="N27" s="34" t="str">
        <f>IF(DES_TURMA!$P$5=TRUE,IF(SOC!$G23&lt;$B$3,"x",IF(AND(SOC!$A23&lt;&gt;"",SOC!$G23=""),"xx","")),)</f>
        <v>xx</v>
      </c>
      <c r="O27" s="125" t="str">
        <f>IF(OR(AND(ART!$B23&lt;&gt;"",ART!$B23&lt;$B$3,DES_TURMA!$D$5=TRUE),AND(BIO!$B23&lt;&gt;"",BIO!$B23&lt;$B$3,DES_TURMA!$E$5=TRUE),AND(ED_FIS!$B23&lt;&gt;"",ED_FIS!$B23&lt;$B$3,DES_TURMA!$F$5=TRUE),AND(FIL!$B23&lt;&gt;"",FIL!$B23&lt;$B$3,DES_TURMA!$G$5=TRUE),AND(FIS!$B23&lt;&gt;"",FIS!$B23&lt;$B$3,DES_TURMA!$H$5=TRUE),AND(GEO!$B23&lt;&gt;"",GEO!$B23&lt;$B$3,DES_TURMA!$I$5=TRUE),AND(HIST!$B23&lt;&gt;"",HIST!$B23&lt;$B$3,DES_TURMA!$J$5=TRUE),AND(ESP!$B23&lt;&gt;"",ESP!$B23&lt;$B$3,DES_TURMA!$K$5=TRUE),AND(ING!$B23&lt;&gt;"",ING!$B23&lt;$B$3,DES_TURMA!$L$5=TRUE),AND(LP!$B23&lt;&gt;"",LP!$B23&lt;$B$3,DES_TURMA!$M$5=TRUE),AND(MAT!$B23&lt;&gt;"",MAT!$B23&lt;$B$3,DES_TURMA!$N$5=TRUE),AND(QUI!$B23&lt;&gt;"",QUI!$B23&lt;$B$3,DES_TURMA!$O$5=TRUE),AND(SOC!$B23&lt;&gt;"",SOC!$B23&lt;$B$3,DES_TURMA!$P$5=TRUE)),"x",)</f>
        <v>x</v>
      </c>
      <c r="P27" s="125" t="str">
        <f>IF(OR(AND(ART!$C23&lt;&gt;"",ART!$C23&lt;$B$3,DES_TURMA!$D$5=TRUE),AND(BIO!$C23&lt;&gt;"",BIO!$C23&lt;$B$3,DES_TURMA!$E$5=TRUE),AND(ED_FIS!$C23&lt;&gt;"",ED_FIS!$C23&lt;$B$3,DES_TURMA!$F$5=TRUE),AND(FIL!$C23&lt;&gt;"",FIL!$C23&lt;$B$3,DES_TURMA!$G$5=TRUE),AND(FIS!$C23&lt;&gt;"",FIS!$C23&lt;$B$3,DES_TURMA!$H$5=TRUE),AND(GEO!$C23&lt;&gt;"",GEO!$C23&lt;$B$3,DES_TURMA!$I$5=TRUE),AND(HIST!$C23&lt;&gt;"",HIST!$C23&lt;$B$3,DES_TURMA!$J$5=TRUE),AND(ESP!$C23&lt;&gt;"",ESP!$C23&lt;$B$3,DES_TURMA!$K$5=TRUE),AND(ING!$C23&lt;&gt;"",ING!$C23&lt;$B$3,DES_TURMA!$L$5=TRUE),AND(LP!$C23&lt;&gt;"",LP!$C23&lt;$B$3,DES_TURMA!$M$5=TRUE),AND(MAT!$C23&lt;&gt;"",MAT!$C23&lt;$B$3,DES_TURMA!$N$5=TRUE),AND(QUI!$C23&lt;&gt;"",QUI!$C23&lt;$B$3,DES_TURMA!$O$5=TRUE),AND(SOC!$C23&lt;&gt;"",SOC!$C23&lt;$B$3,DES_TURMA!$P$5=TRUE)),"x",)</f>
        <v/>
      </c>
      <c r="Q27" s="125" t="str">
        <f>IF(OR(AND(ART!$D23&lt;&gt;"",ART!$D23&lt;$B$3,DES_TURMA!$D$5=TRUE),AND(BIO!$D23&lt;&gt;"",BIO!$D23&lt;$B$3,DES_TURMA!$E$5=TRUE),AND(ED_FIS!$D23&lt;&gt;"",ED_FIS!$D23&lt;$B$3,DES_TURMA!$F$5=TRUE),AND(FIL!$D23&lt;&gt;"",FIL!$D23&lt;$B$3,DES_TURMA!$G$5=TRUE),AND(FIS!$D23&lt;&gt;"",FIS!$D23&lt;$B$3,DES_TURMA!$H$5=TRUE),AND(GEO!$D23&lt;&gt;"",GEO!$D23&lt;$B$3,DES_TURMA!$I$5=TRUE),AND(HIST!$D23&lt;&gt;"",HIST!$D23&lt;$B$3,DES_TURMA!$J$5=TRUE),AND(ESP!$D23&lt;&gt;"",ESP!$D23&lt;$B$3,DES_TURMA!$K$5=TRUE),AND(ING!$D23&lt;&gt;"",ING!$D23&lt;$B$3,DES_TURMA!$L$5=TRUE),AND(LP!$D23&lt;&gt;"",LP!$D23&lt;$B$3,DES_TURMA!$M$5=TRUE),AND(MAT!$D23&lt;&gt;"",MAT!$D23&lt;$B$3,DES_TURMA!$N$5=TRUE),AND(QUI!$D23&lt;&gt;"",QUI!$D23&lt;$B$3,DES_TURMA!$O$5=TRUE),AND(SOC!$D23&lt;&gt;"",SOC!$D23&lt;$B$3,DES_TURMA!$P$5=TRUE)),"x",)</f>
        <v/>
      </c>
      <c r="R27" s="125" t="str">
        <f>IF(OR(AND(ART!$E23&lt;&gt;"",ART!$E23&lt;$B$3,DES_TURMA!$D$5=TRUE),AND(BIO!$E23&lt;&gt;"",BIO!$E23&lt;$B$3,DES_TURMA!$E$5=TRUE),AND(ED_FIS!$E23&lt;&gt;"",ED_FIS!$E23&lt;$B$3,DES_TURMA!$F$5=TRUE),AND(FIL!$E23&lt;&gt;"",FIL!$E23&lt;$B$3,DES_TURMA!$G$5=TRUE),AND(FIS!$E23&lt;&gt;"",FIS!$E23&lt;$B$3,DES_TURMA!$H$5=TRUE),AND(GEO!$E23&lt;&gt;"",GEO!$E23&lt;$B$3,DES_TURMA!$I$5=TRUE),AND(HIST!$E23&lt;&gt;"",HIST!$E23&lt;$B$3,DES_TURMA!$J$5=TRUE),AND(ESP!$E23&lt;&gt;"",ESP!$E23&lt;$B$3,DES_TURMA!$K$5=TRUE),AND(ING!$E23&lt;&gt;"",ING!$E23&lt;$B$3,DES_TURMA!$L$5=TRUE),AND(LP!$E23&lt;&gt;"",LP!$E23&lt;$B$3,DES_TURMA!$M$5=TRUE),AND(MAT!$E23&lt;&gt;"",MAT!$E23&lt;$B$3,DES_TURMA!$N$5=TRUE),AND(QUI!$E23&lt;&gt;"",QUI!$E23&lt;$B$3,DES_TURMA!$O$5=TRUE),AND(SOC!$E23&lt;&gt;"",SOC!$E23&lt;$B$3,DES_TURMA!$P$5=TRUE)),"x",)</f>
        <v/>
      </c>
      <c r="S27" s="126" t="str">
        <f t="shared" si="1"/>
        <v>Dentro</v>
      </c>
    </row>
    <row r="28" ht="15.75" customHeight="1">
      <c r="A28" s="23" t="str">
        <f>ALNS!A24</f>
        <v>José Júlio César de Lima Silva Soares</v>
      </c>
      <c r="B28" s="25" t="str">
        <f>IF(DES_TURMA!$D$5=TRUE,IF(ART!$G24&lt;$B$3,"x",IF(AND(ART!$A24&lt;&gt;"",ART!$G24=""),"xx","")),)</f>
        <v>xx</v>
      </c>
      <c r="C28" s="25" t="str">
        <f>IF(DES_TURMA!$E$5=TRUE,IF(BIO!G24&lt;$B$3,"x",IF(AND(BIO!A24&lt;&gt;"",BIO!G24=""),"xx","")),)</f>
        <v>x</v>
      </c>
      <c r="D28" s="25" t="str">
        <f>IF(DES_TURMA!$F$5=TRUE,IF(ED_FIS!$G24&lt;$B$3,"x",IF(AND(ED_FIS!$A24&lt;&gt;"",ED_FIS!$G24=""),"xx","")),)</f>
        <v>xx</v>
      </c>
      <c r="E28" s="27" t="str">
        <f>IF(DES_TURMA!$G$5=TRUE,IF(FIL!$G24&lt;$B$3,"x",IF(AND(FIL!$A24&lt;&gt;"",FIL!$G24=""),"xx","")),)</f>
        <v>xx</v>
      </c>
      <c r="F28" s="27" t="str">
        <f>IF(DES_TURMA!$H$5=TRUE,IF(FIS!$G24&lt;$B$3,"x",IF(AND(FIS!$A24&lt;&gt;"",FIS!$G24=""),"xx","")),)</f>
        <v>xx</v>
      </c>
      <c r="G28" s="25" t="str">
        <f>IF(DES_TURMA!$I$5=TRUE,IF(GEO!$G24&lt;$B$3,"x",IF(AND(GEO!$A24&lt;&gt;"",GEO!$G24=""),"xx","")),)</f>
        <v/>
      </c>
      <c r="H28" s="25" t="str">
        <f>IF(DES_TURMA!$J$5=TRUE,IF(HIST!$G24&lt;$B$3,"x",IF(AND(HIST!$A24&lt;&gt;"",HIST!$G24=""),"xx","")),)</f>
        <v/>
      </c>
      <c r="I28" s="25" t="str">
        <f>IF(DES_TURMA!$K$5=TRUE,IF(ESP!$G24&lt;$B$3,"x",IF(AND(ESP!$A24&lt;&gt;"",ESP!$G24=""),"xx","")),)</f>
        <v/>
      </c>
      <c r="J28" s="25" t="str">
        <f>IF(DES_TURMA!$L$5=TRUE,IF(ING!$G24&lt;$B$3,"x",IF(AND(ING!$A24&lt;&gt;"",ING!$G24=""),"xx","")),)</f>
        <v/>
      </c>
      <c r="K28" s="25" t="str">
        <f>IF(DES_TURMA!$M$5=TRUE,IF(LP!$G24&lt;$B$3,"x",IF(AND(LP!$A24&lt;&gt;"",LP!$G24=""),"xx","")),)</f>
        <v>xx</v>
      </c>
      <c r="L28" s="25" t="str">
        <f>IF(DES_TURMA!$N$5=TRUE,IF(MAT!$G24&lt;$B$3,"x",IF(AND(MAT!$A24&lt;&gt;"",MAT!$G24=""),"xx","")),)</f>
        <v>xx</v>
      </c>
      <c r="M28" s="27" t="str">
        <f>IF(DES_TURMA!$O$5=TRUE,IF(QUI!$G24&lt;$B$3,"x",IF(AND(QUI!$A24&lt;&gt;"",QUI!$G24=""),"xx","")),)</f>
        <v>xx</v>
      </c>
      <c r="N28" s="27" t="str">
        <f>IF(DES_TURMA!$P$5=TRUE,IF(SOC!$G24&lt;$B$3,"x",IF(AND(SOC!$A24&lt;&gt;"",SOC!$G24=""),"xx","")),)</f>
        <v>xx</v>
      </c>
      <c r="O28" s="125" t="str">
        <f>IF(OR(AND(ART!$B24&lt;&gt;"",ART!$B24&lt;$B$3,DES_TURMA!$D$5=TRUE),AND(BIO!$B24&lt;&gt;"",BIO!$B24&lt;$B$3,DES_TURMA!$E$5=TRUE),AND(ED_FIS!$B24&lt;&gt;"",ED_FIS!$B24&lt;$B$3,DES_TURMA!$F$5=TRUE),AND(FIL!$B24&lt;&gt;"",FIL!$B24&lt;$B$3,DES_TURMA!$G$5=TRUE),AND(FIS!$B24&lt;&gt;"",FIS!$B24&lt;$B$3,DES_TURMA!$H$5=TRUE),AND(GEO!$B24&lt;&gt;"",GEO!$B24&lt;$B$3,DES_TURMA!$I$5=TRUE),AND(HIST!$B24&lt;&gt;"",HIST!$B24&lt;$B$3,DES_TURMA!$J$5=TRUE),AND(ESP!$B24&lt;&gt;"",ESP!$B24&lt;$B$3,DES_TURMA!$K$5=TRUE),AND(ING!$B24&lt;&gt;"",ING!$B24&lt;$B$3,DES_TURMA!$L$5=TRUE),AND(LP!$B24&lt;&gt;"",LP!$B24&lt;$B$3,DES_TURMA!$M$5=TRUE),AND(MAT!$B24&lt;&gt;"",MAT!$B24&lt;$B$3,DES_TURMA!$N$5=TRUE),AND(QUI!$B24&lt;&gt;"",QUI!$B24&lt;$B$3,DES_TURMA!$O$5=TRUE),AND(SOC!$B24&lt;&gt;"",SOC!$B24&lt;$B$3,DES_TURMA!$P$5=TRUE)),"x",)</f>
        <v>x</v>
      </c>
      <c r="P28" s="125" t="str">
        <f>IF(OR(AND(ART!$C24&lt;&gt;"",ART!$C24&lt;$B$3,DES_TURMA!$D$5=TRUE),AND(BIO!$C24&lt;&gt;"",BIO!$C24&lt;$B$3,DES_TURMA!$E$5=TRUE),AND(ED_FIS!$C24&lt;&gt;"",ED_FIS!$C24&lt;$B$3,DES_TURMA!$F$5=TRUE),AND(FIL!$C24&lt;&gt;"",FIL!$C24&lt;$B$3,DES_TURMA!$G$5=TRUE),AND(FIS!$C24&lt;&gt;"",FIS!$C24&lt;$B$3,DES_TURMA!$H$5=TRUE),AND(GEO!$C24&lt;&gt;"",GEO!$C24&lt;$B$3,DES_TURMA!$I$5=TRUE),AND(HIST!$C24&lt;&gt;"",HIST!$C24&lt;$B$3,DES_TURMA!$J$5=TRUE),AND(ESP!$C24&lt;&gt;"",ESP!$C24&lt;$B$3,DES_TURMA!$K$5=TRUE),AND(ING!$C24&lt;&gt;"",ING!$C24&lt;$B$3,DES_TURMA!$L$5=TRUE),AND(LP!$C24&lt;&gt;"",LP!$C24&lt;$B$3,DES_TURMA!$M$5=TRUE),AND(MAT!$C24&lt;&gt;"",MAT!$C24&lt;$B$3,DES_TURMA!$N$5=TRUE),AND(QUI!$C24&lt;&gt;"",QUI!$C24&lt;$B$3,DES_TURMA!$O$5=TRUE),AND(SOC!$C24&lt;&gt;"",SOC!$C24&lt;$B$3,DES_TURMA!$P$5=TRUE)),"x",)</f>
        <v/>
      </c>
      <c r="Q28" s="125" t="str">
        <f>IF(OR(AND(ART!$D24&lt;&gt;"",ART!$D24&lt;$B$3,DES_TURMA!$D$5=TRUE),AND(BIO!$D24&lt;&gt;"",BIO!$D24&lt;$B$3,DES_TURMA!$E$5=TRUE),AND(ED_FIS!$D24&lt;&gt;"",ED_FIS!$D24&lt;$B$3,DES_TURMA!$F$5=TRUE),AND(FIL!$D24&lt;&gt;"",FIL!$D24&lt;$B$3,DES_TURMA!$G$5=TRUE),AND(FIS!$D24&lt;&gt;"",FIS!$D24&lt;$B$3,DES_TURMA!$H$5=TRUE),AND(GEO!$D24&lt;&gt;"",GEO!$D24&lt;$B$3,DES_TURMA!$I$5=TRUE),AND(HIST!$D24&lt;&gt;"",HIST!$D24&lt;$B$3,DES_TURMA!$J$5=TRUE),AND(ESP!$D24&lt;&gt;"",ESP!$D24&lt;$B$3,DES_TURMA!$K$5=TRUE),AND(ING!$D24&lt;&gt;"",ING!$D24&lt;$B$3,DES_TURMA!$L$5=TRUE),AND(LP!$D24&lt;&gt;"",LP!$D24&lt;$B$3,DES_TURMA!$M$5=TRUE),AND(MAT!$D24&lt;&gt;"",MAT!$D24&lt;$B$3,DES_TURMA!$N$5=TRUE),AND(QUI!$D24&lt;&gt;"",QUI!$D24&lt;$B$3,DES_TURMA!$O$5=TRUE),AND(SOC!$D24&lt;&gt;"",SOC!$D24&lt;$B$3,DES_TURMA!$P$5=TRUE)),"x",)</f>
        <v/>
      </c>
      <c r="R28" s="125" t="str">
        <f>IF(OR(AND(ART!$E24&lt;&gt;"",ART!$E24&lt;$B$3,DES_TURMA!$D$5=TRUE),AND(BIO!$E24&lt;&gt;"",BIO!$E24&lt;$B$3,DES_TURMA!$E$5=TRUE),AND(ED_FIS!$E24&lt;&gt;"",ED_FIS!$E24&lt;$B$3,DES_TURMA!$F$5=TRUE),AND(FIL!$E24&lt;&gt;"",FIL!$E24&lt;$B$3,DES_TURMA!$G$5=TRUE),AND(FIS!$E24&lt;&gt;"",FIS!$E24&lt;$B$3,DES_TURMA!$H$5=TRUE),AND(GEO!$E24&lt;&gt;"",GEO!$E24&lt;$B$3,DES_TURMA!$I$5=TRUE),AND(HIST!$E24&lt;&gt;"",HIST!$E24&lt;$B$3,DES_TURMA!$J$5=TRUE),AND(ESP!$E24&lt;&gt;"",ESP!$E24&lt;$B$3,DES_TURMA!$K$5=TRUE),AND(ING!$E24&lt;&gt;"",ING!$E24&lt;$B$3,DES_TURMA!$L$5=TRUE),AND(LP!$E24&lt;&gt;"",LP!$E24&lt;$B$3,DES_TURMA!$M$5=TRUE),AND(MAT!$E24&lt;&gt;"",MAT!$E24&lt;$B$3,DES_TURMA!$N$5=TRUE),AND(QUI!$E24&lt;&gt;"",QUI!$E24&lt;$B$3,DES_TURMA!$O$5=TRUE),AND(SOC!$E24&lt;&gt;"",SOC!$E24&lt;$B$3,DES_TURMA!$P$5=TRUE)),"x",)</f>
        <v/>
      </c>
      <c r="S28" s="126" t="str">
        <f t="shared" si="1"/>
        <v>Dentro</v>
      </c>
    </row>
    <row r="29" ht="15.75" customHeight="1">
      <c r="A29" s="30" t="str">
        <f>ALNS!A25</f>
        <v>Júlia da Costa Silva Cruz</v>
      </c>
      <c r="B29" s="32" t="str">
        <f>IF(DES_TURMA!$D$5=TRUE,IF(ART!$G25&lt;$B$3,"x",IF(AND(ART!$A25&lt;&gt;"",ART!$G25=""),"xx","")),)</f>
        <v>xx</v>
      </c>
      <c r="C29" s="32" t="str">
        <f>IF(DES_TURMA!$E$5=TRUE,IF(BIO!G25&lt;$B$3,"x",IF(AND(BIO!A25&lt;&gt;"",BIO!G25=""),"xx","")),)</f>
        <v/>
      </c>
      <c r="D29" s="32" t="str">
        <f>IF(DES_TURMA!$F$5=TRUE,IF(ED_FIS!$G25&lt;$B$3,"x",IF(AND(ED_FIS!$A25&lt;&gt;"",ED_FIS!$G25=""),"xx","")),)</f>
        <v>xx</v>
      </c>
      <c r="E29" s="34" t="str">
        <f>IF(DES_TURMA!$G$5=TRUE,IF(FIL!$G25&lt;$B$3,"x",IF(AND(FIL!$A25&lt;&gt;"",FIL!$G25=""),"xx","")),)</f>
        <v/>
      </c>
      <c r="F29" s="34" t="str">
        <f>IF(DES_TURMA!$H$5=TRUE,IF(FIS!$G25&lt;$B$3,"x",IF(AND(FIS!$A25&lt;&gt;"",FIS!$G25=""),"xx","")),)</f>
        <v>xx</v>
      </c>
      <c r="G29" s="32" t="str">
        <f>IF(DES_TURMA!$I$5=TRUE,IF(GEO!$G25&lt;$B$3,"x",IF(AND(GEO!$A25&lt;&gt;"",GEO!$G25=""),"xx","")),)</f>
        <v/>
      </c>
      <c r="H29" s="32" t="str">
        <f>IF(DES_TURMA!$J$5=TRUE,IF(HIST!$G25&lt;$B$3,"x",IF(AND(HIST!$A25&lt;&gt;"",HIST!$G25=""),"xx","")),)</f>
        <v/>
      </c>
      <c r="I29" s="32" t="str">
        <f>IF(DES_TURMA!$K$5=TRUE,IF(ESP!$G25&lt;$B$3,"x",IF(AND(ESP!$A25&lt;&gt;"",ESP!$G25=""),"xx","")),)</f>
        <v/>
      </c>
      <c r="J29" s="32" t="str">
        <f>IF(DES_TURMA!$L$5=TRUE,IF(ING!$G25&lt;$B$3,"x",IF(AND(ING!$A25&lt;&gt;"",ING!$G25=""),"xx","")),)</f>
        <v/>
      </c>
      <c r="K29" s="32" t="str">
        <f>IF(DES_TURMA!$M$5=TRUE,IF(LP!$G25&lt;$B$3,"x",IF(AND(LP!$A25&lt;&gt;"",LP!$G25=""),"xx","")),)</f>
        <v>xx</v>
      </c>
      <c r="L29" s="32" t="str">
        <f>IF(DES_TURMA!$N$5=TRUE,IF(MAT!$G25&lt;$B$3,"x",IF(AND(MAT!$A25&lt;&gt;"",MAT!$G25=""),"xx","")),)</f>
        <v>x</v>
      </c>
      <c r="M29" s="34" t="str">
        <f>IF(DES_TURMA!$O$5=TRUE,IF(QUI!$G25&lt;$B$3,"x",IF(AND(QUI!$A25&lt;&gt;"",QUI!$G25=""),"xx","")),)</f>
        <v>xx</v>
      </c>
      <c r="N29" s="34" t="str">
        <f>IF(DES_TURMA!$P$5=TRUE,IF(SOC!$G25&lt;$B$3,"x",IF(AND(SOC!$A25&lt;&gt;"",SOC!$G25=""),"xx","")),)</f>
        <v>xx</v>
      </c>
      <c r="O29" s="125" t="str">
        <f>IF(OR(AND(ART!$B25&lt;&gt;"",ART!$B25&lt;$B$3,DES_TURMA!$D$5=TRUE),AND(BIO!$B25&lt;&gt;"",BIO!$B25&lt;$B$3,DES_TURMA!$E$5=TRUE),AND(ED_FIS!$B25&lt;&gt;"",ED_FIS!$B25&lt;$B$3,DES_TURMA!$F$5=TRUE),AND(FIL!$B25&lt;&gt;"",FIL!$B25&lt;$B$3,DES_TURMA!$G$5=TRUE),AND(FIS!$B25&lt;&gt;"",FIS!$B25&lt;$B$3,DES_TURMA!$H$5=TRUE),AND(GEO!$B25&lt;&gt;"",GEO!$B25&lt;$B$3,DES_TURMA!$I$5=TRUE),AND(HIST!$B25&lt;&gt;"",HIST!$B25&lt;$B$3,DES_TURMA!$J$5=TRUE),AND(ESP!$B25&lt;&gt;"",ESP!$B25&lt;$B$3,DES_TURMA!$K$5=TRUE),AND(ING!$B25&lt;&gt;"",ING!$B25&lt;$B$3,DES_TURMA!$L$5=TRUE),AND(LP!$B25&lt;&gt;"",LP!$B25&lt;$B$3,DES_TURMA!$M$5=TRUE),AND(MAT!$B25&lt;&gt;"",MAT!$B25&lt;$B$3,DES_TURMA!$N$5=TRUE),AND(QUI!$B25&lt;&gt;"",QUI!$B25&lt;$B$3,DES_TURMA!$O$5=TRUE),AND(SOC!$B25&lt;&gt;"",SOC!$B25&lt;$B$3,DES_TURMA!$P$5=TRUE)),"x",)</f>
        <v>x</v>
      </c>
      <c r="P29" s="125" t="str">
        <f>IF(OR(AND(ART!$C25&lt;&gt;"",ART!$C25&lt;$B$3,DES_TURMA!$D$5=TRUE),AND(BIO!$C25&lt;&gt;"",BIO!$C25&lt;$B$3,DES_TURMA!$E$5=TRUE),AND(ED_FIS!$C25&lt;&gt;"",ED_FIS!$C25&lt;$B$3,DES_TURMA!$F$5=TRUE),AND(FIL!$C25&lt;&gt;"",FIL!$C25&lt;$B$3,DES_TURMA!$G$5=TRUE),AND(FIS!$C25&lt;&gt;"",FIS!$C25&lt;$B$3,DES_TURMA!$H$5=TRUE),AND(GEO!$C25&lt;&gt;"",GEO!$C25&lt;$B$3,DES_TURMA!$I$5=TRUE),AND(HIST!$C25&lt;&gt;"",HIST!$C25&lt;$B$3,DES_TURMA!$J$5=TRUE),AND(ESP!$C25&lt;&gt;"",ESP!$C25&lt;$B$3,DES_TURMA!$K$5=TRUE),AND(ING!$C25&lt;&gt;"",ING!$C25&lt;$B$3,DES_TURMA!$L$5=TRUE),AND(LP!$C25&lt;&gt;"",LP!$C25&lt;$B$3,DES_TURMA!$M$5=TRUE),AND(MAT!$C25&lt;&gt;"",MAT!$C25&lt;$B$3,DES_TURMA!$N$5=TRUE),AND(QUI!$C25&lt;&gt;"",QUI!$C25&lt;$B$3,DES_TURMA!$O$5=TRUE),AND(SOC!$C25&lt;&gt;"",SOC!$C25&lt;$B$3,DES_TURMA!$P$5=TRUE)),"x",)</f>
        <v/>
      </c>
      <c r="Q29" s="125" t="str">
        <f>IF(OR(AND(ART!$D25&lt;&gt;"",ART!$D25&lt;$B$3,DES_TURMA!$D$5=TRUE),AND(BIO!$D25&lt;&gt;"",BIO!$D25&lt;$B$3,DES_TURMA!$E$5=TRUE),AND(ED_FIS!$D25&lt;&gt;"",ED_FIS!$D25&lt;$B$3,DES_TURMA!$F$5=TRUE),AND(FIL!$D25&lt;&gt;"",FIL!$D25&lt;$B$3,DES_TURMA!$G$5=TRUE),AND(FIS!$D25&lt;&gt;"",FIS!$D25&lt;$B$3,DES_TURMA!$H$5=TRUE),AND(GEO!$D25&lt;&gt;"",GEO!$D25&lt;$B$3,DES_TURMA!$I$5=TRUE),AND(HIST!$D25&lt;&gt;"",HIST!$D25&lt;$B$3,DES_TURMA!$J$5=TRUE),AND(ESP!$D25&lt;&gt;"",ESP!$D25&lt;$B$3,DES_TURMA!$K$5=TRUE),AND(ING!$D25&lt;&gt;"",ING!$D25&lt;$B$3,DES_TURMA!$L$5=TRUE),AND(LP!$D25&lt;&gt;"",LP!$D25&lt;$B$3,DES_TURMA!$M$5=TRUE),AND(MAT!$D25&lt;&gt;"",MAT!$D25&lt;$B$3,DES_TURMA!$N$5=TRUE),AND(QUI!$D25&lt;&gt;"",QUI!$D25&lt;$B$3,DES_TURMA!$O$5=TRUE),AND(SOC!$D25&lt;&gt;"",SOC!$D25&lt;$B$3,DES_TURMA!$P$5=TRUE)),"x",)</f>
        <v/>
      </c>
      <c r="R29" s="125" t="str">
        <f>IF(OR(AND(ART!$E25&lt;&gt;"",ART!$E25&lt;$B$3,DES_TURMA!$D$5=TRUE),AND(BIO!$E25&lt;&gt;"",BIO!$E25&lt;$B$3,DES_TURMA!$E$5=TRUE),AND(ED_FIS!$E25&lt;&gt;"",ED_FIS!$E25&lt;$B$3,DES_TURMA!$F$5=TRUE),AND(FIL!$E25&lt;&gt;"",FIL!$E25&lt;$B$3,DES_TURMA!$G$5=TRUE),AND(FIS!$E25&lt;&gt;"",FIS!$E25&lt;$B$3,DES_TURMA!$H$5=TRUE),AND(GEO!$E25&lt;&gt;"",GEO!$E25&lt;$B$3,DES_TURMA!$I$5=TRUE),AND(HIST!$E25&lt;&gt;"",HIST!$E25&lt;$B$3,DES_TURMA!$J$5=TRUE),AND(ESP!$E25&lt;&gt;"",ESP!$E25&lt;$B$3,DES_TURMA!$K$5=TRUE),AND(ING!$E25&lt;&gt;"",ING!$E25&lt;$B$3,DES_TURMA!$L$5=TRUE),AND(LP!$E25&lt;&gt;"",LP!$E25&lt;$B$3,DES_TURMA!$M$5=TRUE),AND(MAT!$E25&lt;&gt;"",MAT!$E25&lt;$B$3,DES_TURMA!$N$5=TRUE),AND(QUI!$E25&lt;&gt;"",QUI!$E25&lt;$B$3,DES_TURMA!$O$5=TRUE),AND(SOC!$E25&lt;&gt;"",SOC!$E25&lt;$B$3,DES_TURMA!$P$5=TRUE)),"x",)</f>
        <v/>
      </c>
      <c r="S29" s="126" t="str">
        <f t="shared" si="1"/>
        <v>Dentro</v>
      </c>
    </row>
    <row r="30" ht="15.75" customHeight="1">
      <c r="A30" s="23" t="str">
        <f>ALNS!A26</f>
        <v>Kelven Fernando Basilio de Farias</v>
      </c>
      <c r="B30" s="25" t="str">
        <f>IF(DES_TURMA!$D$5=TRUE,IF(ART!$G26&lt;$B$3,"x",IF(AND(ART!$A26&lt;&gt;"",ART!$G26=""),"xx","")),)</f>
        <v>xx</v>
      </c>
      <c r="C30" s="25" t="str">
        <f>IF(DES_TURMA!$E$5=TRUE,IF(BIO!G26&lt;$B$3,"x",IF(AND(BIO!A26&lt;&gt;"",BIO!G26=""),"xx","")),)</f>
        <v>x</v>
      </c>
      <c r="D30" s="25" t="str">
        <f>IF(DES_TURMA!$F$5=TRUE,IF(ED_FIS!$G26&lt;$B$3,"x",IF(AND(ED_FIS!$A26&lt;&gt;"",ED_FIS!$G26=""),"xx","")),)</f>
        <v>xx</v>
      </c>
      <c r="E30" s="27" t="str">
        <f>IF(DES_TURMA!$G$5=TRUE,IF(FIL!$G26&lt;$B$3,"x",IF(AND(FIL!$A26&lt;&gt;"",FIL!$G26=""),"xx","")),)</f>
        <v>x</v>
      </c>
      <c r="F30" s="27" t="str">
        <f>IF(DES_TURMA!$H$5=TRUE,IF(FIS!$G26&lt;$B$3,"x",IF(AND(FIS!$A26&lt;&gt;"",FIS!$G26=""),"xx","")),)</f>
        <v>xx</v>
      </c>
      <c r="G30" s="25" t="str">
        <f>IF(DES_TURMA!$I$5=TRUE,IF(GEO!$G26&lt;$B$3,"x",IF(AND(GEO!$A26&lt;&gt;"",GEO!$G26=""),"xx","")),)</f>
        <v/>
      </c>
      <c r="H30" s="25" t="str">
        <f>IF(DES_TURMA!$J$5=TRUE,IF(HIST!$G26&lt;$B$3,"x",IF(AND(HIST!$A26&lt;&gt;"",HIST!$G26=""),"xx","")),)</f>
        <v/>
      </c>
      <c r="I30" s="25" t="str">
        <f>IF(DES_TURMA!$K$5=TRUE,IF(ESP!$G26&lt;$B$3,"x",IF(AND(ESP!$A26&lt;&gt;"",ESP!$G26=""),"xx","")),)</f>
        <v/>
      </c>
      <c r="J30" s="25" t="str">
        <f>IF(DES_TURMA!$L$5=TRUE,IF(ING!$G26&lt;$B$3,"x",IF(AND(ING!$A26&lt;&gt;"",ING!$G26=""),"xx","")),)</f>
        <v/>
      </c>
      <c r="K30" s="25" t="str">
        <f>IF(DES_TURMA!$M$5=TRUE,IF(LP!$G26&lt;$B$3,"x",IF(AND(LP!$A26&lt;&gt;"",LP!$G26=""),"xx","")),)</f>
        <v>xx</v>
      </c>
      <c r="L30" s="25" t="str">
        <f>IF(DES_TURMA!$N$5=TRUE,IF(MAT!$G26&lt;$B$3,"x",IF(AND(MAT!$A26&lt;&gt;"",MAT!$G26=""),"xx","")),)</f>
        <v>xx</v>
      </c>
      <c r="M30" s="27" t="str">
        <f>IF(DES_TURMA!$O$5=TRUE,IF(QUI!$G26&lt;$B$3,"x",IF(AND(QUI!$A26&lt;&gt;"",QUI!$G26=""),"xx","")),)</f>
        <v>xx</v>
      </c>
      <c r="N30" s="27" t="str">
        <f>IF(DES_TURMA!$P$5=TRUE,IF(SOC!$G26&lt;$B$3,"x",IF(AND(SOC!$A26&lt;&gt;"",SOC!$G26=""),"xx","")),)</f>
        <v>xx</v>
      </c>
      <c r="O30" s="125" t="str">
        <f>IF(OR(AND(ART!$B26&lt;&gt;"",ART!$B26&lt;$B$3,DES_TURMA!$D$5=TRUE),AND(BIO!$B26&lt;&gt;"",BIO!$B26&lt;$B$3,DES_TURMA!$E$5=TRUE),AND(ED_FIS!$B26&lt;&gt;"",ED_FIS!$B26&lt;$B$3,DES_TURMA!$F$5=TRUE),AND(FIL!$B26&lt;&gt;"",FIL!$B26&lt;$B$3,DES_TURMA!$G$5=TRUE),AND(FIS!$B26&lt;&gt;"",FIS!$B26&lt;$B$3,DES_TURMA!$H$5=TRUE),AND(GEO!$B26&lt;&gt;"",GEO!$B26&lt;$B$3,DES_TURMA!$I$5=TRUE),AND(HIST!$B26&lt;&gt;"",HIST!$B26&lt;$B$3,DES_TURMA!$J$5=TRUE),AND(ESP!$B26&lt;&gt;"",ESP!$B26&lt;$B$3,DES_TURMA!$K$5=TRUE),AND(ING!$B26&lt;&gt;"",ING!$B26&lt;$B$3,DES_TURMA!$L$5=TRUE),AND(LP!$B26&lt;&gt;"",LP!$B26&lt;$B$3,DES_TURMA!$M$5=TRUE),AND(MAT!$B26&lt;&gt;"",MAT!$B26&lt;$B$3,DES_TURMA!$N$5=TRUE),AND(QUI!$B26&lt;&gt;"",QUI!$B26&lt;$B$3,DES_TURMA!$O$5=TRUE),AND(SOC!$B26&lt;&gt;"",SOC!$B26&lt;$B$3,DES_TURMA!$P$5=TRUE)),"x",)</f>
        <v>x</v>
      </c>
      <c r="P30" s="125" t="str">
        <f>IF(OR(AND(ART!$C26&lt;&gt;"",ART!$C26&lt;$B$3,DES_TURMA!$D$5=TRUE),AND(BIO!$C26&lt;&gt;"",BIO!$C26&lt;$B$3,DES_TURMA!$E$5=TRUE),AND(ED_FIS!$C26&lt;&gt;"",ED_FIS!$C26&lt;$B$3,DES_TURMA!$F$5=TRUE),AND(FIL!$C26&lt;&gt;"",FIL!$C26&lt;$B$3,DES_TURMA!$G$5=TRUE),AND(FIS!$C26&lt;&gt;"",FIS!$C26&lt;$B$3,DES_TURMA!$H$5=TRUE),AND(GEO!$C26&lt;&gt;"",GEO!$C26&lt;$B$3,DES_TURMA!$I$5=TRUE),AND(HIST!$C26&lt;&gt;"",HIST!$C26&lt;$B$3,DES_TURMA!$J$5=TRUE),AND(ESP!$C26&lt;&gt;"",ESP!$C26&lt;$B$3,DES_TURMA!$K$5=TRUE),AND(ING!$C26&lt;&gt;"",ING!$C26&lt;$B$3,DES_TURMA!$L$5=TRUE),AND(LP!$C26&lt;&gt;"",LP!$C26&lt;$B$3,DES_TURMA!$M$5=TRUE),AND(MAT!$C26&lt;&gt;"",MAT!$C26&lt;$B$3,DES_TURMA!$N$5=TRUE),AND(QUI!$C26&lt;&gt;"",QUI!$C26&lt;$B$3,DES_TURMA!$O$5=TRUE),AND(SOC!$C26&lt;&gt;"",SOC!$C26&lt;$B$3,DES_TURMA!$P$5=TRUE)),"x",)</f>
        <v/>
      </c>
      <c r="Q30" s="125" t="str">
        <f>IF(OR(AND(ART!$D26&lt;&gt;"",ART!$D26&lt;$B$3,DES_TURMA!$D$5=TRUE),AND(BIO!$D26&lt;&gt;"",BIO!$D26&lt;$B$3,DES_TURMA!$E$5=TRUE),AND(ED_FIS!$D26&lt;&gt;"",ED_FIS!$D26&lt;$B$3,DES_TURMA!$F$5=TRUE),AND(FIL!$D26&lt;&gt;"",FIL!$D26&lt;$B$3,DES_TURMA!$G$5=TRUE),AND(FIS!$D26&lt;&gt;"",FIS!$D26&lt;$B$3,DES_TURMA!$H$5=TRUE),AND(GEO!$D26&lt;&gt;"",GEO!$D26&lt;$B$3,DES_TURMA!$I$5=TRUE),AND(HIST!$D26&lt;&gt;"",HIST!$D26&lt;$B$3,DES_TURMA!$J$5=TRUE),AND(ESP!$D26&lt;&gt;"",ESP!$D26&lt;$B$3,DES_TURMA!$K$5=TRUE),AND(ING!$D26&lt;&gt;"",ING!$D26&lt;$B$3,DES_TURMA!$L$5=TRUE),AND(LP!$D26&lt;&gt;"",LP!$D26&lt;$B$3,DES_TURMA!$M$5=TRUE),AND(MAT!$D26&lt;&gt;"",MAT!$D26&lt;$B$3,DES_TURMA!$N$5=TRUE),AND(QUI!$D26&lt;&gt;"",QUI!$D26&lt;$B$3,DES_TURMA!$O$5=TRUE),AND(SOC!$D26&lt;&gt;"",SOC!$D26&lt;$B$3,DES_TURMA!$P$5=TRUE)),"x",)</f>
        <v/>
      </c>
      <c r="R30" s="125" t="str">
        <f>IF(OR(AND(ART!$E26&lt;&gt;"",ART!$E26&lt;$B$3,DES_TURMA!$D$5=TRUE),AND(BIO!$E26&lt;&gt;"",BIO!$E26&lt;$B$3,DES_TURMA!$E$5=TRUE),AND(ED_FIS!$E26&lt;&gt;"",ED_FIS!$E26&lt;$B$3,DES_TURMA!$F$5=TRUE),AND(FIL!$E26&lt;&gt;"",FIL!$E26&lt;$B$3,DES_TURMA!$G$5=TRUE),AND(FIS!$E26&lt;&gt;"",FIS!$E26&lt;$B$3,DES_TURMA!$H$5=TRUE),AND(GEO!$E26&lt;&gt;"",GEO!$E26&lt;$B$3,DES_TURMA!$I$5=TRUE),AND(HIST!$E26&lt;&gt;"",HIST!$E26&lt;$B$3,DES_TURMA!$J$5=TRUE),AND(ESP!$E26&lt;&gt;"",ESP!$E26&lt;$B$3,DES_TURMA!$K$5=TRUE),AND(ING!$E26&lt;&gt;"",ING!$E26&lt;$B$3,DES_TURMA!$L$5=TRUE),AND(LP!$E26&lt;&gt;"",LP!$E26&lt;$B$3,DES_TURMA!$M$5=TRUE),AND(MAT!$E26&lt;&gt;"",MAT!$E26&lt;$B$3,DES_TURMA!$N$5=TRUE),AND(QUI!$E26&lt;&gt;"",QUI!$E26&lt;$B$3,DES_TURMA!$O$5=TRUE),AND(SOC!$E26&lt;&gt;"",SOC!$E26&lt;$B$3,DES_TURMA!$P$5=TRUE)),"x",)</f>
        <v/>
      </c>
      <c r="S30" s="126" t="str">
        <f t="shared" si="1"/>
        <v>Dentro</v>
      </c>
    </row>
    <row r="31" ht="15.75" customHeight="1">
      <c r="A31" s="30" t="str">
        <f>ALNS!A27</f>
        <v>Laura Lima Pires</v>
      </c>
      <c r="B31" s="32" t="str">
        <f>IF(DES_TURMA!$D$5=TRUE,IF(ART!$G27&lt;$B$3,"x",IF(AND(ART!$A27&lt;&gt;"",ART!$G27=""),"xx","")),)</f>
        <v>xx</v>
      </c>
      <c r="C31" s="32" t="str">
        <f>IF(DES_TURMA!$E$5=TRUE,IF(BIO!G27&lt;$B$3,"x",IF(AND(BIO!A27&lt;&gt;"",BIO!G27=""),"xx","")),)</f>
        <v/>
      </c>
      <c r="D31" s="32" t="str">
        <f>IF(DES_TURMA!$F$5=TRUE,IF(ED_FIS!$G27&lt;$B$3,"x",IF(AND(ED_FIS!$A27&lt;&gt;"",ED_FIS!$G27=""),"xx","")),)</f>
        <v>xx</v>
      </c>
      <c r="E31" s="34" t="str">
        <f>IF(DES_TURMA!$G$5=TRUE,IF(FIL!$G27&lt;$B$3,"x",IF(AND(FIL!$A27&lt;&gt;"",FIL!$G27=""),"xx","")),)</f>
        <v/>
      </c>
      <c r="F31" s="34" t="str">
        <f>IF(DES_TURMA!$H$5=TRUE,IF(FIS!$G27&lt;$B$3,"x",IF(AND(FIS!$A27&lt;&gt;"",FIS!$G27=""),"xx","")),)</f>
        <v>xx</v>
      </c>
      <c r="G31" s="32" t="str">
        <f>IF(DES_TURMA!$I$5=TRUE,IF(GEO!$G27&lt;$B$3,"x",IF(AND(GEO!$A27&lt;&gt;"",GEO!$G27=""),"xx","")),)</f>
        <v/>
      </c>
      <c r="H31" s="32" t="str">
        <f>IF(DES_TURMA!$J$5=TRUE,IF(HIST!$G27&lt;$B$3,"x",IF(AND(HIST!$A27&lt;&gt;"",HIST!$G27=""),"xx","")),)</f>
        <v/>
      </c>
      <c r="I31" s="32" t="str">
        <f>IF(DES_TURMA!$K$5=TRUE,IF(ESP!$G27&lt;$B$3,"x",IF(AND(ESP!$A27&lt;&gt;"",ESP!$G27=""),"xx","")),)</f>
        <v/>
      </c>
      <c r="J31" s="32" t="str">
        <f>IF(DES_TURMA!$L$5=TRUE,IF(ING!$G27&lt;$B$3,"x",IF(AND(ING!$A27&lt;&gt;"",ING!$G27=""),"xx","")),)</f>
        <v/>
      </c>
      <c r="K31" s="32" t="str">
        <f>IF(DES_TURMA!$M$5=TRUE,IF(LP!$G27&lt;$B$3,"x",IF(AND(LP!$A27&lt;&gt;"",LP!$G27=""),"xx","")),)</f>
        <v>xx</v>
      </c>
      <c r="L31" s="32" t="str">
        <f>IF(DES_TURMA!$N$5=TRUE,IF(MAT!$G27&lt;$B$3,"x",IF(AND(MAT!$A27&lt;&gt;"",MAT!$G27=""),"xx","")),)</f>
        <v>xx</v>
      </c>
      <c r="M31" s="34" t="str">
        <f>IF(DES_TURMA!$O$5=TRUE,IF(QUI!$G27&lt;$B$3,"x",IF(AND(QUI!$A27&lt;&gt;"",QUI!$G27=""),"xx","")),)</f>
        <v>xx</v>
      </c>
      <c r="N31" s="34" t="str">
        <f>IF(DES_TURMA!$P$5=TRUE,IF(SOC!$G27&lt;$B$3,"x",IF(AND(SOC!$A27&lt;&gt;"",SOC!$G27=""),"xx","")),)</f>
        <v>xx</v>
      </c>
      <c r="O31" s="125" t="str">
        <f>IF(OR(AND(ART!$B27&lt;&gt;"",ART!$B27&lt;$B$3,DES_TURMA!$D$5=TRUE),AND(BIO!$B27&lt;&gt;"",BIO!$B27&lt;$B$3,DES_TURMA!$E$5=TRUE),AND(ED_FIS!$B27&lt;&gt;"",ED_FIS!$B27&lt;$B$3,DES_TURMA!$F$5=TRUE),AND(FIL!$B27&lt;&gt;"",FIL!$B27&lt;$B$3,DES_TURMA!$G$5=TRUE),AND(FIS!$B27&lt;&gt;"",FIS!$B27&lt;$B$3,DES_TURMA!$H$5=TRUE),AND(GEO!$B27&lt;&gt;"",GEO!$B27&lt;$B$3,DES_TURMA!$I$5=TRUE),AND(HIST!$B27&lt;&gt;"",HIST!$B27&lt;$B$3,DES_TURMA!$J$5=TRUE),AND(ESP!$B27&lt;&gt;"",ESP!$B27&lt;$B$3,DES_TURMA!$K$5=TRUE),AND(ING!$B27&lt;&gt;"",ING!$B27&lt;$B$3,DES_TURMA!$L$5=TRUE),AND(LP!$B27&lt;&gt;"",LP!$B27&lt;$B$3,DES_TURMA!$M$5=TRUE),AND(MAT!$B27&lt;&gt;"",MAT!$B27&lt;$B$3,DES_TURMA!$N$5=TRUE),AND(QUI!$B27&lt;&gt;"",QUI!$B27&lt;$B$3,DES_TURMA!$O$5=TRUE),AND(SOC!$B27&lt;&gt;"",SOC!$B27&lt;$B$3,DES_TURMA!$P$5=TRUE)),"x",)</f>
        <v/>
      </c>
      <c r="P31" s="125" t="str">
        <f>IF(OR(AND(ART!$C27&lt;&gt;"",ART!$C27&lt;$B$3,DES_TURMA!$D$5=TRUE),AND(BIO!$C27&lt;&gt;"",BIO!$C27&lt;$B$3,DES_TURMA!$E$5=TRUE),AND(ED_FIS!$C27&lt;&gt;"",ED_FIS!$C27&lt;$B$3,DES_TURMA!$F$5=TRUE),AND(FIL!$C27&lt;&gt;"",FIL!$C27&lt;$B$3,DES_TURMA!$G$5=TRUE),AND(FIS!$C27&lt;&gt;"",FIS!$C27&lt;$B$3,DES_TURMA!$H$5=TRUE),AND(GEO!$C27&lt;&gt;"",GEO!$C27&lt;$B$3,DES_TURMA!$I$5=TRUE),AND(HIST!$C27&lt;&gt;"",HIST!$C27&lt;$B$3,DES_TURMA!$J$5=TRUE),AND(ESP!$C27&lt;&gt;"",ESP!$C27&lt;$B$3,DES_TURMA!$K$5=TRUE),AND(ING!$C27&lt;&gt;"",ING!$C27&lt;$B$3,DES_TURMA!$L$5=TRUE),AND(LP!$C27&lt;&gt;"",LP!$C27&lt;$B$3,DES_TURMA!$M$5=TRUE),AND(MAT!$C27&lt;&gt;"",MAT!$C27&lt;$B$3,DES_TURMA!$N$5=TRUE),AND(QUI!$C27&lt;&gt;"",QUI!$C27&lt;$B$3,DES_TURMA!$O$5=TRUE),AND(SOC!$C27&lt;&gt;"",SOC!$C27&lt;$B$3,DES_TURMA!$P$5=TRUE)),"x",)</f>
        <v/>
      </c>
      <c r="Q31" s="125" t="str">
        <f>IF(OR(AND(ART!$D27&lt;&gt;"",ART!$D27&lt;$B$3,DES_TURMA!$D$5=TRUE),AND(BIO!$D27&lt;&gt;"",BIO!$D27&lt;$B$3,DES_TURMA!$E$5=TRUE),AND(ED_FIS!$D27&lt;&gt;"",ED_FIS!$D27&lt;$B$3,DES_TURMA!$F$5=TRUE),AND(FIL!$D27&lt;&gt;"",FIL!$D27&lt;$B$3,DES_TURMA!$G$5=TRUE),AND(FIS!$D27&lt;&gt;"",FIS!$D27&lt;$B$3,DES_TURMA!$H$5=TRUE),AND(GEO!$D27&lt;&gt;"",GEO!$D27&lt;$B$3,DES_TURMA!$I$5=TRUE),AND(HIST!$D27&lt;&gt;"",HIST!$D27&lt;$B$3,DES_TURMA!$J$5=TRUE),AND(ESP!$D27&lt;&gt;"",ESP!$D27&lt;$B$3,DES_TURMA!$K$5=TRUE),AND(ING!$D27&lt;&gt;"",ING!$D27&lt;$B$3,DES_TURMA!$L$5=TRUE),AND(LP!$D27&lt;&gt;"",LP!$D27&lt;$B$3,DES_TURMA!$M$5=TRUE),AND(MAT!$D27&lt;&gt;"",MAT!$D27&lt;$B$3,DES_TURMA!$N$5=TRUE),AND(QUI!$D27&lt;&gt;"",QUI!$D27&lt;$B$3,DES_TURMA!$O$5=TRUE),AND(SOC!$D27&lt;&gt;"",SOC!$D27&lt;$B$3,DES_TURMA!$P$5=TRUE)),"x",)</f>
        <v/>
      </c>
      <c r="R31" s="125" t="str">
        <f>IF(OR(AND(ART!$E27&lt;&gt;"",ART!$E27&lt;$B$3,DES_TURMA!$D$5=TRUE),AND(BIO!$E27&lt;&gt;"",BIO!$E27&lt;$B$3,DES_TURMA!$E$5=TRUE),AND(ED_FIS!$E27&lt;&gt;"",ED_FIS!$E27&lt;$B$3,DES_TURMA!$F$5=TRUE),AND(FIL!$E27&lt;&gt;"",FIL!$E27&lt;$B$3,DES_TURMA!$G$5=TRUE),AND(FIS!$E27&lt;&gt;"",FIS!$E27&lt;$B$3,DES_TURMA!$H$5=TRUE),AND(GEO!$E27&lt;&gt;"",GEO!$E27&lt;$B$3,DES_TURMA!$I$5=TRUE),AND(HIST!$E27&lt;&gt;"",HIST!$E27&lt;$B$3,DES_TURMA!$J$5=TRUE),AND(ESP!$E27&lt;&gt;"",ESP!$E27&lt;$B$3,DES_TURMA!$K$5=TRUE),AND(ING!$E27&lt;&gt;"",ING!$E27&lt;$B$3,DES_TURMA!$L$5=TRUE),AND(LP!$E27&lt;&gt;"",LP!$E27&lt;$B$3,DES_TURMA!$M$5=TRUE),AND(MAT!$E27&lt;&gt;"",MAT!$E27&lt;$B$3,DES_TURMA!$N$5=TRUE),AND(QUI!$E27&lt;&gt;"",QUI!$E27&lt;$B$3,DES_TURMA!$O$5=TRUE),AND(SOC!$E27&lt;&gt;"",SOC!$E27&lt;$B$3,DES_TURMA!$P$5=TRUE)),"x",)</f>
        <v/>
      </c>
      <c r="S31" s="126" t="str">
        <f t="shared" si="1"/>
        <v/>
      </c>
    </row>
    <row r="32" ht="15.75" customHeight="1">
      <c r="A32" s="23" t="str">
        <f>ALNS!A28</f>
        <v>Lucas Abrante Rêgo</v>
      </c>
      <c r="B32" s="25" t="str">
        <f>IF(DES_TURMA!$D$5=TRUE,IF(ART!$G28&lt;$B$3,"x",IF(AND(ART!$A28&lt;&gt;"",ART!$G28=""),"xx","")),)</f>
        <v>xx</v>
      </c>
      <c r="C32" s="25" t="str">
        <f>IF(DES_TURMA!$E$5=TRUE,IF(BIO!G28&lt;$B$3,"x",IF(AND(BIO!A28&lt;&gt;"",BIO!G28=""),"xx","")),)</f>
        <v/>
      </c>
      <c r="D32" s="25" t="str">
        <f>IF(DES_TURMA!$F$5=TRUE,IF(ED_FIS!$G28&lt;$B$3,"x",IF(AND(ED_FIS!$A28&lt;&gt;"",ED_FIS!$G28=""),"xx","")),)</f>
        <v>xx</v>
      </c>
      <c r="E32" s="27" t="str">
        <f>IF(DES_TURMA!$G$5=TRUE,IF(FIL!$G28&lt;$B$3,"x",IF(AND(FIL!$A28&lt;&gt;"",FIL!$G28=""),"xx","")),)</f>
        <v/>
      </c>
      <c r="F32" s="27" t="str">
        <f>IF(DES_TURMA!$H$5=TRUE,IF(FIS!$G28&lt;$B$3,"x",IF(AND(FIS!$A28&lt;&gt;"",FIS!$G28=""),"xx","")),)</f>
        <v>xx</v>
      </c>
      <c r="G32" s="25" t="str">
        <f>IF(DES_TURMA!$I$5=TRUE,IF(GEO!$G28&lt;$B$3,"x",IF(AND(GEO!$A28&lt;&gt;"",GEO!$G28=""),"xx","")),)</f>
        <v/>
      </c>
      <c r="H32" s="25" t="str">
        <f>IF(DES_TURMA!$J$5=TRUE,IF(HIST!$G28&lt;$B$3,"x",IF(AND(HIST!$A28&lt;&gt;"",HIST!$G28=""),"xx","")),)</f>
        <v/>
      </c>
      <c r="I32" s="25" t="str">
        <f>IF(DES_TURMA!$K$5=TRUE,IF(ESP!$G28&lt;$B$3,"x",IF(AND(ESP!$A28&lt;&gt;"",ESP!$G28=""),"xx","")),)</f>
        <v/>
      </c>
      <c r="J32" s="25" t="str">
        <f>IF(DES_TURMA!$L$5=TRUE,IF(ING!$G28&lt;$B$3,"x",IF(AND(ING!$A28&lt;&gt;"",ING!$G28=""),"xx","")),)</f>
        <v/>
      </c>
      <c r="K32" s="25" t="str">
        <f>IF(DES_TURMA!$M$5=TRUE,IF(LP!$G28&lt;$B$3,"x",IF(AND(LP!$A28&lt;&gt;"",LP!$G28=""),"xx","")),)</f>
        <v>xx</v>
      </c>
      <c r="L32" s="25" t="str">
        <f>IF(DES_TURMA!$N$5=TRUE,IF(MAT!$G28&lt;$B$3,"x",IF(AND(MAT!$A28&lt;&gt;"",MAT!$G28=""),"xx","")),)</f>
        <v/>
      </c>
      <c r="M32" s="27" t="str">
        <f>IF(DES_TURMA!$O$5=TRUE,IF(QUI!$G28&lt;$B$3,"x",IF(AND(QUI!$A28&lt;&gt;"",QUI!$G28=""),"xx","")),)</f>
        <v>xx</v>
      </c>
      <c r="N32" s="27" t="str">
        <f>IF(DES_TURMA!$P$5=TRUE,IF(SOC!$G28&lt;$B$3,"x",IF(AND(SOC!$A28&lt;&gt;"",SOC!$G28=""),"xx","")),)</f>
        <v>xx</v>
      </c>
      <c r="O32" s="125" t="str">
        <f>IF(OR(AND(ART!$B28&lt;&gt;"",ART!$B28&lt;$B$3,DES_TURMA!$D$5=TRUE),AND(BIO!$B28&lt;&gt;"",BIO!$B28&lt;$B$3,DES_TURMA!$E$5=TRUE),AND(ED_FIS!$B28&lt;&gt;"",ED_FIS!$B28&lt;$B$3,DES_TURMA!$F$5=TRUE),AND(FIL!$B28&lt;&gt;"",FIL!$B28&lt;$B$3,DES_TURMA!$G$5=TRUE),AND(FIS!$B28&lt;&gt;"",FIS!$B28&lt;$B$3,DES_TURMA!$H$5=TRUE),AND(GEO!$B28&lt;&gt;"",GEO!$B28&lt;$B$3,DES_TURMA!$I$5=TRUE),AND(HIST!$B28&lt;&gt;"",HIST!$B28&lt;$B$3,DES_TURMA!$J$5=TRUE),AND(ESP!$B28&lt;&gt;"",ESP!$B28&lt;$B$3,DES_TURMA!$K$5=TRUE),AND(ING!$B28&lt;&gt;"",ING!$B28&lt;$B$3,DES_TURMA!$L$5=TRUE),AND(LP!$B28&lt;&gt;"",LP!$B28&lt;$B$3,DES_TURMA!$M$5=TRUE),AND(MAT!$B28&lt;&gt;"",MAT!$B28&lt;$B$3,DES_TURMA!$N$5=TRUE),AND(QUI!$B28&lt;&gt;"",QUI!$B28&lt;$B$3,DES_TURMA!$O$5=TRUE),AND(SOC!$B28&lt;&gt;"",SOC!$B28&lt;$B$3,DES_TURMA!$P$5=TRUE)),"x",)</f>
        <v/>
      </c>
      <c r="P32" s="125" t="str">
        <f>IF(OR(AND(ART!$C28&lt;&gt;"",ART!$C28&lt;$B$3,DES_TURMA!$D$5=TRUE),AND(BIO!$C28&lt;&gt;"",BIO!$C28&lt;$B$3,DES_TURMA!$E$5=TRUE),AND(ED_FIS!$C28&lt;&gt;"",ED_FIS!$C28&lt;$B$3,DES_TURMA!$F$5=TRUE),AND(FIL!$C28&lt;&gt;"",FIL!$C28&lt;$B$3,DES_TURMA!$G$5=TRUE),AND(FIS!$C28&lt;&gt;"",FIS!$C28&lt;$B$3,DES_TURMA!$H$5=TRUE),AND(GEO!$C28&lt;&gt;"",GEO!$C28&lt;$B$3,DES_TURMA!$I$5=TRUE),AND(HIST!$C28&lt;&gt;"",HIST!$C28&lt;$B$3,DES_TURMA!$J$5=TRUE),AND(ESP!$C28&lt;&gt;"",ESP!$C28&lt;$B$3,DES_TURMA!$K$5=TRUE),AND(ING!$C28&lt;&gt;"",ING!$C28&lt;$B$3,DES_TURMA!$L$5=TRUE),AND(LP!$C28&lt;&gt;"",LP!$C28&lt;$B$3,DES_TURMA!$M$5=TRUE),AND(MAT!$C28&lt;&gt;"",MAT!$C28&lt;$B$3,DES_TURMA!$N$5=TRUE),AND(QUI!$C28&lt;&gt;"",QUI!$C28&lt;$B$3,DES_TURMA!$O$5=TRUE),AND(SOC!$C28&lt;&gt;"",SOC!$C28&lt;$B$3,DES_TURMA!$P$5=TRUE)),"x",)</f>
        <v/>
      </c>
      <c r="Q32" s="125" t="str">
        <f>IF(OR(AND(ART!$D28&lt;&gt;"",ART!$D28&lt;$B$3,DES_TURMA!$D$5=TRUE),AND(BIO!$D28&lt;&gt;"",BIO!$D28&lt;$B$3,DES_TURMA!$E$5=TRUE),AND(ED_FIS!$D28&lt;&gt;"",ED_FIS!$D28&lt;$B$3,DES_TURMA!$F$5=TRUE),AND(FIL!$D28&lt;&gt;"",FIL!$D28&lt;$B$3,DES_TURMA!$G$5=TRUE),AND(FIS!$D28&lt;&gt;"",FIS!$D28&lt;$B$3,DES_TURMA!$H$5=TRUE),AND(GEO!$D28&lt;&gt;"",GEO!$D28&lt;$B$3,DES_TURMA!$I$5=TRUE),AND(HIST!$D28&lt;&gt;"",HIST!$D28&lt;$B$3,DES_TURMA!$J$5=TRUE),AND(ESP!$D28&lt;&gt;"",ESP!$D28&lt;$B$3,DES_TURMA!$K$5=TRUE),AND(ING!$D28&lt;&gt;"",ING!$D28&lt;$B$3,DES_TURMA!$L$5=TRUE),AND(LP!$D28&lt;&gt;"",LP!$D28&lt;$B$3,DES_TURMA!$M$5=TRUE),AND(MAT!$D28&lt;&gt;"",MAT!$D28&lt;$B$3,DES_TURMA!$N$5=TRUE),AND(QUI!$D28&lt;&gt;"",QUI!$D28&lt;$B$3,DES_TURMA!$O$5=TRUE),AND(SOC!$D28&lt;&gt;"",SOC!$D28&lt;$B$3,DES_TURMA!$P$5=TRUE)),"x",)</f>
        <v/>
      </c>
      <c r="R32" s="125" t="str">
        <f>IF(OR(AND(ART!$E28&lt;&gt;"",ART!$E28&lt;$B$3,DES_TURMA!$D$5=TRUE),AND(BIO!$E28&lt;&gt;"",BIO!$E28&lt;$B$3,DES_TURMA!$E$5=TRUE),AND(ED_FIS!$E28&lt;&gt;"",ED_FIS!$E28&lt;$B$3,DES_TURMA!$F$5=TRUE),AND(FIL!$E28&lt;&gt;"",FIL!$E28&lt;$B$3,DES_TURMA!$G$5=TRUE),AND(FIS!$E28&lt;&gt;"",FIS!$E28&lt;$B$3,DES_TURMA!$H$5=TRUE),AND(GEO!$E28&lt;&gt;"",GEO!$E28&lt;$B$3,DES_TURMA!$I$5=TRUE),AND(HIST!$E28&lt;&gt;"",HIST!$E28&lt;$B$3,DES_TURMA!$J$5=TRUE),AND(ESP!$E28&lt;&gt;"",ESP!$E28&lt;$B$3,DES_TURMA!$K$5=TRUE),AND(ING!$E28&lt;&gt;"",ING!$E28&lt;$B$3,DES_TURMA!$L$5=TRUE),AND(LP!$E28&lt;&gt;"",LP!$E28&lt;$B$3,DES_TURMA!$M$5=TRUE),AND(MAT!$E28&lt;&gt;"",MAT!$E28&lt;$B$3,DES_TURMA!$N$5=TRUE),AND(QUI!$E28&lt;&gt;"",QUI!$E28&lt;$B$3,DES_TURMA!$O$5=TRUE),AND(SOC!$E28&lt;&gt;"",SOC!$E28&lt;$B$3,DES_TURMA!$P$5=TRUE)),"x",)</f>
        <v/>
      </c>
      <c r="S32" s="126" t="str">
        <f t="shared" si="1"/>
        <v/>
      </c>
    </row>
    <row r="33" ht="15.75" customHeight="1">
      <c r="A33" s="30" t="str">
        <f>ALNS!A29</f>
        <v>Luiz Alberto Medeiros Soares</v>
      </c>
      <c r="B33" s="32" t="str">
        <f>IF(DES_TURMA!$D$5=TRUE,IF(ART!$G29&lt;$B$3,"x",IF(AND(ART!$A29&lt;&gt;"",ART!$G29=""),"xx","")),)</f>
        <v>xx</v>
      </c>
      <c r="C33" s="32" t="str">
        <f>IF(DES_TURMA!$E$5=TRUE,IF(BIO!G29&lt;$B$3,"x",IF(AND(BIO!A29&lt;&gt;"",BIO!G29=""),"xx","")),)</f>
        <v/>
      </c>
      <c r="D33" s="32" t="str">
        <f>IF(DES_TURMA!$F$5=TRUE,IF(ED_FIS!$G29&lt;$B$3,"x",IF(AND(ED_FIS!$A29&lt;&gt;"",ED_FIS!$G29=""),"xx","")),)</f>
        <v>xx</v>
      </c>
      <c r="E33" s="34" t="str">
        <f>IF(DES_TURMA!$G$5=TRUE,IF(FIL!$G29&lt;$B$3,"x",IF(AND(FIL!$A29&lt;&gt;"",FIL!$G29=""),"xx","")),)</f>
        <v/>
      </c>
      <c r="F33" s="34" t="str">
        <f>IF(DES_TURMA!$H$5=TRUE,IF(FIS!$G29&lt;$B$3,"x",IF(AND(FIS!$A29&lt;&gt;"",FIS!$G29=""),"xx","")),)</f>
        <v>xx</v>
      </c>
      <c r="G33" s="32" t="str">
        <f>IF(DES_TURMA!$I$5=TRUE,IF(GEO!$G29&lt;$B$3,"x",IF(AND(GEO!$A29&lt;&gt;"",GEO!$G29=""),"xx","")),)</f>
        <v/>
      </c>
      <c r="H33" s="32" t="str">
        <f>IF(DES_TURMA!$J$5=TRUE,IF(HIST!$G29&lt;$B$3,"x",IF(AND(HIST!$A29&lt;&gt;"",HIST!$G29=""),"xx","")),)</f>
        <v/>
      </c>
      <c r="I33" s="32" t="str">
        <f>IF(DES_TURMA!$K$5=TRUE,IF(ESP!$G29&lt;$B$3,"x",IF(AND(ESP!$A29&lt;&gt;"",ESP!$G29=""),"xx","")),)</f>
        <v/>
      </c>
      <c r="J33" s="32" t="str">
        <f>IF(DES_TURMA!$L$5=TRUE,IF(ING!$G29&lt;$B$3,"x",IF(AND(ING!$A29&lt;&gt;"",ING!$G29=""),"xx","")),)</f>
        <v/>
      </c>
      <c r="K33" s="32" t="str">
        <f>IF(DES_TURMA!$M$5=TRUE,IF(LP!$G29&lt;$B$3,"x",IF(AND(LP!$A29&lt;&gt;"",LP!$G29=""),"xx","")),)</f>
        <v>xx</v>
      </c>
      <c r="L33" s="32" t="str">
        <f>IF(DES_TURMA!$N$5=TRUE,IF(MAT!$G29&lt;$B$3,"x",IF(AND(MAT!$A29&lt;&gt;"",MAT!$G29=""),"xx","")),)</f>
        <v>x</v>
      </c>
      <c r="M33" s="34" t="str">
        <f>IF(DES_TURMA!$O$5=TRUE,IF(QUI!$G29&lt;$B$3,"x",IF(AND(QUI!$A29&lt;&gt;"",QUI!$G29=""),"xx","")),)</f>
        <v>xx</v>
      </c>
      <c r="N33" s="34" t="str">
        <f>IF(DES_TURMA!$P$5=TRUE,IF(SOC!$G29&lt;$B$3,"x",IF(AND(SOC!$A29&lt;&gt;"",SOC!$G29=""),"xx","")),)</f>
        <v>xx</v>
      </c>
      <c r="O33" s="125" t="str">
        <f>IF(OR(AND(ART!$B29&lt;&gt;"",ART!$B29&lt;$B$3,DES_TURMA!$D$5=TRUE),AND(BIO!#REF!&lt;&gt;"",BIO!#REF!&lt;$B$3,DES_TURMA!$E$5=TRUE),AND(ED_FIS!$B29&lt;&gt;"",ED_FIS!$B29&lt;$B$3,DES_TURMA!$F$5=TRUE),AND(FIL!$B29&lt;&gt;"",FIL!$B29&lt;$B$3,DES_TURMA!$G$5=TRUE),AND(FIS!$B29&lt;&gt;"",FIS!$B29&lt;$B$3,DES_TURMA!$H$5=TRUE),AND(GEO!$B29&lt;&gt;"",GEO!$B29&lt;$B$3,DES_TURMA!$I$5=TRUE),AND(HIST!$B29&lt;&gt;"",HIST!$B29&lt;$B$3,DES_TURMA!$J$5=TRUE),AND(ESP!$B29&lt;&gt;"",ESP!$B29&lt;$B$3,DES_TURMA!$K$5=TRUE),AND(ING!$B29&lt;&gt;"",ING!$B29&lt;$B$3,DES_TURMA!$L$5=TRUE),AND(LP!$B29&lt;&gt;"",LP!$B29&lt;$B$3,DES_TURMA!$M$5=TRUE),AND(MAT!$B29&lt;&gt;"",MAT!$B29&lt;$B$3,DES_TURMA!$N$5=TRUE),AND(QUI!$B29&lt;&gt;"",QUI!$B29&lt;$B$3,DES_TURMA!$O$5=TRUE),AND(SOC!$B29&lt;&gt;"",SOC!$B29&lt;$B$3,DES_TURMA!$P$5=TRUE)),"x",)</f>
        <v>#ERROR!</v>
      </c>
      <c r="P33" s="125" t="str">
        <f>IF(OR(AND(ART!$C29&lt;&gt;"",ART!$C29&lt;$B$3,DES_TURMA!$D$5=TRUE),AND(BIO!$C29&lt;&gt;"",BIO!$C29&lt;$B$3,DES_TURMA!$E$5=TRUE),AND(ED_FIS!$C29&lt;&gt;"",ED_FIS!$C29&lt;$B$3,DES_TURMA!$F$5=TRUE),AND(FIL!$C29&lt;&gt;"",FIL!$C29&lt;$B$3,DES_TURMA!$G$5=TRUE),AND(FIS!$C29&lt;&gt;"",FIS!$C29&lt;$B$3,DES_TURMA!$H$5=TRUE),AND(GEO!$C29&lt;&gt;"",GEO!$C29&lt;$B$3,DES_TURMA!$I$5=TRUE),AND(HIST!$C29&lt;&gt;"",HIST!$C29&lt;$B$3,DES_TURMA!$J$5=TRUE),AND(ESP!$C29&lt;&gt;"",ESP!$C29&lt;$B$3,DES_TURMA!$K$5=TRUE),AND(ING!$C29&lt;&gt;"",ING!$C29&lt;$B$3,DES_TURMA!$L$5=TRUE),AND(LP!$C29&lt;&gt;"",LP!$C29&lt;$B$3,DES_TURMA!$M$5=TRUE),AND(MAT!$C29&lt;&gt;"",MAT!$C29&lt;$B$3,DES_TURMA!$N$5=TRUE),AND(QUI!$C29&lt;&gt;"",QUI!$C29&lt;$B$3,DES_TURMA!$O$5=TRUE),AND(SOC!$C29&lt;&gt;"",SOC!$C29&lt;$B$3,DES_TURMA!$P$5=TRUE)),"x",)</f>
        <v/>
      </c>
      <c r="Q33" s="125" t="str">
        <f>IF(OR(AND(ART!$D29&lt;&gt;"",ART!$D29&lt;$B$3,DES_TURMA!$D$5=TRUE),AND(BIO!$D29&lt;&gt;"",BIO!$D29&lt;$B$3,DES_TURMA!$E$5=TRUE),AND(ED_FIS!$D29&lt;&gt;"",ED_FIS!$D29&lt;$B$3,DES_TURMA!$F$5=TRUE),AND(FIL!$D29&lt;&gt;"",FIL!$D29&lt;$B$3,DES_TURMA!$G$5=TRUE),AND(FIS!$D29&lt;&gt;"",FIS!$D29&lt;$B$3,DES_TURMA!$H$5=TRUE),AND(GEO!$D29&lt;&gt;"",GEO!$D29&lt;$B$3,DES_TURMA!$I$5=TRUE),AND(HIST!$D29&lt;&gt;"",HIST!$D29&lt;$B$3,DES_TURMA!$J$5=TRUE),AND(ESP!$D29&lt;&gt;"",ESP!$D29&lt;$B$3,DES_TURMA!$K$5=TRUE),AND(ING!$D29&lt;&gt;"",ING!$D29&lt;$B$3,DES_TURMA!$L$5=TRUE),AND(LP!$D29&lt;&gt;"",LP!$D29&lt;$B$3,DES_TURMA!$M$5=TRUE),AND(MAT!$D29&lt;&gt;"",MAT!$D29&lt;$B$3,DES_TURMA!$N$5=TRUE),AND(QUI!$D29&lt;&gt;"",QUI!$D29&lt;$B$3,DES_TURMA!$O$5=TRUE),AND(SOC!$D29&lt;&gt;"",SOC!$D29&lt;$B$3,DES_TURMA!$P$5=TRUE)),"x",)</f>
        <v/>
      </c>
      <c r="R33" s="125" t="str">
        <f>IF(OR(AND(ART!$E29&lt;&gt;"",ART!$E29&lt;$B$3,DES_TURMA!$D$5=TRUE),AND(BIO!$E29&lt;&gt;"",BIO!$E29&lt;$B$3,DES_TURMA!$E$5=TRUE),AND(ED_FIS!$E29&lt;&gt;"",ED_FIS!$E29&lt;$B$3,DES_TURMA!$F$5=TRUE),AND(FIL!$E29&lt;&gt;"",FIL!$E29&lt;$B$3,DES_TURMA!$G$5=TRUE),AND(FIS!$E29&lt;&gt;"",FIS!$E29&lt;$B$3,DES_TURMA!$H$5=TRUE),AND(GEO!$E29&lt;&gt;"",GEO!$E29&lt;$B$3,DES_TURMA!$I$5=TRUE),AND(HIST!$E29&lt;&gt;"",HIST!$E29&lt;$B$3,DES_TURMA!$J$5=TRUE),AND(ESP!$E29&lt;&gt;"",ESP!$E29&lt;$B$3,DES_TURMA!$K$5=TRUE),AND(ING!$E29&lt;&gt;"",ING!$E29&lt;$B$3,DES_TURMA!$L$5=TRUE),AND(LP!$E29&lt;&gt;"",LP!$E29&lt;$B$3,DES_TURMA!$M$5=TRUE),AND(MAT!$E29&lt;&gt;"",MAT!$E29&lt;$B$3,DES_TURMA!$N$5=TRUE),AND(QUI!$E29&lt;&gt;"",QUI!$E29&lt;$B$3,DES_TURMA!$O$5=TRUE),AND(SOC!$E29&lt;&gt;"",SOC!$E29&lt;$B$3,DES_TURMA!$P$5=TRUE)),"x",)</f>
        <v/>
      </c>
      <c r="S33" s="126" t="str">
        <f t="shared" si="1"/>
        <v>Dentro</v>
      </c>
    </row>
    <row r="34" ht="15.75" customHeight="1">
      <c r="A34" s="23" t="str">
        <f>ALNS!A30</f>
        <v>Maria Alice Borba Agra</v>
      </c>
      <c r="B34" s="25" t="str">
        <f>IF(DES_TURMA!$D$5=TRUE,IF(ART!$G30&lt;$B$3,"x",IF(AND(ART!$A30&lt;&gt;"",ART!$G30=""),"xx","")),)</f>
        <v>xx</v>
      </c>
      <c r="C34" s="25" t="str">
        <f>IF(DES_TURMA!$E$5=TRUE,IF(BIO!G30&lt;$B$3,"x",IF(AND(BIO!A30&lt;&gt;"",BIO!G30=""),"xx","")),)</f>
        <v/>
      </c>
      <c r="D34" s="25" t="str">
        <f>IF(DES_TURMA!$F$5=TRUE,IF(ED_FIS!$G30&lt;$B$3,"x",IF(AND(ED_FIS!$A30&lt;&gt;"",ED_FIS!$G30=""),"xx","")),)</f>
        <v>xx</v>
      </c>
      <c r="E34" s="27" t="str">
        <f>IF(DES_TURMA!$G$5=TRUE,IF(FIL!$G30&lt;$B$3,"x",IF(AND(FIL!$A30&lt;&gt;"",FIL!$G30=""),"xx","")),)</f>
        <v/>
      </c>
      <c r="F34" s="27" t="str">
        <f>IF(DES_TURMA!$H$5=TRUE,IF(FIS!$G30&lt;$B$3,"x",IF(AND(FIS!$A30&lt;&gt;"",FIS!$G30=""),"xx","")),)</f>
        <v>xx</v>
      </c>
      <c r="G34" s="25" t="str">
        <f>IF(DES_TURMA!$I$5=TRUE,IF(GEO!$G30&lt;$B$3,"x",IF(AND(GEO!$A30&lt;&gt;"",GEO!$G30=""),"xx","")),)</f>
        <v/>
      </c>
      <c r="H34" s="25" t="str">
        <f>IF(DES_TURMA!$J$5=TRUE,IF(HIST!$G30&lt;$B$3,"x",IF(AND(HIST!$A30&lt;&gt;"",HIST!$G30=""),"xx","")),)</f>
        <v/>
      </c>
      <c r="I34" s="25" t="str">
        <f>IF(DES_TURMA!$K$5=TRUE,IF(ESP!$G30&lt;$B$3,"x",IF(AND(ESP!$A30&lt;&gt;"",ESP!$G30=""),"xx","")),)</f>
        <v/>
      </c>
      <c r="J34" s="25" t="str">
        <f>IF(DES_TURMA!$L$5=TRUE,IF(ING!$G30&lt;$B$3,"x",IF(AND(ING!$A30&lt;&gt;"",ING!$G30=""),"xx","")),)</f>
        <v/>
      </c>
      <c r="K34" s="25" t="str">
        <f>IF(DES_TURMA!$M$5=TRUE,IF(LP!$G30&lt;$B$3,"x",IF(AND(LP!$A30&lt;&gt;"",LP!$G30=""),"xx","")),)</f>
        <v>xx</v>
      </c>
      <c r="L34" s="25" t="str">
        <f>IF(DES_TURMA!$N$5=TRUE,IF(MAT!$G30&lt;$B$3,"x",IF(AND(MAT!$A30&lt;&gt;"",MAT!$G30=""),"xx","")),)</f>
        <v/>
      </c>
      <c r="M34" s="27" t="str">
        <f>IF(DES_TURMA!$O$5=TRUE,IF(QUI!$G30&lt;$B$3,"x",IF(AND(QUI!$A30&lt;&gt;"",QUI!$G30=""),"xx","")),)</f>
        <v>xx</v>
      </c>
      <c r="N34" s="27" t="str">
        <f>IF(DES_TURMA!$P$5=TRUE,IF(SOC!$G30&lt;$B$3,"x",IF(AND(SOC!$A30&lt;&gt;"",SOC!$G30=""),"xx","")),)</f>
        <v>xx</v>
      </c>
      <c r="O34" s="125" t="str">
        <f>IF(OR(AND(ART!$B30&lt;&gt;"",ART!$B30&lt;$B$3,DES_TURMA!$D$5=TRUE),AND(BIO!$B29&lt;&gt;"",BIO!$B29&lt;$B$3,DES_TURMA!$E$5=TRUE),AND(ED_FIS!$B30&lt;&gt;"",ED_FIS!$B30&lt;$B$3,DES_TURMA!$F$5=TRUE),AND(FIL!$B30&lt;&gt;"",FIL!$B30&lt;$B$3,DES_TURMA!$G$5=TRUE),AND(FIS!$B30&lt;&gt;"",FIS!$B30&lt;$B$3,DES_TURMA!$H$5=TRUE),AND(GEO!$B30&lt;&gt;"",GEO!$B30&lt;$B$3,DES_TURMA!$I$5=TRUE),AND(HIST!$B30&lt;&gt;"",HIST!$B30&lt;$B$3,DES_TURMA!$J$5=TRUE),AND(ESP!$B30&lt;&gt;"",ESP!$B30&lt;$B$3,DES_TURMA!$K$5=TRUE),AND(ING!$B30&lt;&gt;"",ING!$B30&lt;$B$3,DES_TURMA!$L$5=TRUE),AND(LP!$B30&lt;&gt;"",LP!$B30&lt;$B$3,DES_TURMA!$M$5=TRUE),AND(MAT!$B30&lt;&gt;"",MAT!$B30&lt;$B$3,DES_TURMA!$N$5=TRUE),AND(QUI!$B30&lt;&gt;"",QUI!$B30&lt;$B$3,DES_TURMA!$O$5=TRUE),AND(SOC!$B30&lt;&gt;"",SOC!$B30&lt;$B$3,DES_TURMA!$P$5=TRUE)),"x",)</f>
        <v/>
      </c>
      <c r="P34" s="125" t="str">
        <f>IF(OR(AND(ART!$C30&lt;&gt;"",ART!$C30&lt;$B$3,DES_TURMA!$D$5=TRUE),AND(BIO!$C30&lt;&gt;"",BIO!$C30&lt;$B$3,DES_TURMA!$E$5=TRUE),AND(ED_FIS!$C30&lt;&gt;"",ED_FIS!$C30&lt;$B$3,DES_TURMA!$F$5=TRUE),AND(FIL!$C30&lt;&gt;"",FIL!$C30&lt;$B$3,DES_TURMA!$G$5=TRUE),AND(FIS!$C30&lt;&gt;"",FIS!$C30&lt;$B$3,DES_TURMA!$H$5=TRUE),AND(GEO!$C30&lt;&gt;"",GEO!$C30&lt;$B$3,DES_TURMA!$I$5=TRUE),AND(HIST!$C30&lt;&gt;"",HIST!$C30&lt;$B$3,DES_TURMA!$J$5=TRUE),AND(ESP!$C30&lt;&gt;"",ESP!$C30&lt;$B$3,DES_TURMA!$K$5=TRUE),AND(ING!$C30&lt;&gt;"",ING!$C30&lt;$B$3,DES_TURMA!$L$5=TRUE),AND(LP!$C30&lt;&gt;"",LP!$C30&lt;$B$3,DES_TURMA!$M$5=TRUE),AND(MAT!$C30&lt;&gt;"",MAT!$C30&lt;$B$3,DES_TURMA!$N$5=TRUE),AND(QUI!$C30&lt;&gt;"",QUI!$C30&lt;$B$3,DES_TURMA!$O$5=TRUE),AND(SOC!$C30&lt;&gt;"",SOC!$C30&lt;$B$3,DES_TURMA!$P$5=TRUE)),"x",)</f>
        <v/>
      </c>
      <c r="Q34" s="125" t="str">
        <f>IF(OR(AND(ART!$D30&lt;&gt;"",ART!$D30&lt;$B$3,DES_TURMA!$D$5=TRUE),AND(BIO!$D30&lt;&gt;"",BIO!$D30&lt;$B$3,DES_TURMA!$E$5=TRUE),AND(ED_FIS!$D30&lt;&gt;"",ED_FIS!$D30&lt;$B$3,DES_TURMA!$F$5=TRUE),AND(FIL!$D30&lt;&gt;"",FIL!$D30&lt;$B$3,DES_TURMA!$G$5=TRUE),AND(FIS!$D30&lt;&gt;"",FIS!$D30&lt;$B$3,DES_TURMA!$H$5=TRUE),AND(GEO!$D30&lt;&gt;"",GEO!$D30&lt;$B$3,DES_TURMA!$I$5=TRUE),AND(HIST!$D30&lt;&gt;"",HIST!$D30&lt;$B$3,DES_TURMA!$J$5=TRUE),AND(ESP!$D30&lt;&gt;"",ESP!$D30&lt;$B$3,DES_TURMA!$K$5=TRUE),AND(ING!$D30&lt;&gt;"",ING!$D30&lt;$B$3,DES_TURMA!$L$5=TRUE),AND(LP!$D30&lt;&gt;"",LP!$D30&lt;$B$3,DES_TURMA!$M$5=TRUE),AND(MAT!$D30&lt;&gt;"",MAT!$D30&lt;$B$3,DES_TURMA!$N$5=TRUE),AND(QUI!$D30&lt;&gt;"",QUI!$D30&lt;$B$3,DES_TURMA!$O$5=TRUE),AND(SOC!$D30&lt;&gt;"",SOC!$D30&lt;$B$3,DES_TURMA!$P$5=TRUE)),"x",)</f>
        <v/>
      </c>
      <c r="R34" s="125" t="str">
        <f>IF(OR(AND(ART!$E30&lt;&gt;"",ART!$E30&lt;$B$3,DES_TURMA!$D$5=TRUE),AND(BIO!$E30&lt;&gt;"",BIO!$E30&lt;$B$3,DES_TURMA!$E$5=TRUE),AND(ED_FIS!$E30&lt;&gt;"",ED_FIS!$E30&lt;$B$3,DES_TURMA!$F$5=TRUE),AND(FIL!$E30&lt;&gt;"",FIL!$E30&lt;$B$3,DES_TURMA!$G$5=TRUE),AND(FIS!$E30&lt;&gt;"",FIS!$E30&lt;$B$3,DES_TURMA!$H$5=TRUE),AND(GEO!$E30&lt;&gt;"",GEO!$E30&lt;$B$3,DES_TURMA!$I$5=TRUE),AND(HIST!$E30&lt;&gt;"",HIST!$E30&lt;$B$3,DES_TURMA!$J$5=TRUE),AND(ESP!$E30&lt;&gt;"",ESP!$E30&lt;$B$3,DES_TURMA!$K$5=TRUE),AND(ING!$E30&lt;&gt;"",ING!$E30&lt;$B$3,DES_TURMA!$L$5=TRUE),AND(LP!$E30&lt;&gt;"",LP!$E30&lt;$B$3,DES_TURMA!$M$5=TRUE),AND(MAT!$E30&lt;&gt;"",MAT!$E30&lt;$B$3,DES_TURMA!$N$5=TRUE),AND(QUI!$E30&lt;&gt;"",QUI!$E30&lt;$B$3,DES_TURMA!$O$5=TRUE),AND(SOC!$E30&lt;&gt;"",SOC!$E30&lt;$B$3,DES_TURMA!$P$5=TRUE)),"x",)</f>
        <v/>
      </c>
      <c r="S34" s="126" t="str">
        <f t="shared" si="1"/>
        <v/>
      </c>
    </row>
    <row r="35" ht="15.75" customHeight="1">
      <c r="A35" s="30" t="str">
        <f>ALNS!A31</f>
        <v>Maria Clara Alves de Lima</v>
      </c>
      <c r="B35" s="32" t="str">
        <f>IF(DES_TURMA!$D$5=TRUE,IF(ART!$G31&lt;$B$3,"x",IF(AND(ART!$A31&lt;&gt;"",ART!$G31=""),"xx","")),)</f>
        <v>xx</v>
      </c>
      <c r="C35" s="32" t="str">
        <f>IF(DES_TURMA!$E$5=TRUE,IF(BIO!G31&lt;$B$3,"x",IF(AND(BIO!A31&lt;&gt;"",BIO!G31=""),"xx","")),)</f>
        <v/>
      </c>
      <c r="D35" s="32" t="str">
        <f>IF(DES_TURMA!$F$5=TRUE,IF(ED_FIS!$G31&lt;$B$3,"x",IF(AND(ED_FIS!$A31&lt;&gt;"",ED_FIS!$G31=""),"xx","")),)</f>
        <v>xx</v>
      </c>
      <c r="E35" s="34" t="str">
        <f>IF(DES_TURMA!$G$5=TRUE,IF(FIL!$G31&lt;$B$3,"x",IF(AND(FIL!$A31&lt;&gt;"",FIL!$G31=""),"xx","")),)</f>
        <v/>
      </c>
      <c r="F35" s="34" t="str">
        <f>IF(DES_TURMA!$H$5=TRUE,IF(FIS!$G31&lt;$B$3,"x",IF(AND(FIS!$A31&lt;&gt;"",FIS!$G31=""),"xx","")),)</f>
        <v>xx</v>
      </c>
      <c r="G35" s="32" t="str">
        <f>IF(DES_TURMA!$I$5=TRUE,IF(GEO!$G31&lt;$B$3,"x",IF(AND(GEO!$A31&lt;&gt;"",GEO!$G31=""),"xx","")),)</f>
        <v/>
      </c>
      <c r="H35" s="32" t="str">
        <f>IF(DES_TURMA!$J$5=TRUE,IF(HIST!$G31&lt;$B$3,"x",IF(AND(HIST!$A31&lt;&gt;"",HIST!$G31=""),"xx","")),)</f>
        <v/>
      </c>
      <c r="I35" s="32" t="str">
        <f>IF(DES_TURMA!$K$5=TRUE,IF(ESP!$G31&lt;$B$3,"x",IF(AND(ESP!$A31&lt;&gt;"",ESP!$G31=""),"xx","")),)</f>
        <v/>
      </c>
      <c r="J35" s="32" t="str">
        <f>IF(DES_TURMA!$L$5=TRUE,IF(ING!$G31&lt;$B$3,"x",IF(AND(ING!$A31&lt;&gt;"",ING!$G31=""),"xx","")),)</f>
        <v/>
      </c>
      <c r="K35" s="32" t="str">
        <f>IF(DES_TURMA!$M$5=TRUE,IF(LP!$G31&lt;$B$3,"x",IF(AND(LP!$A31&lt;&gt;"",LP!$G31=""),"xx","")),)</f>
        <v>xx</v>
      </c>
      <c r="L35" s="32" t="str">
        <f>IF(DES_TURMA!$N$5=TRUE,IF(MAT!$G31&lt;$B$3,"x",IF(AND(MAT!$A31&lt;&gt;"",MAT!$G31=""),"xx","")),)</f>
        <v>x</v>
      </c>
      <c r="M35" s="34" t="str">
        <f>IF(DES_TURMA!$O$5=TRUE,IF(QUI!$G31&lt;$B$3,"x",IF(AND(QUI!$A31&lt;&gt;"",QUI!$G31=""),"xx","")),)</f>
        <v>xx</v>
      </c>
      <c r="N35" s="34" t="str">
        <f>IF(DES_TURMA!$P$5=TRUE,IF(SOC!$G31&lt;$B$3,"x",IF(AND(SOC!$A31&lt;&gt;"",SOC!$G31=""),"xx","")),)</f>
        <v>xx</v>
      </c>
      <c r="O35" s="125" t="str">
        <f>IF(OR(AND(ART!$B31&lt;&gt;"",ART!$B31&lt;$B$3,DES_TURMA!$D$5=TRUE),AND(BIO!$B30&lt;&gt;"",BIO!$B30&lt;$B$3,DES_TURMA!$E$5=TRUE),AND(ED_FIS!$B31&lt;&gt;"",ED_FIS!$B31&lt;$B$3,DES_TURMA!$F$5=TRUE),AND(FIL!$B31&lt;&gt;"",FIL!$B31&lt;$B$3,DES_TURMA!$G$5=TRUE),AND(FIS!$B31&lt;&gt;"",FIS!$B31&lt;$B$3,DES_TURMA!$H$5=TRUE),AND(GEO!$B31&lt;&gt;"",GEO!$B31&lt;$B$3,DES_TURMA!$I$5=TRUE),AND(HIST!$B31&lt;&gt;"",HIST!$B31&lt;$B$3,DES_TURMA!$J$5=TRUE),AND(ESP!$B31&lt;&gt;"",ESP!$B31&lt;$B$3,DES_TURMA!$K$5=TRUE),AND(ING!$B31&lt;&gt;"",ING!$B31&lt;$B$3,DES_TURMA!$L$5=TRUE),AND(LP!$B31&lt;&gt;"",LP!$B31&lt;$B$3,DES_TURMA!$M$5=TRUE),AND(MAT!$B31&lt;&gt;"",MAT!$B31&lt;$B$3,DES_TURMA!$N$5=TRUE),AND(QUI!$B31&lt;&gt;"",QUI!$B31&lt;$B$3,DES_TURMA!$O$5=TRUE),AND(SOC!$B31&lt;&gt;"",SOC!$B31&lt;$B$3,DES_TURMA!$P$5=TRUE)),"x",)</f>
        <v>x</v>
      </c>
      <c r="P35" s="125" t="str">
        <f>IF(OR(AND(ART!$C31&lt;&gt;"",ART!$C31&lt;$B$3,DES_TURMA!$D$5=TRUE),AND(BIO!$C31&lt;&gt;"",BIO!$C31&lt;$B$3,DES_TURMA!$E$5=TRUE),AND(ED_FIS!$C31&lt;&gt;"",ED_FIS!$C31&lt;$B$3,DES_TURMA!$F$5=TRUE),AND(FIL!$C31&lt;&gt;"",FIL!$C31&lt;$B$3,DES_TURMA!$G$5=TRUE),AND(FIS!$C31&lt;&gt;"",FIS!$C31&lt;$B$3,DES_TURMA!$H$5=TRUE),AND(GEO!$C31&lt;&gt;"",GEO!$C31&lt;$B$3,DES_TURMA!$I$5=TRUE),AND(HIST!$C31&lt;&gt;"",HIST!$C31&lt;$B$3,DES_TURMA!$J$5=TRUE),AND(ESP!$C31&lt;&gt;"",ESP!$C31&lt;$B$3,DES_TURMA!$K$5=TRUE),AND(ING!$C31&lt;&gt;"",ING!$C31&lt;$B$3,DES_TURMA!$L$5=TRUE),AND(LP!$C31&lt;&gt;"",LP!$C31&lt;$B$3,DES_TURMA!$M$5=TRUE),AND(MAT!$C31&lt;&gt;"",MAT!$C31&lt;$B$3,DES_TURMA!$N$5=TRUE),AND(QUI!$C31&lt;&gt;"",QUI!$C31&lt;$B$3,DES_TURMA!$O$5=TRUE),AND(SOC!$C31&lt;&gt;"",SOC!$C31&lt;$B$3,DES_TURMA!$P$5=TRUE)),"x",)</f>
        <v/>
      </c>
      <c r="Q35" s="125" t="str">
        <f>IF(OR(AND(ART!$D31&lt;&gt;"",ART!$D31&lt;$B$3,DES_TURMA!$D$5=TRUE),AND(BIO!$D31&lt;&gt;"",BIO!$D31&lt;$B$3,DES_TURMA!$E$5=TRUE),AND(ED_FIS!$D31&lt;&gt;"",ED_FIS!$D31&lt;$B$3,DES_TURMA!$F$5=TRUE),AND(FIL!$D31&lt;&gt;"",FIL!$D31&lt;$B$3,DES_TURMA!$G$5=TRUE),AND(FIS!$D31&lt;&gt;"",FIS!$D31&lt;$B$3,DES_TURMA!$H$5=TRUE),AND(GEO!$D31&lt;&gt;"",GEO!$D31&lt;$B$3,DES_TURMA!$I$5=TRUE),AND(HIST!$D31&lt;&gt;"",HIST!$D31&lt;$B$3,DES_TURMA!$J$5=TRUE),AND(ESP!$D31&lt;&gt;"",ESP!$D31&lt;$B$3,DES_TURMA!$K$5=TRUE),AND(ING!$D31&lt;&gt;"",ING!$D31&lt;$B$3,DES_TURMA!$L$5=TRUE),AND(LP!$D31&lt;&gt;"",LP!$D31&lt;$B$3,DES_TURMA!$M$5=TRUE),AND(MAT!$D31&lt;&gt;"",MAT!$D31&lt;$B$3,DES_TURMA!$N$5=TRUE),AND(QUI!$D31&lt;&gt;"",QUI!$D31&lt;$B$3,DES_TURMA!$O$5=TRUE),AND(SOC!$D31&lt;&gt;"",SOC!$D31&lt;$B$3,DES_TURMA!$P$5=TRUE)),"x",)</f>
        <v/>
      </c>
      <c r="R35" s="125" t="str">
        <f>IF(OR(AND(ART!$E31&lt;&gt;"",ART!$E31&lt;$B$3,DES_TURMA!$D$5=TRUE),AND(BIO!$E31&lt;&gt;"",BIO!$E31&lt;$B$3,DES_TURMA!$E$5=TRUE),AND(ED_FIS!$E31&lt;&gt;"",ED_FIS!$E31&lt;$B$3,DES_TURMA!$F$5=TRUE),AND(FIL!$E31&lt;&gt;"",FIL!$E31&lt;$B$3,DES_TURMA!$G$5=TRUE),AND(FIS!$E31&lt;&gt;"",FIS!$E31&lt;$B$3,DES_TURMA!$H$5=TRUE),AND(GEO!$E31&lt;&gt;"",GEO!$E31&lt;$B$3,DES_TURMA!$I$5=TRUE),AND(HIST!$E31&lt;&gt;"",HIST!$E31&lt;$B$3,DES_TURMA!$J$5=TRUE),AND(ESP!$E31&lt;&gt;"",ESP!$E31&lt;$B$3,DES_TURMA!$K$5=TRUE),AND(ING!$E31&lt;&gt;"",ING!$E31&lt;$B$3,DES_TURMA!$L$5=TRUE),AND(LP!$E31&lt;&gt;"",LP!$E31&lt;$B$3,DES_TURMA!$M$5=TRUE),AND(MAT!$E31&lt;&gt;"",MAT!$E31&lt;$B$3,DES_TURMA!$N$5=TRUE),AND(QUI!$E31&lt;&gt;"",QUI!$E31&lt;$B$3,DES_TURMA!$O$5=TRUE),AND(SOC!$E31&lt;&gt;"",SOC!$E31&lt;$B$3,DES_TURMA!$P$5=TRUE)),"x",)</f>
        <v/>
      </c>
      <c r="S35" s="126" t="str">
        <f t="shared" si="1"/>
        <v>Dentro</v>
      </c>
    </row>
    <row r="36" ht="15.75" customHeight="1">
      <c r="A36" s="23" t="str">
        <f>ALNS!A32</f>
        <v>Maria Clara dos  Reis Silva</v>
      </c>
      <c r="B36" s="25" t="str">
        <f>IF(DES_TURMA!$D$5=TRUE,IF(ART!$G32&lt;$B$3,"x",IF(AND(ART!$A32&lt;&gt;"",ART!$G32=""),"xx","")),)</f>
        <v>xx</v>
      </c>
      <c r="C36" s="25" t="str">
        <f>IF(DES_TURMA!$E$5=TRUE,IF(BIO!G32&lt;$B$3,"x",IF(AND(BIO!A32&lt;&gt;"",BIO!G32=""),"xx","")),)</f>
        <v/>
      </c>
      <c r="D36" s="25" t="str">
        <f>IF(DES_TURMA!$F$5=TRUE,IF(ED_FIS!$G32&lt;$B$3,"x",IF(AND(ED_FIS!$A32&lt;&gt;"",ED_FIS!$G32=""),"xx","")),)</f>
        <v>xx</v>
      </c>
      <c r="E36" s="27" t="str">
        <f>IF(DES_TURMA!$G$5=TRUE,IF(FIL!$G32&lt;$B$3,"x",IF(AND(FIL!$A32&lt;&gt;"",FIL!$G32=""),"xx","")),)</f>
        <v/>
      </c>
      <c r="F36" s="27" t="str">
        <f>IF(DES_TURMA!$H$5=TRUE,IF(FIS!$G32&lt;$B$3,"x",IF(AND(FIS!$A32&lt;&gt;"",FIS!$G32=""),"xx","")),)</f>
        <v>xx</v>
      </c>
      <c r="G36" s="25" t="str">
        <f>IF(DES_TURMA!$I$5=TRUE,IF(GEO!$G32&lt;$B$3,"x",IF(AND(GEO!$A32&lt;&gt;"",GEO!$G32=""),"xx","")),)</f>
        <v/>
      </c>
      <c r="H36" s="25" t="str">
        <f>IF(DES_TURMA!$J$5=TRUE,IF(HIST!$G32&lt;$B$3,"x",IF(AND(HIST!$A32&lt;&gt;"",HIST!$G32=""),"xx","")),)</f>
        <v/>
      </c>
      <c r="I36" s="25" t="str">
        <f>IF(DES_TURMA!$K$5=TRUE,IF(ESP!$G32&lt;$B$3,"x",IF(AND(ESP!$A32&lt;&gt;"",ESP!$G32=""),"xx","")),)</f>
        <v/>
      </c>
      <c r="J36" s="25" t="str">
        <f>IF(DES_TURMA!$L$5=TRUE,IF(ING!$G32&lt;$B$3,"x",IF(AND(ING!$A32&lt;&gt;"",ING!$G32=""),"xx","")),)</f>
        <v/>
      </c>
      <c r="K36" s="25" t="str">
        <f>IF(DES_TURMA!$M$5=TRUE,IF(LP!$G32&lt;$B$3,"x",IF(AND(LP!$A32&lt;&gt;"",LP!$G32=""),"xx","")),)</f>
        <v>xx</v>
      </c>
      <c r="L36" s="25" t="str">
        <f>IF(DES_TURMA!$N$5=TRUE,IF(MAT!$G32&lt;$B$3,"x",IF(AND(MAT!$A32&lt;&gt;"",MAT!$G32=""),"xx","")),)</f>
        <v>xx</v>
      </c>
      <c r="M36" s="27" t="str">
        <f>IF(DES_TURMA!$O$5=TRUE,IF(QUI!$G32&lt;$B$3,"x",IF(AND(QUI!$A32&lt;&gt;"",QUI!$G32=""),"xx","")),)</f>
        <v>xx</v>
      </c>
      <c r="N36" s="27" t="str">
        <f>IF(DES_TURMA!$P$5=TRUE,IF(SOC!$G32&lt;$B$3,"x",IF(AND(SOC!$A32&lt;&gt;"",SOC!$G32=""),"xx","")),)</f>
        <v>xx</v>
      </c>
      <c r="O36" s="125" t="str">
        <f>IF(OR(AND(ART!$B32&lt;&gt;"",ART!$B32&lt;$B$3,DES_TURMA!$D$5=TRUE),AND(BIO!$B31&lt;&gt;"",BIO!$B31&lt;$B$3,DES_TURMA!$E$5=TRUE),AND(ED_FIS!$B32&lt;&gt;"",ED_FIS!$B32&lt;$B$3,DES_TURMA!$F$5=TRUE),AND(FIL!$B32&lt;&gt;"",FIL!$B32&lt;$B$3,DES_TURMA!$G$5=TRUE),AND(FIS!$B32&lt;&gt;"",FIS!$B32&lt;$B$3,DES_TURMA!$H$5=TRUE),AND(GEO!$B32&lt;&gt;"",GEO!$B32&lt;$B$3,DES_TURMA!$I$5=TRUE),AND(HIST!$B32&lt;&gt;"",HIST!$B32&lt;$B$3,DES_TURMA!$J$5=TRUE),AND(ESP!$B32&lt;&gt;"",ESP!$B32&lt;$B$3,DES_TURMA!$K$5=TRUE),AND(ING!$B32&lt;&gt;"",ING!$B32&lt;$B$3,DES_TURMA!$L$5=TRUE),AND(LP!$B32&lt;&gt;"",LP!$B32&lt;$B$3,DES_TURMA!$M$5=TRUE),AND(MAT!$B32&lt;&gt;"",MAT!$B32&lt;$B$3,DES_TURMA!$N$5=TRUE),AND(QUI!$B32&lt;&gt;"",QUI!$B32&lt;$B$3,DES_TURMA!$O$5=TRUE),AND(SOC!$B32&lt;&gt;"",SOC!$B32&lt;$B$3,DES_TURMA!$P$5=TRUE)),"x",)</f>
        <v/>
      </c>
      <c r="P36" s="125" t="str">
        <f>IF(OR(AND(ART!$C32&lt;&gt;"",ART!$C32&lt;$B$3,DES_TURMA!$D$5=TRUE),AND(BIO!$C32&lt;&gt;"",BIO!$C32&lt;$B$3,DES_TURMA!$E$5=TRUE),AND(ED_FIS!$C32&lt;&gt;"",ED_FIS!$C32&lt;$B$3,DES_TURMA!$F$5=TRUE),AND(FIL!$C32&lt;&gt;"",FIL!$C32&lt;$B$3,DES_TURMA!$G$5=TRUE),AND(FIS!$C32&lt;&gt;"",FIS!$C32&lt;$B$3,DES_TURMA!$H$5=TRUE),AND(GEO!$C32&lt;&gt;"",GEO!$C32&lt;$B$3,DES_TURMA!$I$5=TRUE),AND(HIST!$C32&lt;&gt;"",HIST!$C32&lt;$B$3,DES_TURMA!$J$5=TRUE),AND(ESP!$C32&lt;&gt;"",ESP!$C32&lt;$B$3,DES_TURMA!$K$5=TRUE),AND(ING!$C32&lt;&gt;"",ING!$C32&lt;$B$3,DES_TURMA!$L$5=TRUE),AND(LP!$C32&lt;&gt;"",LP!$C32&lt;$B$3,DES_TURMA!$M$5=TRUE),AND(MAT!$C32&lt;&gt;"",MAT!$C32&lt;$B$3,DES_TURMA!$N$5=TRUE),AND(QUI!$C32&lt;&gt;"",QUI!$C32&lt;$B$3,DES_TURMA!$O$5=TRUE),AND(SOC!$C32&lt;&gt;"",SOC!$C32&lt;$B$3,DES_TURMA!$P$5=TRUE)),"x",)</f>
        <v/>
      </c>
      <c r="Q36" s="125" t="str">
        <f>IF(OR(AND(ART!$D32&lt;&gt;"",ART!$D32&lt;$B$3,DES_TURMA!$D$5=TRUE),AND(BIO!$D32&lt;&gt;"",BIO!$D32&lt;$B$3,DES_TURMA!$E$5=TRUE),AND(ED_FIS!$D32&lt;&gt;"",ED_FIS!$D32&lt;$B$3,DES_TURMA!$F$5=TRUE),AND(FIL!$D32&lt;&gt;"",FIL!$D32&lt;$B$3,DES_TURMA!$G$5=TRUE),AND(FIS!$D32&lt;&gt;"",FIS!$D32&lt;$B$3,DES_TURMA!$H$5=TRUE),AND(GEO!$D32&lt;&gt;"",GEO!$D32&lt;$B$3,DES_TURMA!$I$5=TRUE),AND(HIST!$D32&lt;&gt;"",HIST!$D32&lt;$B$3,DES_TURMA!$J$5=TRUE),AND(ESP!$D32&lt;&gt;"",ESP!$D32&lt;$B$3,DES_TURMA!$K$5=TRUE),AND(ING!$D32&lt;&gt;"",ING!$D32&lt;$B$3,DES_TURMA!$L$5=TRUE),AND(LP!$D32&lt;&gt;"",LP!$D32&lt;$B$3,DES_TURMA!$M$5=TRUE),AND(MAT!$D32&lt;&gt;"",MAT!$D32&lt;$B$3,DES_TURMA!$N$5=TRUE),AND(QUI!$D32&lt;&gt;"",QUI!$D32&lt;$B$3,DES_TURMA!$O$5=TRUE),AND(SOC!$D32&lt;&gt;"",SOC!$D32&lt;$B$3,DES_TURMA!$P$5=TRUE)),"x",)</f>
        <v/>
      </c>
      <c r="R36" s="125" t="str">
        <f>IF(OR(AND(ART!$E32&lt;&gt;"",ART!$E32&lt;$B$3,DES_TURMA!$D$5=TRUE),AND(BIO!$E32&lt;&gt;"",BIO!$E32&lt;$B$3,DES_TURMA!$E$5=TRUE),AND(ED_FIS!$E32&lt;&gt;"",ED_FIS!$E32&lt;$B$3,DES_TURMA!$F$5=TRUE),AND(FIL!$E32&lt;&gt;"",FIL!$E32&lt;$B$3,DES_TURMA!$G$5=TRUE),AND(FIS!$E32&lt;&gt;"",FIS!$E32&lt;$B$3,DES_TURMA!$H$5=TRUE),AND(GEO!$E32&lt;&gt;"",GEO!$E32&lt;$B$3,DES_TURMA!$I$5=TRUE),AND(HIST!$E32&lt;&gt;"",HIST!$E32&lt;$B$3,DES_TURMA!$J$5=TRUE),AND(ESP!$E32&lt;&gt;"",ESP!$E32&lt;$B$3,DES_TURMA!$K$5=TRUE),AND(ING!$E32&lt;&gt;"",ING!$E32&lt;$B$3,DES_TURMA!$L$5=TRUE),AND(LP!$E32&lt;&gt;"",LP!$E32&lt;$B$3,DES_TURMA!$M$5=TRUE),AND(MAT!$E32&lt;&gt;"",MAT!$E32&lt;$B$3,DES_TURMA!$N$5=TRUE),AND(QUI!$E32&lt;&gt;"",QUI!$E32&lt;$B$3,DES_TURMA!$O$5=TRUE),AND(SOC!$E32&lt;&gt;"",SOC!$E32&lt;$B$3,DES_TURMA!$P$5=TRUE)),"x",)</f>
        <v/>
      </c>
      <c r="S36" s="126" t="str">
        <f t="shared" si="1"/>
        <v/>
      </c>
    </row>
    <row r="37" ht="15.75" customHeight="1">
      <c r="A37" s="30" t="str">
        <f>ALNS!A33</f>
        <v>Maria Evelyn da Silva Almeida</v>
      </c>
      <c r="B37" s="32" t="str">
        <f>IF(DES_TURMA!$D$5=TRUE,IF(ART!$G33&lt;$B$3,"x",IF(AND(ART!$A33&lt;&gt;"",ART!$G33=""),"xx","")),)</f>
        <v>xx</v>
      </c>
      <c r="C37" s="32" t="str">
        <f>IF(DES_TURMA!$E$5=TRUE,IF(BIO!G33&lt;$B$3,"x",IF(AND(BIO!A33&lt;&gt;"",BIO!G33=""),"xx","")),)</f>
        <v/>
      </c>
      <c r="D37" s="32" t="str">
        <f>IF(DES_TURMA!$F$5=TRUE,IF(ED_FIS!$G33&lt;$B$3,"x",IF(AND(ED_FIS!$A33&lt;&gt;"",ED_FIS!$G33=""),"xx","")),)</f>
        <v>xx</v>
      </c>
      <c r="E37" s="34" t="str">
        <f>IF(DES_TURMA!$G$5=TRUE,IF(FIL!$G33&lt;$B$3,"x",IF(AND(FIL!$A33&lt;&gt;"",FIL!$G33=""),"xx","")),)</f>
        <v>x</v>
      </c>
      <c r="F37" s="34" t="str">
        <f>IF(DES_TURMA!$H$5=TRUE,IF(FIS!$G33&lt;$B$3,"x",IF(AND(FIS!$A33&lt;&gt;"",FIS!$G33=""),"xx","")),)</f>
        <v>xx</v>
      </c>
      <c r="G37" s="32" t="str">
        <f>IF(DES_TURMA!$I$5=TRUE,IF(GEO!$G33&lt;$B$3,"x",IF(AND(GEO!$A33&lt;&gt;"",GEO!$G33=""),"xx","")),)</f>
        <v/>
      </c>
      <c r="H37" s="32" t="str">
        <f>IF(DES_TURMA!$J$5=TRUE,IF(HIST!$G33&lt;$B$3,"x",IF(AND(HIST!$A33&lt;&gt;"",HIST!$G33=""),"xx","")),)</f>
        <v/>
      </c>
      <c r="I37" s="32" t="str">
        <f>IF(DES_TURMA!$K$5=TRUE,IF(ESP!$G33&lt;$B$3,"x",IF(AND(ESP!$A33&lt;&gt;"",ESP!$G33=""),"xx","")),)</f>
        <v/>
      </c>
      <c r="J37" s="32" t="str">
        <f>IF(DES_TURMA!$L$5=TRUE,IF(ING!$G33&lt;$B$3,"x",IF(AND(ING!$A33&lt;&gt;"",ING!$G33=""),"xx","")),)</f>
        <v/>
      </c>
      <c r="K37" s="32" t="str">
        <f>IF(DES_TURMA!$M$5=TRUE,IF(LP!$G33&lt;$B$3,"x",IF(AND(LP!$A33&lt;&gt;"",LP!$G33=""),"xx","")),)</f>
        <v>xx</v>
      </c>
      <c r="L37" s="32" t="str">
        <f>IF(DES_TURMA!$N$5=TRUE,IF(MAT!$G33&lt;$B$3,"x",IF(AND(MAT!$A33&lt;&gt;"",MAT!$G33=""),"xx","")),)</f>
        <v>xx</v>
      </c>
      <c r="M37" s="34" t="str">
        <f>IF(DES_TURMA!$O$5=TRUE,IF(QUI!$G33&lt;$B$3,"x",IF(AND(QUI!$A33&lt;&gt;"",QUI!$G33=""),"xx","")),)</f>
        <v>xx</v>
      </c>
      <c r="N37" s="34" t="str">
        <f>IF(DES_TURMA!$P$5=TRUE,IF(SOC!$G33&lt;$B$3,"x",IF(AND(SOC!$A33&lt;&gt;"",SOC!$G33=""),"xx","")),)</f>
        <v>xx</v>
      </c>
      <c r="O37" s="125" t="str">
        <f>IF(OR(AND(ART!$B33&lt;&gt;"",ART!$B33&lt;$B$3,DES_TURMA!$D$5=TRUE),AND(BIO!$B33&lt;&gt;"",BIO!$B33&lt;$B$3,DES_TURMA!$E$5=TRUE),AND(ED_FIS!$B33&lt;&gt;"",ED_FIS!$B33&lt;$B$3,DES_TURMA!$F$5=TRUE),AND(FIL!$B33&lt;&gt;"",FIL!$B33&lt;$B$3,DES_TURMA!$G$5=TRUE),AND(FIS!$B33&lt;&gt;"",FIS!$B33&lt;$B$3,DES_TURMA!$H$5=TRUE),AND(GEO!$B33&lt;&gt;"",GEO!$B33&lt;$B$3,DES_TURMA!$I$5=TRUE),AND(HIST!$B33&lt;&gt;"",HIST!$B33&lt;$B$3,DES_TURMA!$J$5=TRUE),AND(ESP!$B33&lt;&gt;"",ESP!$B33&lt;$B$3,DES_TURMA!$K$5=TRUE),AND(ING!$B33&lt;&gt;"",ING!$B33&lt;$B$3,DES_TURMA!$L$5=TRUE),AND(LP!$B33&lt;&gt;"",LP!$B33&lt;$B$3,DES_TURMA!$M$5=TRUE),AND(MAT!$B33&lt;&gt;"",MAT!$B33&lt;$B$3,DES_TURMA!$N$5=TRUE),AND(QUI!$B33&lt;&gt;"",QUI!$B33&lt;$B$3,DES_TURMA!$O$5=TRUE),AND(SOC!$B33&lt;&gt;"",SOC!$B33&lt;$B$3,DES_TURMA!$P$5=TRUE)),"x",)</f>
        <v>x</v>
      </c>
      <c r="P37" s="125" t="str">
        <f>IF(OR(AND(ART!$C33&lt;&gt;"",ART!$C33&lt;$B$3,DES_TURMA!$D$5=TRUE),AND(BIO!$C33&lt;&gt;"",BIO!$C33&lt;$B$3,DES_TURMA!$E$5=TRUE),AND(ED_FIS!$C33&lt;&gt;"",ED_FIS!$C33&lt;$B$3,DES_TURMA!$F$5=TRUE),AND(FIL!$C33&lt;&gt;"",FIL!$C33&lt;$B$3,DES_TURMA!$G$5=TRUE),AND(FIS!$C33&lt;&gt;"",FIS!$C33&lt;$B$3,DES_TURMA!$H$5=TRUE),AND(GEO!$C33&lt;&gt;"",GEO!$C33&lt;$B$3,DES_TURMA!$I$5=TRUE),AND(HIST!$C33&lt;&gt;"",HIST!$C33&lt;$B$3,DES_TURMA!$J$5=TRUE),AND(ESP!$C33&lt;&gt;"",ESP!$C33&lt;$B$3,DES_TURMA!$K$5=TRUE),AND(ING!$C33&lt;&gt;"",ING!$C33&lt;$B$3,DES_TURMA!$L$5=TRUE),AND(LP!$C33&lt;&gt;"",LP!$C33&lt;$B$3,DES_TURMA!$M$5=TRUE),AND(MAT!$C33&lt;&gt;"",MAT!$C33&lt;$B$3,DES_TURMA!$N$5=TRUE),AND(QUI!$C33&lt;&gt;"",QUI!$C33&lt;$B$3,DES_TURMA!$O$5=TRUE),AND(SOC!$C33&lt;&gt;"",SOC!$C33&lt;$B$3,DES_TURMA!$P$5=TRUE)),"x",)</f>
        <v/>
      </c>
      <c r="Q37" s="125" t="str">
        <f>IF(OR(AND(ART!$D33&lt;&gt;"",ART!$D33&lt;$B$3,DES_TURMA!$D$5=TRUE),AND(BIO!$D33&lt;&gt;"",BIO!$D33&lt;$B$3,DES_TURMA!$E$5=TRUE),AND(ED_FIS!$D33&lt;&gt;"",ED_FIS!$D33&lt;$B$3,DES_TURMA!$F$5=TRUE),AND(FIL!$D33&lt;&gt;"",FIL!$D33&lt;$B$3,DES_TURMA!$G$5=TRUE),AND(FIS!$D33&lt;&gt;"",FIS!$D33&lt;$B$3,DES_TURMA!$H$5=TRUE),AND(GEO!$D33&lt;&gt;"",GEO!$D33&lt;$B$3,DES_TURMA!$I$5=TRUE),AND(HIST!$D33&lt;&gt;"",HIST!$D33&lt;$B$3,DES_TURMA!$J$5=TRUE),AND(ESP!$D33&lt;&gt;"",ESP!$D33&lt;$B$3,DES_TURMA!$K$5=TRUE),AND(ING!$D33&lt;&gt;"",ING!$D33&lt;$B$3,DES_TURMA!$L$5=TRUE),AND(LP!$D33&lt;&gt;"",LP!$D33&lt;$B$3,DES_TURMA!$M$5=TRUE),AND(MAT!$D33&lt;&gt;"",MAT!$D33&lt;$B$3,DES_TURMA!$N$5=TRUE),AND(QUI!$D33&lt;&gt;"",QUI!$D33&lt;$B$3,DES_TURMA!$O$5=TRUE),AND(SOC!$D33&lt;&gt;"",SOC!$D33&lt;$B$3,DES_TURMA!$P$5=TRUE)),"x",)</f>
        <v/>
      </c>
      <c r="R37" s="125" t="str">
        <f>IF(OR(AND(ART!$E33&lt;&gt;"",ART!$E33&lt;$B$3,DES_TURMA!$D$5=TRUE),AND(BIO!$E33&lt;&gt;"",BIO!$E33&lt;$B$3,DES_TURMA!$E$5=TRUE),AND(ED_FIS!$E33&lt;&gt;"",ED_FIS!$E33&lt;$B$3,DES_TURMA!$F$5=TRUE),AND(FIL!$E33&lt;&gt;"",FIL!$E33&lt;$B$3,DES_TURMA!$G$5=TRUE),AND(FIS!$E33&lt;&gt;"",FIS!$E33&lt;$B$3,DES_TURMA!$H$5=TRUE),AND(GEO!$E33&lt;&gt;"",GEO!$E33&lt;$B$3,DES_TURMA!$I$5=TRUE),AND(HIST!$E33&lt;&gt;"",HIST!$E33&lt;$B$3,DES_TURMA!$J$5=TRUE),AND(ESP!$E33&lt;&gt;"",ESP!$E33&lt;$B$3,DES_TURMA!$K$5=TRUE),AND(ING!$E33&lt;&gt;"",ING!$E33&lt;$B$3,DES_TURMA!$L$5=TRUE),AND(LP!$E33&lt;&gt;"",LP!$E33&lt;$B$3,DES_TURMA!$M$5=TRUE),AND(MAT!$E33&lt;&gt;"",MAT!$E33&lt;$B$3,DES_TURMA!$N$5=TRUE),AND(QUI!$E33&lt;&gt;"",QUI!$E33&lt;$B$3,DES_TURMA!$O$5=TRUE),AND(SOC!$E33&lt;&gt;"",SOC!$E33&lt;$B$3,DES_TURMA!$P$5=TRUE)),"x",)</f>
        <v/>
      </c>
      <c r="S37" s="126" t="str">
        <f t="shared" si="1"/>
        <v>Dentro</v>
      </c>
    </row>
    <row r="38" ht="15.75" customHeight="1">
      <c r="A38" s="23" t="str">
        <f>ALNS!A34</f>
        <v>Marina Venâncio Oliveira</v>
      </c>
      <c r="B38" s="25" t="str">
        <f>IF(DES_TURMA!$D$5=TRUE,IF(ART!$G34&lt;$B$3,"x",IF(AND(ART!$A34&lt;&gt;"",ART!$G34=""),"xx","")),)</f>
        <v>xx</v>
      </c>
      <c r="C38" s="25" t="str">
        <f>IF(DES_TURMA!$E$5=TRUE,IF(BIO!G34&lt;$B$3,"x",IF(AND(BIO!A34&lt;&gt;"",BIO!G34=""),"xx","")),)</f>
        <v/>
      </c>
      <c r="D38" s="25" t="str">
        <f>IF(DES_TURMA!$F$5=TRUE,IF(ED_FIS!$G34&lt;$B$3,"x",IF(AND(ED_FIS!$A34&lt;&gt;"",ED_FIS!$G34=""),"xx","")),)</f>
        <v>xx</v>
      </c>
      <c r="E38" s="27" t="str">
        <f>IF(DES_TURMA!$G$5=TRUE,IF(FIL!$G34&lt;$B$3,"x",IF(AND(FIL!$A34&lt;&gt;"",FIL!$G34=""),"xx","")),)</f>
        <v/>
      </c>
      <c r="F38" s="27" t="str">
        <f>IF(DES_TURMA!$H$5=TRUE,IF(FIS!$G34&lt;$B$3,"x",IF(AND(FIS!$A34&lt;&gt;"",FIS!$G34=""),"xx","")),)</f>
        <v>xx</v>
      </c>
      <c r="G38" s="25" t="str">
        <f>IF(DES_TURMA!$I$5=TRUE,IF(GEO!$G34&lt;$B$3,"x",IF(AND(GEO!$A34&lt;&gt;"",GEO!$G34=""),"xx","")),)</f>
        <v/>
      </c>
      <c r="H38" s="25" t="str">
        <f>IF(DES_TURMA!$J$5=TRUE,IF(HIST!$G34&lt;$B$3,"x",IF(AND(HIST!$A34&lt;&gt;"",HIST!$G34=""),"xx","")),)</f>
        <v/>
      </c>
      <c r="I38" s="25" t="str">
        <f>IF(DES_TURMA!$K$5=TRUE,IF(ESP!$G34&lt;$B$3,"x",IF(AND(ESP!$A34&lt;&gt;"",ESP!$G34=""),"xx","")),)</f>
        <v/>
      </c>
      <c r="J38" s="25" t="str">
        <f>IF(DES_TURMA!$L$5=TRUE,IF(ING!$G34&lt;$B$3,"x",IF(AND(ING!$A34&lt;&gt;"",ING!$G34=""),"xx","")),)</f>
        <v/>
      </c>
      <c r="K38" s="25" t="str">
        <f>IF(DES_TURMA!$M$5=TRUE,IF(LP!$G34&lt;$B$3,"x",IF(AND(LP!$A34&lt;&gt;"",LP!$G34=""),"xx","")),)</f>
        <v>xx</v>
      </c>
      <c r="L38" s="25" t="str">
        <f>IF(DES_TURMA!$N$5=TRUE,IF(MAT!$G34&lt;$B$3,"x",IF(AND(MAT!$A34&lt;&gt;"",MAT!$G34=""),"xx","")),)</f>
        <v/>
      </c>
      <c r="M38" s="27" t="str">
        <f>IF(DES_TURMA!$O$5=TRUE,IF(QUI!$G34&lt;$B$3,"x",IF(AND(QUI!$A34&lt;&gt;"",QUI!$G34=""),"xx","")),)</f>
        <v>xx</v>
      </c>
      <c r="N38" s="27" t="str">
        <f>IF(DES_TURMA!$P$5=TRUE,IF(SOC!$G34&lt;$B$3,"x",IF(AND(SOC!$A34&lt;&gt;"",SOC!$G34=""),"xx","")),)</f>
        <v>xx</v>
      </c>
      <c r="O38" s="125" t="str">
        <f>IF(OR(AND(ART!$B34&lt;&gt;"",ART!$B34&lt;$B$3,DES_TURMA!$D$5=TRUE),AND(BIO!$B34&lt;&gt;"",BIO!$B34&lt;$B$3,DES_TURMA!$E$5=TRUE),AND(ED_FIS!$B34&lt;&gt;"",ED_FIS!$B34&lt;$B$3,DES_TURMA!$F$5=TRUE),AND(FIL!$B34&lt;&gt;"",FIL!$B34&lt;$B$3,DES_TURMA!$G$5=TRUE),AND(FIS!$B34&lt;&gt;"",FIS!$B34&lt;$B$3,DES_TURMA!$H$5=TRUE),AND(GEO!$B34&lt;&gt;"",GEO!$B34&lt;$B$3,DES_TURMA!$I$5=TRUE),AND(HIST!$B34&lt;&gt;"",HIST!$B34&lt;$B$3,DES_TURMA!$J$5=TRUE),AND(ESP!$B34&lt;&gt;"",ESP!$B34&lt;$B$3,DES_TURMA!$K$5=TRUE),AND(ING!$B34&lt;&gt;"",ING!$B34&lt;$B$3,DES_TURMA!$L$5=TRUE),AND(LP!$B34&lt;&gt;"",LP!$B34&lt;$B$3,DES_TURMA!$M$5=TRUE),AND(MAT!$B34&lt;&gt;"",MAT!$B34&lt;$B$3,DES_TURMA!$N$5=TRUE),AND(QUI!$B34&lt;&gt;"",QUI!$B34&lt;$B$3,DES_TURMA!$O$5=TRUE),AND(SOC!$B34&lt;&gt;"",SOC!$B34&lt;$B$3,DES_TURMA!$P$5=TRUE)),"x",)</f>
        <v/>
      </c>
      <c r="P38" s="125" t="str">
        <f>IF(OR(AND(ART!$C34&lt;&gt;"",ART!$C34&lt;$B$3,DES_TURMA!$D$5=TRUE),AND(BIO!$C34&lt;&gt;"",BIO!$C34&lt;$B$3,DES_TURMA!$E$5=TRUE),AND(ED_FIS!$C34&lt;&gt;"",ED_FIS!$C34&lt;$B$3,DES_TURMA!$F$5=TRUE),AND(FIL!$C34&lt;&gt;"",FIL!$C34&lt;$B$3,DES_TURMA!$G$5=TRUE),AND(FIS!$C34&lt;&gt;"",FIS!$C34&lt;$B$3,DES_TURMA!$H$5=TRUE),AND(GEO!$C34&lt;&gt;"",GEO!$C34&lt;$B$3,DES_TURMA!$I$5=TRUE),AND(HIST!$C34&lt;&gt;"",HIST!$C34&lt;$B$3,DES_TURMA!$J$5=TRUE),AND(ESP!$C34&lt;&gt;"",ESP!$C34&lt;$B$3,DES_TURMA!$K$5=TRUE),AND(ING!$C34&lt;&gt;"",ING!$C34&lt;$B$3,DES_TURMA!$L$5=TRUE),AND(LP!$C34&lt;&gt;"",LP!$C34&lt;$B$3,DES_TURMA!$M$5=TRUE),AND(MAT!$C34&lt;&gt;"",MAT!$C34&lt;$B$3,DES_TURMA!$N$5=TRUE),AND(QUI!$C34&lt;&gt;"",QUI!$C34&lt;$B$3,DES_TURMA!$O$5=TRUE),AND(SOC!$C34&lt;&gt;"",SOC!$C34&lt;$B$3,DES_TURMA!$P$5=TRUE)),"x",)</f>
        <v/>
      </c>
      <c r="Q38" s="125" t="str">
        <f>IF(OR(AND(ART!$D34&lt;&gt;"",ART!$D34&lt;$B$3,DES_TURMA!$D$5=TRUE),AND(BIO!$D34&lt;&gt;"",BIO!$D34&lt;$B$3,DES_TURMA!$E$5=TRUE),AND(ED_FIS!$D34&lt;&gt;"",ED_FIS!$D34&lt;$B$3,DES_TURMA!$F$5=TRUE),AND(FIL!$D34&lt;&gt;"",FIL!$D34&lt;$B$3,DES_TURMA!$G$5=TRUE),AND(FIS!$D34&lt;&gt;"",FIS!$D34&lt;$B$3,DES_TURMA!$H$5=TRUE),AND(GEO!$D34&lt;&gt;"",GEO!$D34&lt;$B$3,DES_TURMA!$I$5=TRUE),AND(HIST!$D34&lt;&gt;"",HIST!$D34&lt;$B$3,DES_TURMA!$J$5=TRUE),AND(ESP!$D34&lt;&gt;"",ESP!$D34&lt;$B$3,DES_TURMA!$K$5=TRUE),AND(ING!$D34&lt;&gt;"",ING!$D34&lt;$B$3,DES_TURMA!$L$5=TRUE),AND(LP!$D34&lt;&gt;"",LP!$D34&lt;$B$3,DES_TURMA!$M$5=TRUE),AND(MAT!$D34&lt;&gt;"",MAT!$D34&lt;$B$3,DES_TURMA!$N$5=TRUE),AND(QUI!$D34&lt;&gt;"",QUI!$D34&lt;$B$3,DES_TURMA!$O$5=TRUE),AND(SOC!$D34&lt;&gt;"",SOC!$D34&lt;$B$3,DES_TURMA!$P$5=TRUE)),"x",)</f>
        <v/>
      </c>
      <c r="R38" s="125" t="str">
        <f>IF(OR(AND(ART!$E34&lt;&gt;"",ART!$E34&lt;$B$3,DES_TURMA!$D$5=TRUE),AND(BIO!$E34&lt;&gt;"",BIO!$E34&lt;$B$3,DES_TURMA!$E$5=TRUE),AND(ED_FIS!$E34&lt;&gt;"",ED_FIS!$E34&lt;$B$3,DES_TURMA!$F$5=TRUE),AND(FIL!$E34&lt;&gt;"",FIL!$E34&lt;$B$3,DES_TURMA!$G$5=TRUE),AND(FIS!$E34&lt;&gt;"",FIS!$E34&lt;$B$3,DES_TURMA!$H$5=TRUE),AND(GEO!$E34&lt;&gt;"",GEO!$E34&lt;$B$3,DES_TURMA!$I$5=TRUE),AND(HIST!$E34&lt;&gt;"",HIST!$E34&lt;$B$3,DES_TURMA!$J$5=TRUE),AND(ESP!$E34&lt;&gt;"",ESP!$E34&lt;$B$3,DES_TURMA!$K$5=TRUE),AND(ING!$E34&lt;&gt;"",ING!$E34&lt;$B$3,DES_TURMA!$L$5=TRUE),AND(LP!$E34&lt;&gt;"",LP!$E34&lt;$B$3,DES_TURMA!$M$5=TRUE),AND(MAT!$E34&lt;&gt;"",MAT!$E34&lt;$B$3,DES_TURMA!$N$5=TRUE),AND(QUI!$E34&lt;&gt;"",QUI!$E34&lt;$B$3,DES_TURMA!$O$5=TRUE),AND(SOC!$E34&lt;&gt;"",SOC!$E34&lt;$B$3,DES_TURMA!$P$5=TRUE)),"x",)</f>
        <v/>
      </c>
      <c r="S38" s="126" t="str">
        <f t="shared" si="1"/>
        <v/>
      </c>
    </row>
    <row r="39" ht="15.75" customHeight="1">
      <c r="A39" s="30" t="str">
        <f>ALNS!A35</f>
        <v>Mário Samuel Oliveira Conceição</v>
      </c>
      <c r="B39" s="32" t="str">
        <f>IF(DES_TURMA!$D$5=TRUE,IF(ART!$G35&lt;$B$3,"x",IF(AND(ART!$A35&lt;&gt;"",ART!$G35=""),"xx","")),)</f>
        <v>xx</v>
      </c>
      <c r="C39" s="32" t="str">
        <f>IF(DES_TURMA!$E$5=TRUE,IF(BIO!G35&lt;$B$3,"x",IF(AND(BIO!A35&lt;&gt;"",BIO!G35=""),"xx","")),)</f>
        <v>x</v>
      </c>
      <c r="D39" s="32" t="str">
        <f>IF(DES_TURMA!$F$5=TRUE,IF(ED_FIS!$G35&lt;$B$3,"x",IF(AND(ED_FIS!$A35&lt;&gt;"",ED_FIS!$G35=""),"xx","")),)</f>
        <v>xx</v>
      </c>
      <c r="E39" s="34" t="str">
        <f>IF(DES_TURMA!$G$5=TRUE,IF(FIL!$G35&lt;$B$3,"x",IF(AND(FIL!$A35&lt;&gt;"",FIL!$G35=""),"xx","")),)</f>
        <v/>
      </c>
      <c r="F39" s="34" t="str">
        <f>IF(DES_TURMA!$H$5=TRUE,IF(FIS!$G35&lt;$B$3,"x",IF(AND(FIS!$A35&lt;&gt;"",FIS!$G35=""),"xx","")),)</f>
        <v>xx</v>
      </c>
      <c r="G39" s="32" t="str">
        <f>IF(DES_TURMA!$I$5=TRUE,IF(GEO!$G35&lt;$B$3,"x",IF(AND(GEO!$A35&lt;&gt;"",GEO!$G35=""),"xx","")),)</f>
        <v/>
      </c>
      <c r="H39" s="32" t="str">
        <f>IF(DES_TURMA!$J$5=TRUE,IF(HIST!$G35&lt;$B$3,"x",IF(AND(HIST!$A35&lt;&gt;"",HIST!$G35=""),"xx","")),)</f>
        <v/>
      </c>
      <c r="I39" s="32" t="str">
        <f>IF(DES_TURMA!$K$5=TRUE,IF(ESP!$G35&lt;$B$3,"x",IF(AND(ESP!$A35&lt;&gt;"",ESP!$G35=""),"xx","")),)</f>
        <v/>
      </c>
      <c r="J39" s="32" t="str">
        <f>IF(DES_TURMA!$L$5=TRUE,IF(ING!$G35&lt;$B$3,"x",IF(AND(ING!$A35&lt;&gt;"",ING!$G35=""),"xx","")),)</f>
        <v/>
      </c>
      <c r="K39" s="32" t="str">
        <f>IF(DES_TURMA!$M$5=TRUE,IF(LP!$G35&lt;$B$3,"x",IF(AND(LP!$A35&lt;&gt;"",LP!$G35=""),"xx","")),)</f>
        <v>xx</v>
      </c>
      <c r="L39" s="32" t="str">
        <f>IF(DES_TURMA!$N$5=TRUE,IF(MAT!$G35&lt;$B$3,"x",IF(AND(MAT!$A35&lt;&gt;"",MAT!$G35=""),"xx","")),)</f>
        <v>x</v>
      </c>
      <c r="M39" s="34" t="str">
        <f>IF(DES_TURMA!$O$5=TRUE,IF(QUI!$G35&lt;$B$3,"x",IF(AND(QUI!$A35&lt;&gt;"",QUI!$G35=""),"xx","")),)</f>
        <v>xx</v>
      </c>
      <c r="N39" s="34" t="str">
        <f>IF(DES_TURMA!$P$5=TRUE,IF(SOC!$G35&lt;$B$3,"x",IF(AND(SOC!$A35&lt;&gt;"",SOC!$G35=""),"xx","")),)</f>
        <v>xx</v>
      </c>
      <c r="O39" s="125" t="str">
        <f>IF(OR(AND(ART!$B35&lt;&gt;"",ART!$B35&lt;$B$3,DES_TURMA!$D$5=TRUE),AND(BIO!$B35&lt;&gt;"",BIO!$B35&lt;$B$3,DES_TURMA!$E$5=TRUE),AND(ED_FIS!$B35&lt;&gt;"",ED_FIS!$B35&lt;$B$3,DES_TURMA!$F$5=TRUE),AND(FIL!$B35&lt;&gt;"",FIL!$B35&lt;$B$3,DES_TURMA!$G$5=TRUE),AND(FIS!$B35&lt;&gt;"",FIS!$B35&lt;$B$3,DES_TURMA!$H$5=TRUE),AND(GEO!$B35&lt;&gt;"",GEO!$B35&lt;$B$3,DES_TURMA!$I$5=TRUE),AND(HIST!$B35&lt;&gt;"",HIST!$B35&lt;$B$3,DES_TURMA!$J$5=TRUE),AND(ESP!$B35&lt;&gt;"",ESP!$B35&lt;$B$3,DES_TURMA!$K$5=TRUE),AND(ING!$B35&lt;&gt;"",ING!$B35&lt;$B$3,DES_TURMA!$L$5=TRUE),AND(LP!$B35&lt;&gt;"",LP!$B35&lt;$B$3,DES_TURMA!$M$5=TRUE),AND(MAT!$B35&lt;&gt;"",MAT!$B35&lt;$B$3,DES_TURMA!$N$5=TRUE),AND(QUI!$B35&lt;&gt;"",QUI!$B35&lt;$B$3,DES_TURMA!$O$5=TRUE),AND(SOC!$B35&lt;&gt;"",SOC!$B35&lt;$B$3,DES_TURMA!$P$5=TRUE)),"x",)</f>
        <v>x</v>
      </c>
      <c r="P39" s="125" t="str">
        <f>IF(OR(AND(ART!$C35&lt;&gt;"",ART!$C35&lt;$B$3,DES_TURMA!$D$5=TRUE),AND(BIO!$C35&lt;&gt;"",BIO!$C35&lt;$B$3,DES_TURMA!$E$5=TRUE),AND(ED_FIS!$C35&lt;&gt;"",ED_FIS!$C35&lt;$B$3,DES_TURMA!$F$5=TRUE),AND(FIL!$C35&lt;&gt;"",FIL!$C35&lt;$B$3,DES_TURMA!$G$5=TRUE),AND(FIS!$C35&lt;&gt;"",FIS!$C35&lt;$B$3,DES_TURMA!$H$5=TRUE),AND(GEO!$C35&lt;&gt;"",GEO!$C35&lt;$B$3,DES_TURMA!$I$5=TRUE),AND(HIST!$C35&lt;&gt;"",HIST!$C35&lt;$B$3,DES_TURMA!$J$5=TRUE),AND(ESP!$C35&lt;&gt;"",ESP!$C35&lt;$B$3,DES_TURMA!$K$5=TRUE),AND(ING!$C35&lt;&gt;"",ING!$C35&lt;$B$3,DES_TURMA!$L$5=TRUE),AND(LP!$C35&lt;&gt;"",LP!$C35&lt;$B$3,DES_TURMA!$M$5=TRUE),AND(MAT!$C35&lt;&gt;"",MAT!$C35&lt;$B$3,DES_TURMA!$N$5=TRUE),AND(QUI!$C35&lt;&gt;"",QUI!$C35&lt;$B$3,DES_TURMA!$O$5=TRUE),AND(SOC!$C35&lt;&gt;"",SOC!$C35&lt;$B$3,DES_TURMA!$P$5=TRUE)),"x",)</f>
        <v/>
      </c>
      <c r="Q39" s="125" t="str">
        <f>IF(OR(AND(ART!$D35&lt;&gt;"",ART!$D35&lt;$B$3,DES_TURMA!$D$5=TRUE),AND(BIO!$D35&lt;&gt;"",BIO!$D35&lt;$B$3,DES_TURMA!$E$5=TRUE),AND(ED_FIS!$D35&lt;&gt;"",ED_FIS!$D35&lt;$B$3,DES_TURMA!$F$5=TRUE),AND(FIL!$D35&lt;&gt;"",FIL!$D35&lt;$B$3,DES_TURMA!$G$5=TRUE),AND(FIS!$D35&lt;&gt;"",FIS!$D35&lt;$B$3,DES_TURMA!$H$5=TRUE),AND(GEO!$D35&lt;&gt;"",GEO!$D35&lt;$B$3,DES_TURMA!$I$5=TRUE),AND(HIST!$D35&lt;&gt;"",HIST!$D35&lt;$B$3,DES_TURMA!$J$5=TRUE),AND(ESP!$D35&lt;&gt;"",ESP!$D35&lt;$B$3,DES_TURMA!$K$5=TRUE),AND(ING!$D35&lt;&gt;"",ING!$D35&lt;$B$3,DES_TURMA!$L$5=TRUE),AND(LP!$D35&lt;&gt;"",LP!$D35&lt;$B$3,DES_TURMA!$M$5=TRUE),AND(MAT!$D35&lt;&gt;"",MAT!$D35&lt;$B$3,DES_TURMA!$N$5=TRUE),AND(QUI!$D35&lt;&gt;"",QUI!$D35&lt;$B$3,DES_TURMA!$O$5=TRUE),AND(SOC!$D35&lt;&gt;"",SOC!$D35&lt;$B$3,DES_TURMA!$P$5=TRUE)),"x",)</f>
        <v/>
      </c>
      <c r="R39" s="125" t="str">
        <f>IF(OR(AND(ART!$E35&lt;&gt;"",ART!$E35&lt;$B$3,DES_TURMA!$D$5=TRUE),AND(BIO!$E35&lt;&gt;"",BIO!$E35&lt;$B$3,DES_TURMA!$E$5=TRUE),AND(ED_FIS!$E35&lt;&gt;"",ED_FIS!$E35&lt;$B$3,DES_TURMA!$F$5=TRUE),AND(FIL!$E35&lt;&gt;"",FIL!$E35&lt;$B$3,DES_TURMA!$G$5=TRUE),AND(FIS!$E35&lt;&gt;"",FIS!$E35&lt;$B$3,DES_TURMA!$H$5=TRUE),AND(GEO!$E35&lt;&gt;"",GEO!$E35&lt;$B$3,DES_TURMA!$I$5=TRUE),AND(HIST!$E35&lt;&gt;"",HIST!$E35&lt;$B$3,DES_TURMA!$J$5=TRUE),AND(ESP!$E35&lt;&gt;"",ESP!$E35&lt;$B$3,DES_TURMA!$K$5=TRUE),AND(ING!$E35&lt;&gt;"",ING!$E35&lt;$B$3,DES_TURMA!$L$5=TRUE),AND(LP!$E35&lt;&gt;"",LP!$E35&lt;$B$3,DES_TURMA!$M$5=TRUE),AND(MAT!$E35&lt;&gt;"",MAT!$E35&lt;$B$3,DES_TURMA!$N$5=TRUE),AND(QUI!$E35&lt;&gt;"",QUI!$E35&lt;$B$3,DES_TURMA!$O$5=TRUE),AND(SOC!$E35&lt;&gt;"",SOC!$E35&lt;$B$3,DES_TURMA!$P$5=TRUE)),"x",)</f>
        <v/>
      </c>
      <c r="S39" s="126" t="str">
        <f t="shared" si="1"/>
        <v>Dentro</v>
      </c>
    </row>
    <row r="40" ht="15.75" customHeight="1">
      <c r="A40" s="23" t="str">
        <f>ALNS!A36</f>
        <v>Pedro Elias barbosa de Sousa</v>
      </c>
      <c r="B40" s="25" t="str">
        <f>IF(DES_TURMA!$D$5=TRUE,IF(ART!$G36&lt;$B$3,"x",IF(AND(ART!$A36&lt;&gt;"",ART!$G36=""),"xx","")),)</f>
        <v>xx</v>
      </c>
      <c r="C40" s="25" t="str">
        <f>IF(DES_TURMA!$E$5=TRUE,IF(BIO!G36&lt;$B$3,"x",IF(AND(BIO!A36&lt;&gt;"",BIO!G36=""),"xx","")),)</f>
        <v/>
      </c>
      <c r="D40" s="25" t="str">
        <f>IF(DES_TURMA!$F$5=TRUE,IF(ED_FIS!$G36&lt;$B$3,"x",IF(AND(ED_FIS!$A36&lt;&gt;"",ED_FIS!$G36=""),"xx","")),)</f>
        <v>xx</v>
      </c>
      <c r="E40" s="27" t="str">
        <f>IF(DES_TURMA!$G$5=TRUE,IF(FIL!$G36&lt;$B$3,"x",IF(AND(FIL!$A36&lt;&gt;"",FIL!$G36=""),"xx","")),)</f>
        <v/>
      </c>
      <c r="F40" s="27" t="str">
        <f>IF(DES_TURMA!$H$5=TRUE,IF(FIS!$G36&lt;$B$3,"x",IF(AND(FIS!$A36&lt;&gt;"",FIS!$G36=""),"xx","")),)</f>
        <v>xx</v>
      </c>
      <c r="G40" s="25" t="str">
        <f>IF(DES_TURMA!$I$5=TRUE,IF(GEO!$G36&lt;$B$3,"x",IF(AND(GEO!$A36&lt;&gt;"",GEO!$G36=""),"xx","")),)</f>
        <v/>
      </c>
      <c r="H40" s="25" t="str">
        <f>IF(DES_TURMA!$J$5=TRUE,IF(HIST!$G36&lt;$B$3,"x",IF(AND(HIST!$A36&lt;&gt;"",HIST!$G36=""),"xx","")),)</f>
        <v/>
      </c>
      <c r="I40" s="25" t="str">
        <f>IF(DES_TURMA!$K$5=TRUE,IF(ESP!$G36&lt;$B$3,"x",IF(AND(ESP!$A36&lt;&gt;"",ESP!$G36=""),"xx","")),)</f>
        <v/>
      </c>
      <c r="J40" s="25" t="str">
        <f>IF(DES_TURMA!$L$5=TRUE,IF(ING!$G36&lt;$B$3,"x",IF(AND(ING!$A36&lt;&gt;"",ING!$G36=""),"xx","")),)</f>
        <v/>
      </c>
      <c r="K40" s="25" t="str">
        <f>IF(DES_TURMA!$M$5=TRUE,IF(LP!$G36&lt;$B$3,"x",IF(AND(LP!$A36&lt;&gt;"",LP!$G36=""),"xx","")),)</f>
        <v>xx</v>
      </c>
      <c r="L40" s="25" t="str">
        <f>IF(DES_TURMA!$N$5=TRUE,IF(MAT!$G36&lt;$B$3,"x",IF(AND(MAT!$A36&lt;&gt;"",MAT!$G36=""),"xx","")),)</f>
        <v>x</v>
      </c>
      <c r="M40" s="27" t="str">
        <f>IF(DES_TURMA!$O$5=TRUE,IF(QUI!$G36&lt;$B$3,"x",IF(AND(QUI!$A36&lt;&gt;"",QUI!$G36=""),"xx","")),)</f>
        <v>xx</v>
      </c>
      <c r="N40" s="27" t="str">
        <f>IF(DES_TURMA!$P$5=TRUE,IF(SOC!$G36&lt;$B$3,"x",IF(AND(SOC!$A36&lt;&gt;"",SOC!$G36=""),"xx","")),)</f>
        <v>xx</v>
      </c>
      <c r="O40" s="125" t="str">
        <f>IF(OR(AND(ART!$B36&lt;&gt;"",ART!$B36&lt;$B$3,DES_TURMA!$D$5=TRUE),AND(BIO!$B36&lt;&gt;"",BIO!$B36&lt;$B$3,DES_TURMA!$E$5=TRUE),AND(ED_FIS!$B36&lt;&gt;"",ED_FIS!$B36&lt;$B$3,DES_TURMA!$F$5=TRUE),AND(FIL!$B36&lt;&gt;"",FIL!$B36&lt;$B$3,DES_TURMA!$G$5=TRUE),AND(FIS!$B36&lt;&gt;"",FIS!$B36&lt;$B$3,DES_TURMA!$H$5=TRUE),AND(GEO!$B36&lt;&gt;"",GEO!$B36&lt;$B$3,DES_TURMA!$I$5=TRUE),AND(HIST!$B36&lt;&gt;"",HIST!$B36&lt;$B$3,DES_TURMA!$J$5=TRUE),AND(ESP!$B36&lt;&gt;"",ESP!$B36&lt;$B$3,DES_TURMA!$K$5=TRUE),AND(ING!$B36&lt;&gt;"",ING!$B36&lt;$B$3,DES_TURMA!$L$5=TRUE),AND(LP!$B36&lt;&gt;"",LP!$B36&lt;$B$3,DES_TURMA!$M$5=TRUE),AND(MAT!$B36&lt;&gt;"",MAT!$B36&lt;$B$3,DES_TURMA!$N$5=TRUE),AND(QUI!$B36&lt;&gt;"",QUI!$B36&lt;$B$3,DES_TURMA!$O$5=TRUE),AND(SOC!$B36&lt;&gt;"",SOC!$B36&lt;$B$3,DES_TURMA!$P$5=TRUE)),"x",)</f>
        <v>x</v>
      </c>
      <c r="P40" s="125" t="str">
        <f>IF(OR(AND(ART!$C36&lt;&gt;"",ART!$C36&lt;$B$3,DES_TURMA!$D$5=TRUE),AND(BIO!$C36&lt;&gt;"",BIO!$C36&lt;$B$3,DES_TURMA!$E$5=TRUE),AND(ED_FIS!$C36&lt;&gt;"",ED_FIS!$C36&lt;$B$3,DES_TURMA!$F$5=TRUE),AND(FIL!$C36&lt;&gt;"",FIL!$C36&lt;$B$3,DES_TURMA!$G$5=TRUE),AND(FIS!$C36&lt;&gt;"",FIS!$C36&lt;$B$3,DES_TURMA!$H$5=TRUE),AND(GEO!$C36&lt;&gt;"",GEO!$C36&lt;$B$3,DES_TURMA!$I$5=TRUE),AND(HIST!$C36&lt;&gt;"",HIST!$C36&lt;$B$3,DES_TURMA!$J$5=TRUE),AND(ESP!$C36&lt;&gt;"",ESP!$C36&lt;$B$3,DES_TURMA!$K$5=TRUE),AND(ING!$C36&lt;&gt;"",ING!$C36&lt;$B$3,DES_TURMA!$L$5=TRUE),AND(LP!$C36&lt;&gt;"",LP!$C36&lt;$B$3,DES_TURMA!$M$5=TRUE),AND(MAT!$C36&lt;&gt;"",MAT!$C36&lt;$B$3,DES_TURMA!$N$5=TRUE),AND(QUI!$C36&lt;&gt;"",QUI!$C36&lt;$B$3,DES_TURMA!$O$5=TRUE),AND(SOC!$C36&lt;&gt;"",SOC!$C36&lt;$B$3,DES_TURMA!$P$5=TRUE)),"x",)</f>
        <v/>
      </c>
      <c r="Q40" s="125" t="str">
        <f>IF(OR(AND(ART!$D36&lt;&gt;"",ART!$D36&lt;$B$3,DES_TURMA!$D$5=TRUE),AND(BIO!$D36&lt;&gt;"",BIO!$D36&lt;$B$3,DES_TURMA!$E$5=TRUE),AND(ED_FIS!$D36&lt;&gt;"",ED_FIS!$D36&lt;$B$3,DES_TURMA!$F$5=TRUE),AND(FIL!$D36&lt;&gt;"",FIL!$D36&lt;$B$3,DES_TURMA!$G$5=TRUE),AND(FIS!$D36&lt;&gt;"",FIS!$D36&lt;$B$3,DES_TURMA!$H$5=TRUE),AND(GEO!$D36&lt;&gt;"",GEO!$D36&lt;$B$3,DES_TURMA!$I$5=TRUE),AND(HIST!$D36&lt;&gt;"",HIST!$D36&lt;$B$3,DES_TURMA!$J$5=TRUE),AND(ESP!$D36&lt;&gt;"",ESP!$D36&lt;$B$3,DES_TURMA!$K$5=TRUE),AND(ING!$D36&lt;&gt;"",ING!$D36&lt;$B$3,DES_TURMA!$L$5=TRUE),AND(LP!$D36&lt;&gt;"",LP!$D36&lt;$B$3,DES_TURMA!$M$5=TRUE),AND(MAT!$D36&lt;&gt;"",MAT!$D36&lt;$B$3,DES_TURMA!$N$5=TRUE),AND(QUI!$D36&lt;&gt;"",QUI!$D36&lt;$B$3,DES_TURMA!$O$5=TRUE),AND(SOC!$D36&lt;&gt;"",SOC!$D36&lt;$B$3,DES_TURMA!$P$5=TRUE)),"x",)</f>
        <v/>
      </c>
      <c r="R40" s="125" t="str">
        <f>IF(OR(AND(ART!$E36&lt;&gt;"",ART!$E36&lt;$B$3,DES_TURMA!$D$5=TRUE),AND(BIO!$E36&lt;&gt;"",BIO!$E36&lt;$B$3,DES_TURMA!$E$5=TRUE),AND(ED_FIS!$E36&lt;&gt;"",ED_FIS!$E36&lt;$B$3,DES_TURMA!$F$5=TRUE),AND(FIL!$E36&lt;&gt;"",FIL!$E36&lt;$B$3,DES_TURMA!$G$5=TRUE),AND(FIS!$E36&lt;&gt;"",FIS!$E36&lt;$B$3,DES_TURMA!$H$5=TRUE),AND(GEO!$E36&lt;&gt;"",GEO!$E36&lt;$B$3,DES_TURMA!$I$5=TRUE),AND(HIST!$E36&lt;&gt;"",HIST!$E36&lt;$B$3,DES_TURMA!$J$5=TRUE),AND(ESP!$E36&lt;&gt;"",ESP!$E36&lt;$B$3,DES_TURMA!$K$5=TRUE),AND(ING!$E36&lt;&gt;"",ING!$E36&lt;$B$3,DES_TURMA!$L$5=TRUE),AND(LP!$E36&lt;&gt;"",LP!$E36&lt;$B$3,DES_TURMA!$M$5=TRUE),AND(MAT!$E36&lt;&gt;"",MAT!$E36&lt;$B$3,DES_TURMA!$N$5=TRUE),AND(QUI!$E36&lt;&gt;"",QUI!$E36&lt;$B$3,DES_TURMA!$O$5=TRUE),AND(SOC!$E36&lt;&gt;"",SOC!$E36&lt;$B$3,DES_TURMA!$P$5=TRUE)),"x",)</f>
        <v/>
      </c>
      <c r="S40" s="126" t="str">
        <f t="shared" si="1"/>
        <v>Dentro</v>
      </c>
    </row>
    <row r="41" ht="15.75" customHeight="1">
      <c r="A41" s="30" t="str">
        <f>ALNS!A37</f>
        <v>Pedro Henrique dos Santos Sousa</v>
      </c>
      <c r="B41" s="32" t="str">
        <f>IF(DES_TURMA!$D$5=TRUE,IF(ART!$G37&lt;$B$3,"x",IF(AND(ART!$A37&lt;&gt;"",ART!$G37=""),"xx","")),)</f>
        <v>xx</v>
      </c>
      <c r="C41" s="32" t="str">
        <f>IF(DES_TURMA!$E$5=TRUE,IF(BIO!G37&lt;$B$3,"x",IF(AND(BIO!A37&lt;&gt;"",BIO!G37=""),"xx","")),)</f>
        <v/>
      </c>
      <c r="D41" s="32" t="str">
        <f>IF(DES_TURMA!$F$5=TRUE,IF(ED_FIS!$G37&lt;$B$3,"x",IF(AND(ED_FIS!$A37&lt;&gt;"",ED_FIS!$G37=""),"xx","")),)</f>
        <v>xx</v>
      </c>
      <c r="E41" s="34" t="str">
        <f>IF(DES_TURMA!$G$5=TRUE,IF(FIL!$G37&lt;$B$3,"x",IF(AND(FIL!$A37&lt;&gt;"",FIL!$G37=""),"xx","")),)</f>
        <v/>
      </c>
      <c r="F41" s="34" t="str">
        <f>IF(DES_TURMA!$H$5=TRUE,IF(FIS!$G37&lt;$B$3,"x",IF(AND(FIS!$A37&lt;&gt;"",FIS!$G37=""),"xx","")),)</f>
        <v>xx</v>
      </c>
      <c r="G41" s="32" t="str">
        <f>IF(DES_TURMA!$I$5=TRUE,IF(GEO!$G37&lt;$B$3,"x",IF(AND(GEO!$A37&lt;&gt;"",GEO!$G37=""),"xx","")),)</f>
        <v/>
      </c>
      <c r="H41" s="32" t="str">
        <f>IF(DES_TURMA!$J$5=TRUE,IF(HIST!$G37&lt;$B$3,"x",IF(AND(HIST!$A37&lt;&gt;"",HIST!$G37=""),"xx","")),)</f>
        <v/>
      </c>
      <c r="I41" s="32" t="str">
        <f>IF(DES_TURMA!$K$5=TRUE,IF(ESP!$G37&lt;$B$3,"x",IF(AND(ESP!$A37&lt;&gt;"",ESP!$G37=""),"xx","")),)</f>
        <v/>
      </c>
      <c r="J41" s="32" t="str">
        <f>IF(DES_TURMA!$L$5=TRUE,IF(ING!$G37&lt;$B$3,"x",IF(AND(ING!$A37&lt;&gt;"",ING!$G37=""),"xx","")),)</f>
        <v/>
      </c>
      <c r="K41" s="32" t="str">
        <f>IF(DES_TURMA!$M$5=TRUE,IF(LP!$G37&lt;$B$3,"x",IF(AND(LP!$A37&lt;&gt;"",LP!$G37=""),"xx","")),)</f>
        <v>xx</v>
      </c>
      <c r="L41" s="32" t="str">
        <f>IF(DES_TURMA!$N$5=TRUE,IF(MAT!$G37&lt;$B$3,"x",IF(AND(MAT!$A37&lt;&gt;"",MAT!$G37=""),"xx","")),)</f>
        <v/>
      </c>
      <c r="M41" s="34" t="str">
        <f>IF(DES_TURMA!$O$5=TRUE,IF(QUI!$G37&lt;$B$3,"x",IF(AND(QUI!$A37&lt;&gt;"",QUI!$G37=""),"xx","")),)</f>
        <v>xx</v>
      </c>
      <c r="N41" s="34" t="str">
        <f>IF(DES_TURMA!$P$5=TRUE,IF(SOC!$G37&lt;$B$3,"x",IF(AND(SOC!$A37&lt;&gt;"",SOC!$G37=""),"xx","")),)</f>
        <v>xx</v>
      </c>
      <c r="O41" s="125" t="str">
        <f>IF(OR(AND(ART!$B37&lt;&gt;"",ART!$B37&lt;$B$3,DES_TURMA!$D$5=TRUE),AND(BIO!$B37&lt;&gt;"",BIO!$B37&lt;$B$3,DES_TURMA!$E$5=TRUE),AND(ED_FIS!$B37&lt;&gt;"",ED_FIS!$B37&lt;$B$3,DES_TURMA!$F$5=TRUE),AND(FIL!$B37&lt;&gt;"",FIL!$B37&lt;$B$3,DES_TURMA!$G$5=TRUE),AND(FIS!$B37&lt;&gt;"",FIS!$B37&lt;$B$3,DES_TURMA!$H$5=TRUE),AND(GEO!$B37&lt;&gt;"",GEO!$B37&lt;$B$3,DES_TURMA!$I$5=TRUE),AND(HIST!$B37&lt;&gt;"",HIST!$B37&lt;$B$3,DES_TURMA!$J$5=TRUE),AND(ESP!$B37&lt;&gt;"",ESP!$B37&lt;$B$3,DES_TURMA!$K$5=TRUE),AND(ING!$B37&lt;&gt;"",ING!$B37&lt;$B$3,DES_TURMA!$L$5=TRUE),AND(LP!$B37&lt;&gt;"",LP!$B37&lt;$B$3,DES_TURMA!$M$5=TRUE),AND(MAT!$B37&lt;&gt;"",MAT!$B37&lt;$B$3,DES_TURMA!$N$5=TRUE),AND(QUI!$B37&lt;&gt;"",QUI!$B37&lt;$B$3,DES_TURMA!$O$5=TRUE),AND(SOC!$B37&lt;&gt;"",SOC!$B37&lt;$B$3,DES_TURMA!$P$5=TRUE)),"x",)</f>
        <v/>
      </c>
      <c r="P41" s="125" t="str">
        <f>IF(OR(AND(ART!$C37&lt;&gt;"",ART!$C37&lt;$B$3,DES_TURMA!$D$5=TRUE),AND(BIO!$C37&lt;&gt;"",BIO!$C37&lt;$B$3,DES_TURMA!$E$5=TRUE),AND(ED_FIS!$C37&lt;&gt;"",ED_FIS!$C37&lt;$B$3,DES_TURMA!$F$5=TRUE),AND(FIL!$C37&lt;&gt;"",FIL!$C37&lt;$B$3,DES_TURMA!$G$5=TRUE),AND(FIS!$C37&lt;&gt;"",FIS!$C37&lt;$B$3,DES_TURMA!$H$5=TRUE),AND(GEO!$C37&lt;&gt;"",GEO!$C37&lt;$B$3,DES_TURMA!$I$5=TRUE),AND(HIST!$C37&lt;&gt;"",HIST!$C37&lt;$B$3,DES_TURMA!$J$5=TRUE),AND(ESP!$C37&lt;&gt;"",ESP!$C37&lt;$B$3,DES_TURMA!$K$5=TRUE),AND(ING!$C37&lt;&gt;"",ING!$C37&lt;$B$3,DES_TURMA!$L$5=TRUE),AND(LP!$C37&lt;&gt;"",LP!$C37&lt;$B$3,DES_TURMA!$M$5=TRUE),AND(MAT!$C37&lt;&gt;"",MAT!$C37&lt;$B$3,DES_TURMA!$N$5=TRUE),AND(QUI!$C37&lt;&gt;"",QUI!$C37&lt;$B$3,DES_TURMA!$O$5=TRUE),AND(SOC!$C37&lt;&gt;"",SOC!$C37&lt;$B$3,DES_TURMA!$P$5=TRUE)),"x",)</f>
        <v/>
      </c>
      <c r="Q41" s="125" t="str">
        <f>IF(OR(AND(ART!$D37&lt;&gt;"",ART!$D37&lt;$B$3,DES_TURMA!$D$5=TRUE),AND(BIO!$D37&lt;&gt;"",BIO!$D37&lt;$B$3,DES_TURMA!$E$5=TRUE),AND(ED_FIS!$D37&lt;&gt;"",ED_FIS!$D37&lt;$B$3,DES_TURMA!$F$5=TRUE),AND(FIL!$D37&lt;&gt;"",FIL!$D37&lt;$B$3,DES_TURMA!$G$5=TRUE),AND(FIS!$D37&lt;&gt;"",FIS!$D37&lt;$B$3,DES_TURMA!$H$5=TRUE),AND(GEO!$D37&lt;&gt;"",GEO!$D37&lt;$B$3,DES_TURMA!$I$5=TRUE),AND(HIST!$D37&lt;&gt;"",HIST!$D37&lt;$B$3,DES_TURMA!$J$5=TRUE),AND(ESP!$D37&lt;&gt;"",ESP!$D37&lt;$B$3,DES_TURMA!$K$5=TRUE),AND(ING!$D37&lt;&gt;"",ING!$D37&lt;$B$3,DES_TURMA!$L$5=TRUE),AND(LP!$D37&lt;&gt;"",LP!$D37&lt;$B$3,DES_TURMA!$M$5=TRUE),AND(MAT!$D37&lt;&gt;"",MAT!$D37&lt;$B$3,DES_TURMA!$N$5=TRUE),AND(QUI!$D37&lt;&gt;"",QUI!$D37&lt;$B$3,DES_TURMA!$O$5=TRUE),AND(SOC!$D37&lt;&gt;"",SOC!$D37&lt;$B$3,DES_TURMA!$P$5=TRUE)),"x",)</f>
        <v/>
      </c>
      <c r="R41" s="125" t="str">
        <f>IF(OR(AND(ART!$E37&lt;&gt;"",ART!$E37&lt;$B$3,DES_TURMA!$D$5=TRUE),AND(BIO!$E37&lt;&gt;"",BIO!$E37&lt;$B$3,DES_TURMA!$E$5=TRUE),AND(ED_FIS!$E37&lt;&gt;"",ED_FIS!$E37&lt;$B$3,DES_TURMA!$F$5=TRUE),AND(FIL!$E37&lt;&gt;"",FIL!$E37&lt;$B$3,DES_TURMA!$G$5=TRUE),AND(FIS!$E37&lt;&gt;"",FIS!$E37&lt;$B$3,DES_TURMA!$H$5=TRUE),AND(GEO!$E37&lt;&gt;"",GEO!$E37&lt;$B$3,DES_TURMA!$I$5=TRUE),AND(HIST!$E37&lt;&gt;"",HIST!$E37&lt;$B$3,DES_TURMA!$J$5=TRUE),AND(ESP!$E37&lt;&gt;"",ESP!$E37&lt;$B$3,DES_TURMA!$K$5=TRUE),AND(ING!$E37&lt;&gt;"",ING!$E37&lt;$B$3,DES_TURMA!$L$5=TRUE),AND(LP!$E37&lt;&gt;"",LP!$E37&lt;$B$3,DES_TURMA!$M$5=TRUE),AND(MAT!$E37&lt;&gt;"",MAT!$E37&lt;$B$3,DES_TURMA!$N$5=TRUE),AND(QUI!$E37&lt;&gt;"",QUI!$E37&lt;$B$3,DES_TURMA!$O$5=TRUE),AND(SOC!$E37&lt;&gt;"",SOC!$E37&lt;$B$3,DES_TURMA!$P$5=TRUE)),"x",)</f>
        <v/>
      </c>
      <c r="S41" s="126" t="str">
        <f t="shared" si="1"/>
        <v/>
      </c>
    </row>
    <row r="42" ht="15.75" customHeight="1">
      <c r="A42" s="23" t="str">
        <f>ALNS!A38</f>
        <v>Pedro Víctor de Farias Almeida</v>
      </c>
      <c r="B42" s="25" t="str">
        <f>IF(DES_TURMA!$D$5=TRUE,IF(ART!$G38&lt;$B$3,"x",IF(AND(ART!$A38&lt;&gt;"",ART!$G38=""),"xx","")),)</f>
        <v>xx</v>
      </c>
      <c r="C42" s="25" t="str">
        <f>IF(DES_TURMA!$E$5=TRUE,IF(BIO!G38&lt;$B$3,"x",IF(AND(BIO!A38&lt;&gt;"",BIO!G38=""),"xx","")),)</f>
        <v/>
      </c>
      <c r="D42" s="25" t="str">
        <f>IF(DES_TURMA!$F$5=TRUE,IF(ED_FIS!$G38&lt;$B$3,"x",IF(AND(ED_FIS!$A38&lt;&gt;"",ED_FIS!$G38=""),"xx","")),)</f>
        <v>xx</v>
      </c>
      <c r="E42" s="27" t="str">
        <f>IF(DES_TURMA!$G$5=TRUE,IF(FIL!$G38&lt;$B$3,"x",IF(AND(FIL!$A38&lt;&gt;"",FIL!$G38=""),"xx","")),)</f>
        <v/>
      </c>
      <c r="F42" s="27" t="str">
        <f>IF(DES_TURMA!$H$5=TRUE,IF(FIS!$G38&lt;$B$3,"x",IF(AND(FIS!$A38&lt;&gt;"",FIS!$G38=""),"xx","")),)</f>
        <v>xx</v>
      </c>
      <c r="G42" s="25" t="str">
        <f>IF(DES_TURMA!$I$5=TRUE,IF(GEO!$G38&lt;$B$3,"x",IF(AND(GEO!$A38&lt;&gt;"",GEO!$G38=""),"xx","")),)</f>
        <v/>
      </c>
      <c r="H42" s="25" t="str">
        <f>IF(DES_TURMA!$J$5=TRUE,IF(HIST!$G38&lt;$B$3,"x",IF(AND(HIST!$A38&lt;&gt;"",HIST!$G38=""),"xx","")),)</f>
        <v/>
      </c>
      <c r="I42" s="25" t="str">
        <f>IF(DES_TURMA!$K$5=TRUE,IF(ESP!$G38&lt;$B$3,"x",IF(AND(ESP!$A38&lt;&gt;"",ESP!$G38=""),"xx","")),)</f>
        <v/>
      </c>
      <c r="J42" s="25" t="str">
        <f>IF(DES_TURMA!$L$5=TRUE,IF(ING!$G38&lt;$B$3,"x",IF(AND(ING!$A38&lt;&gt;"",ING!$G38=""),"xx","")),)</f>
        <v/>
      </c>
      <c r="K42" s="25" t="str">
        <f>IF(DES_TURMA!$M$5=TRUE,IF(LP!$G38&lt;$B$3,"x",IF(AND(LP!$A38&lt;&gt;"",LP!$G38=""),"xx","")),)</f>
        <v>xx</v>
      </c>
      <c r="L42" s="25" t="str">
        <f>IF(DES_TURMA!$N$5=TRUE,IF(MAT!$G38&lt;$B$3,"x",IF(AND(MAT!$A38&lt;&gt;"",MAT!$G38=""),"xx","")),)</f>
        <v/>
      </c>
      <c r="M42" s="27" t="str">
        <f>IF(DES_TURMA!$O$5=TRUE,IF(QUI!$G38&lt;$B$3,"x",IF(AND(QUI!$A38&lt;&gt;"",QUI!$G38=""),"xx","")),)</f>
        <v>xx</v>
      </c>
      <c r="N42" s="27" t="str">
        <f>IF(DES_TURMA!$P$5=TRUE,IF(SOC!$G38&lt;$B$3,"x",IF(AND(SOC!$A38&lt;&gt;"",SOC!$G38=""),"xx","")),)</f>
        <v>xx</v>
      </c>
      <c r="O42" s="125" t="str">
        <f>IF(OR(AND(ART!$B38&lt;&gt;"",ART!$B38&lt;$B$3,DES_TURMA!$D$5=TRUE),AND(BIO!$B38&lt;&gt;"",BIO!$B38&lt;$B$3,DES_TURMA!$E$5=TRUE),AND(ED_FIS!$B38&lt;&gt;"",ED_FIS!$B38&lt;$B$3,DES_TURMA!$F$5=TRUE),AND(FIL!$B38&lt;&gt;"",FIL!$B38&lt;$B$3,DES_TURMA!$G$5=TRUE),AND(FIS!$B38&lt;&gt;"",FIS!$B38&lt;$B$3,DES_TURMA!$H$5=TRUE),AND(GEO!$B38&lt;&gt;"",GEO!$B38&lt;$B$3,DES_TURMA!$I$5=TRUE),AND(HIST!$B38&lt;&gt;"",HIST!$B38&lt;$B$3,DES_TURMA!$J$5=TRUE),AND(ESP!$B38&lt;&gt;"",ESP!$B38&lt;$B$3,DES_TURMA!$K$5=TRUE),AND(ING!$B38&lt;&gt;"",ING!$B38&lt;$B$3,DES_TURMA!$L$5=TRUE),AND(LP!$B38&lt;&gt;"",LP!$B38&lt;$B$3,DES_TURMA!$M$5=TRUE),AND(MAT!$B38&lt;&gt;"",MAT!$B38&lt;$B$3,DES_TURMA!$N$5=TRUE),AND(QUI!$B38&lt;&gt;"",QUI!$B38&lt;$B$3,DES_TURMA!$O$5=TRUE),AND(SOC!$B38&lt;&gt;"",SOC!$B38&lt;$B$3,DES_TURMA!$P$5=TRUE)),"x",)</f>
        <v/>
      </c>
      <c r="P42" s="125" t="str">
        <f>IF(OR(AND(ART!$C38&lt;&gt;"",ART!$C38&lt;$B$3,DES_TURMA!$D$5=TRUE),AND(BIO!$C38&lt;&gt;"",BIO!$C38&lt;$B$3,DES_TURMA!$E$5=TRUE),AND(ED_FIS!$C38&lt;&gt;"",ED_FIS!$C38&lt;$B$3,DES_TURMA!$F$5=TRUE),AND(FIL!$C38&lt;&gt;"",FIL!$C38&lt;$B$3,DES_TURMA!$G$5=TRUE),AND(FIS!$C38&lt;&gt;"",FIS!$C38&lt;$B$3,DES_TURMA!$H$5=TRUE),AND(GEO!$C38&lt;&gt;"",GEO!$C38&lt;$B$3,DES_TURMA!$I$5=TRUE),AND(HIST!$C38&lt;&gt;"",HIST!$C38&lt;$B$3,DES_TURMA!$J$5=TRUE),AND(ESP!$C38&lt;&gt;"",ESP!$C38&lt;$B$3,DES_TURMA!$K$5=TRUE),AND(ING!$C38&lt;&gt;"",ING!$C38&lt;$B$3,DES_TURMA!$L$5=TRUE),AND(LP!$C38&lt;&gt;"",LP!$C38&lt;$B$3,DES_TURMA!$M$5=TRUE),AND(MAT!$C38&lt;&gt;"",MAT!$C38&lt;$B$3,DES_TURMA!$N$5=TRUE),AND(QUI!$C38&lt;&gt;"",QUI!$C38&lt;$B$3,DES_TURMA!$O$5=TRUE),AND(SOC!$C38&lt;&gt;"",SOC!$C38&lt;$B$3,DES_TURMA!$P$5=TRUE)),"x",)</f>
        <v/>
      </c>
      <c r="Q42" s="125" t="str">
        <f>IF(OR(AND(ART!$D38&lt;&gt;"",ART!$D38&lt;$B$3,DES_TURMA!$D$5=TRUE),AND(BIO!$D38&lt;&gt;"",BIO!$D38&lt;$B$3,DES_TURMA!$E$5=TRUE),AND(ED_FIS!$D38&lt;&gt;"",ED_FIS!$D38&lt;$B$3,DES_TURMA!$F$5=TRUE),AND(FIL!$D38&lt;&gt;"",FIL!$D38&lt;$B$3,DES_TURMA!$G$5=TRUE),AND(FIS!$D38&lt;&gt;"",FIS!$D38&lt;$B$3,DES_TURMA!$H$5=TRUE),AND(GEO!$D38&lt;&gt;"",GEO!$D38&lt;$B$3,DES_TURMA!$I$5=TRUE),AND(HIST!$D38&lt;&gt;"",HIST!$D38&lt;$B$3,DES_TURMA!$J$5=TRUE),AND(ESP!$D38&lt;&gt;"",ESP!$D38&lt;$B$3,DES_TURMA!$K$5=TRUE),AND(ING!$D38&lt;&gt;"",ING!$D38&lt;$B$3,DES_TURMA!$L$5=TRUE),AND(LP!$D38&lt;&gt;"",LP!$D38&lt;$B$3,DES_TURMA!$M$5=TRUE),AND(MAT!$D38&lt;&gt;"",MAT!$D38&lt;$B$3,DES_TURMA!$N$5=TRUE),AND(QUI!$D38&lt;&gt;"",QUI!$D38&lt;$B$3,DES_TURMA!$O$5=TRUE),AND(SOC!$D38&lt;&gt;"",SOC!$D38&lt;$B$3,DES_TURMA!$P$5=TRUE)),"x",)</f>
        <v/>
      </c>
      <c r="R42" s="125" t="str">
        <f>IF(OR(AND(ART!$E38&lt;&gt;"",ART!$E38&lt;$B$3,DES_TURMA!$D$5=TRUE),AND(BIO!$E38&lt;&gt;"",BIO!$E38&lt;$B$3,DES_TURMA!$E$5=TRUE),AND(ED_FIS!$E38&lt;&gt;"",ED_FIS!$E38&lt;$B$3,DES_TURMA!$F$5=TRUE),AND(FIL!$E38&lt;&gt;"",FIL!$E38&lt;$B$3,DES_TURMA!$G$5=TRUE),AND(FIS!$E38&lt;&gt;"",FIS!$E38&lt;$B$3,DES_TURMA!$H$5=TRUE),AND(GEO!$E38&lt;&gt;"",GEO!$E38&lt;$B$3,DES_TURMA!$I$5=TRUE),AND(HIST!$E38&lt;&gt;"",HIST!$E38&lt;$B$3,DES_TURMA!$J$5=TRUE),AND(ESP!$E38&lt;&gt;"",ESP!$E38&lt;$B$3,DES_TURMA!$K$5=TRUE),AND(ING!$E38&lt;&gt;"",ING!$E38&lt;$B$3,DES_TURMA!$L$5=TRUE),AND(LP!$E38&lt;&gt;"",LP!$E38&lt;$B$3,DES_TURMA!$M$5=TRUE),AND(MAT!$E38&lt;&gt;"",MAT!$E38&lt;$B$3,DES_TURMA!$N$5=TRUE),AND(QUI!$E38&lt;&gt;"",QUI!$E38&lt;$B$3,DES_TURMA!$O$5=TRUE),AND(SOC!$E38&lt;&gt;"",SOC!$E38&lt;$B$3,DES_TURMA!$P$5=TRUE)),"x",)</f>
        <v/>
      </c>
      <c r="S42" s="126" t="str">
        <f t="shared" si="1"/>
        <v/>
      </c>
    </row>
    <row r="43" ht="15.75" customHeight="1">
      <c r="A43" s="30" t="str">
        <f>ALNS!A39</f>
        <v>Pedro Welisson de Lima Araújo</v>
      </c>
      <c r="B43" s="32" t="str">
        <f>IF(DES_TURMA!$D$5=TRUE,IF(ART!$G39&lt;$B$3,"x",IF(AND(ART!$A39&lt;&gt;"",ART!$G39=""),"xx","")),)</f>
        <v>xx</v>
      </c>
      <c r="C43" s="32" t="str">
        <f>IF(DES_TURMA!$E$5=TRUE,IF(BIO!G39&lt;$B$3,"x",IF(AND(BIO!A39&lt;&gt;"",BIO!G39=""),"xx","")),)</f>
        <v>x</v>
      </c>
      <c r="D43" s="32" t="str">
        <f>IF(DES_TURMA!$F$5=TRUE,IF(ED_FIS!$G39&lt;$B$3,"x",IF(AND(ED_FIS!$A39&lt;&gt;"",ED_FIS!$G39=""),"xx","")),)</f>
        <v>xx</v>
      </c>
      <c r="E43" s="34" t="str">
        <f>IF(DES_TURMA!$G$5=TRUE,IF(FIL!$G39&lt;$B$3,"x",IF(AND(FIL!$A39&lt;&gt;"",FIL!$G39=""),"xx","")),)</f>
        <v/>
      </c>
      <c r="F43" s="34" t="str">
        <f>IF(DES_TURMA!$H$5=TRUE,IF(FIS!$G39&lt;$B$3,"x",IF(AND(FIS!$A39&lt;&gt;"",FIS!$G39=""),"xx","")),)</f>
        <v>xx</v>
      </c>
      <c r="G43" s="32" t="str">
        <f>IF(DES_TURMA!$I$5=TRUE,IF(GEO!$G39&lt;$B$3,"x",IF(AND(GEO!$A39&lt;&gt;"",GEO!$G39=""),"xx","")),)</f>
        <v/>
      </c>
      <c r="H43" s="32" t="str">
        <f>IF(DES_TURMA!$J$5=TRUE,IF(HIST!$G39&lt;$B$3,"x",IF(AND(HIST!$A39&lt;&gt;"",HIST!$G39=""),"xx","")),)</f>
        <v/>
      </c>
      <c r="I43" s="32" t="str">
        <f>IF(DES_TURMA!$K$5=TRUE,IF(ESP!$G39&lt;$B$3,"x",IF(AND(ESP!$A39&lt;&gt;"",ESP!$G39=""),"xx","")),)</f>
        <v/>
      </c>
      <c r="J43" s="32" t="str">
        <f>IF(DES_TURMA!$L$5=TRUE,IF(ING!$G39&lt;$B$3,"x",IF(AND(ING!$A39&lt;&gt;"",ING!$G39=""),"xx","")),)</f>
        <v/>
      </c>
      <c r="K43" s="32" t="str">
        <f>IF(DES_TURMA!$M$5=TRUE,IF(LP!$G39&lt;$B$3,"x",IF(AND(LP!$A39&lt;&gt;"",LP!$G39=""),"xx","")),)</f>
        <v>xx</v>
      </c>
      <c r="L43" s="32" t="str">
        <f>IF(DES_TURMA!$N$5=TRUE,IF(MAT!$G39&lt;$B$3,"x",IF(AND(MAT!$A39&lt;&gt;"",MAT!$G39=""),"xx","")),)</f>
        <v>x</v>
      </c>
      <c r="M43" s="34" t="str">
        <f>IF(DES_TURMA!$O$5=TRUE,IF(QUI!$G39&lt;$B$3,"x",IF(AND(QUI!$A39&lt;&gt;"",QUI!$G39=""),"xx","")),)</f>
        <v>xx</v>
      </c>
      <c r="N43" s="34" t="str">
        <f>IF(DES_TURMA!$P$5=TRUE,IF(SOC!$G39&lt;$B$3,"x",IF(AND(SOC!$A39&lt;&gt;"",SOC!$G39=""),"xx","")),)</f>
        <v>xx</v>
      </c>
      <c r="O43" s="125" t="str">
        <f>IF(OR(AND(ART!$B39&lt;&gt;"",ART!$B39&lt;$B$3,DES_TURMA!$D$5=TRUE),AND(BIO!$B39&lt;&gt;"",BIO!$B39&lt;$B$3,DES_TURMA!$E$5=TRUE),AND(ED_FIS!$B39&lt;&gt;"",ED_FIS!$B39&lt;$B$3,DES_TURMA!$F$5=TRUE),AND(FIL!$B39&lt;&gt;"",FIL!$B39&lt;$B$3,DES_TURMA!$G$5=TRUE),AND(FIS!$B39&lt;&gt;"",FIS!$B39&lt;$B$3,DES_TURMA!$H$5=TRUE),AND(GEO!$B39&lt;&gt;"",GEO!$B39&lt;$B$3,DES_TURMA!$I$5=TRUE),AND(HIST!$B39&lt;&gt;"",HIST!$B39&lt;$B$3,DES_TURMA!$J$5=TRUE),AND(ESP!$B39&lt;&gt;"",ESP!$B39&lt;$B$3,DES_TURMA!$K$5=TRUE),AND(ING!$B39&lt;&gt;"",ING!$B39&lt;$B$3,DES_TURMA!$L$5=TRUE),AND(LP!$B39&lt;&gt;"",LP!$B39&lt;$B$3,DES_TURMA!$M$5=TRUE),AND(MAT!$B39&lt;&gt;"",MAT!$B39&lt;$B$3,DES_TURMA!$N$5=TRUE),AND(QUI!$B39&lt;&gt;"",QUI!$B39&lt;$B$3,DES_TURMA!$O$5=TRUE),AND(SOC!$B39&lt;&gt;"",SOC!$B39&lt;$B$3,DES_TURMA!$P$5=TRUE)),"x",)</f>
        <v>x</v>
      </c>
      <c r="P43" s="125" t="str">
        <f>IF(OR(AND(ART!$C39&lt;&gt;"",ART!$C39&lt;$B$3,DES_TURMA!$D$5=TRUE),AND(BIO!$C39&lt;&gt;"",BIO!$C39&lt;$B$3,DES_TURMA!$E$5=TRUE),AND(ED_FIS!$C39&lt;&gt;"",ED_FIS!$C39&lt;$B$3,DES_TURMA!$F$5=TRUE),AND(FIL!$C39&lt;&gt;"",FIL!$C39&lt;$B$3,DES_TURMA!$G$5=TRUE),AND(FIS!$C39&lt;&gt;"",FIS!$C39&lt;$B$3,DES_TURMA!$H$5=TRUE),AND(GEO!$C39&lt;&gt;"",GEO!$C39&lt;$B$3,DES_TURMA!$I$5=TRUE),AND(HIST!$C39&lt;&gt;"",HIST!$C39&lt;$B$3,DES_TURMA!$J$5=TRUE),AND(ESP!$C39&lt;&gt;"",ESP!$C39&lt;$B$3,DES_TURMA!$K$5=TRUE),AND(ING!$C39&lt;&gt;"",ING!$C39&lt;$B$3,DES_TURMA!$L$5=TRUE),AND(LP!$C39&lt;&gt;"",LP!$C39&lt;$B$3,DES_TURMA!$M$5=TRUE),AND(MAT!$C39&lt;&gt;"",MAT!$C39&lt;$B$3,DES_TURMA!$N$5=TRUE),AND(QUI!$C39&lt;&gt;"",QUI!$C39&lt;$B$3,DES_TURMA!$O$5=TRUE),AND(SOC!$C39&lt;&gt;"",SOC!$C39&lt;$B$3,DES_TURMA!$P$5=TRUE)),"x",)</f>
        <v/>
      </c>
      <c r="Q43" s="125" t="str">
        <f>IF(OR(AND(ART!$D39&lt;&gt;"",ART!$D39&lt;$B$3,DES_TURMA!$D$5=TRUE),AND(BIO!$D39&lt;&gt;"",BIO!$D39&lt;$B$3,DES_TURMA!$E$5=TRUE),AND(ED_FIS!$D39&lt;&gt;"",ED_FIS!$D39&lt;$B$3,DES_TURMA!$F$5=TRUE),AND(FIL!$D39&lt;&gt;"",FIL!$D39&lt;$B$3,DES_TURMA!$G$5=TRUE),AND(FIS!$D39&lt;&gt;"",FIS!$D39&lt;$B$3,DES_TURMA!$H$5=TRUE),AND(GEO!$D39&lt;&gt;"",GEO!$D39&lt;$B$3,DES_TURMA!$I$5=TRUE),AND(HIST!$D39&lt;&gt;"",HIST!$D39&lt;$B$3,DES_TURMA!$J$5=TRUE),AND(ESP!$D39&lt;&gt;"",ESP!$D39&lt;$B$3,DES_TURMA!$K$5=TRUE),AND(ING!$D39&lt;&gt;"",ING!$D39&lt;$B$3,DES_TURMA!$L$5=TRUE),AND(LP!$D39&lt;&gt;"",LP!$D39&lt;$B$3,DES_TURMA!$M$5=TRUE),AND(MAT!$D39&lt;&gt;"",MAT!$D39&lt;$B$3,DES_TURMA!$N$5=TRUE),AND(QUI!$D39&lt;&gt;"",QUI!$D39&lt;$B$3,DES_TURMA!$O$5=TRUE),AND(SOC!$D39&lt;&gt;"",SOC!$D39&lt;$B$3,DES_TURMA!$P$5=TRUE)),"x",)</f>
        <v/>
      </c>
      <c r="R43" s="125" t="str">
        <f>IF(OR(AND(ART!$E39&lt;&gt;"",ART!$E39&lt;$B$3,DES_TURMA!$D$5=TRUE),AND(BIO!$E39&lt;&gt;"",BIO!$E39&lt;$B$3,DES_TURMA!$E$5=TRUE),AND(ED_FIS!$E39&lt;&gt;"",ED_FIS!$E39&lt;$B$3,DES_TURMA!$F$5=TRUE),AND(FIL!$E39&lt;&gt;"",FIL!$E39&lt;$B$3,DES_TURMA!$G$5=TRUE),AND(FIS!$E39&lt;&gt;"",FIS!$E39&lt;$B$3,DES_TURMA!$H$5=TRUE),AND(GEO!$E39&lt;&gt;"",GEO!$E39&lt;$B$3,DES_TURMA!$I$5=TRUE),AND(HIST!$E39&lt;&gt;"",HIST!$E39&lt;$B$3,DES_TURMA!$J$5=TRUE),AND(ESP!$E39&lt;&gt;"",ESP!$E39&lt;$B$3,DES_TURMA!$K$5=TRUE),AND(ING!$E39&lt;&gt;"",ING!$E39&lt;$B$3,DES_TURMA!$L$5=TRUE),AND(LP!$E39&lt;&gt;"",LP!$E39&lt;$B$3,DES_TURMA!$M$5=TRUE),AND(MAT!$E39&lt;&gt;"",MAT!$E39&lt;$B$3,DES_TURMA!$N$5=TRUE),AND(QUI!$E39&lt;&gt;"",QUI!$E39&lt;$B$3,DES_TURMA!$O$5=TRUE),AND(SOC!$E39&lt;&gt;"",SOC!$E39&lt;$B$3,DES_TURMA!$P$5=TRUE)),"x",)</f>
        <v/>
      </c>
      <c r="S43" s="126" t="str">
        <f t="shared" si="1"/>
        <v>Dentro</v>
      </c>
    </row>
    <row r="44" ht="15.75" customHeight="1">
      <c r="A44" s="23" t="str">
        <f>ALNS!A40</f>
        <v>Rebeca Kemylly Vasquez Mendes</v>
      </c>
      <c r="B44" s="25" t="str">
        <f>IF(DES_TURMA!$D$5=TRUE,IF(ART!$G40&lt;$B$3,"x",IF(AND(ART!$A40&lt;&gt;"",ART!$G40=""),"xx","")),)</f>
        <v>xx</v>
      </c>
      <c r="C44" s="25" t="str">
        <f>IF(DES_TURMA!$E$5=TRUE,IF(BIO!G40&lt;$B$3,"x",IF(AND(BIO!A40&lt;&gt;"",BIO!G40=""),"xx","")),)</f>
        <v>x</v>
      </c>
      <c r="D44" s="25" t="str">
        <f>IF(DES_TURMA!$F$5=TRUE,IF(ED_FIS!$G40&lt;$B$3,"x",IF(AND(ED_FIS!$A40&lt;&gt;"",ED_FIS!$G40=""),"xx","")),)</f>
        <v>xx</v>
      </c>
      <c r="E44" s="27" t="str">
        <f>IF(DES_TURMA!$G$5=TRUE,IF(FIL!$G40&lt;$B$3,"x",IF(AND(FIL!$A40&lt;&gt;"",FIL!$G40=""),"xx","")),)</f>
        <v/>
      </c>
      <c r="F44" s="27" t="str">
        <f>IF(DES_TURMA!$H$5=TRUE,IF(FIS!$G40&lt;$B$3,"x",IF(AND(FIS!$A40&lt;&gt;"",FIS!$G40=""),"xx","")),)</f>
        <v>xx</v>
      </c>
      <c r="G44" s="25" t="str">
        <f>IF(DES_TURMA!$I$5=TRUE,IF(GEO!$G40&lt;$B$3,"x",IF(AND(GEO!$A40&lt;&gt;"",GEO!$G40=""),"xx","")),)</f>
        <v/>
      </c>
      <c r="H44" s="25" t="str">
        <f>IF(DES_TURMA!$J$5=TRUE,IF(HIST!$G40&lt;$B$3,"x",IF(AND(HIST!$A40&lt;&gt;"",HIST!$G40=""),"xx","")),)</f>
        <v/>
      </c>
      <c r="I44" s="25" t="str">
        <f>IF(DES_TURMA!$K$5=TRUE,IF(ESP!$G40&lt;$B$3,"x",IF(AND(ESP!$A40&lt;&gt;"",ESP!$G40=""),"xx","")),)</f>
        <v/>
      </c>
      <c r="J44" s="25" t="str">
        <f>IF(DES_TURMA!$L$5=TRUE,IF(ING!$G40&lt;$B$3,"x",IF(AND(ING!$A40&lt;&gt;"",ING!$G40=""),"xx","")),)</f>
        <v/>
      </c>
      <c r="K44" s="25" t="str">
        <f>IF(DES_TURMA!$M$5=TRUE,IF(LP!$G40&lt;$B$3,"x",IF(AND(LP!$A40&lt;&gt;"",LP!$G40=""),"xx","")),)</f>
        <v>xx</v>
      </c>
      <c r="L44" s="25" t="str">
        <f>IF(DES_TURMA!$N$5=TRUE,IF(MAT!$G40&lt;$B$3,"x",IF(AND(MAT!$A40&lt;&gt;"",MAT!$G40=""),"xx","")),)</f>
        <v>x</v>
      </c>
      <c r="M44" s="27" t="str">
        <f>IF(DES_TURMA!$O$5=TRUE,IF(QUI!$G40&lt;$B$3,"x",IF(AND(QUI!$A40&lt;&gt;"",QUI!$G40=""),"xx","")),)</f>
        <v>xx</v>
      </c>
      <c r="N44" s="27" t="str">
        <f>IF(DES_TURMA!$P$5=TRUE,IF(SOC!$G40&lt;$B$3,"x",IF(AND(SOC!$A40&lt;&gt;"",SOC!$G40=""),"xx","")),)</f>
        <v>xx</v>
      </c>
      <c r="O44" s="125" t="str">
        <f>IF(OR(AND(ART!$B40&lt;&gt;"",ART!$B40&lt;$B$3,DES_TURMA!$D$5=TRUE),AND(BIO!$B40&lt;&gt;"",BIO!$B40&lt;$B$3,DES_TURMA!$E$5=TRUE),AND(ED_FIS!$B40&lt;&gt;"",ED_FIS!$B40&lt;$B$3,DES_TURMA!$F$5=TRUE),AND(FIL!$B40&lt;&gt;"",FIL!$B40&lt;$B$3,DES_TURMA!$G$5=TRUE),AND(FIS!$B40&lt;&gt;"",FIS!$B40&lt;$B$3,DES_TURMA!$H$5=TRUE),AND(GEO!$B40&lt;&gt;"",GEO!$B40&lt;$B$3,DES_TURMA!$I$5=TRUE),AND(HIST!$B40&lt;&gt;"",HIST!$B40&lt;$B$3,DES_TURMA!$J$5=TRUE),AND(ESP!$B40&lt;&gt;"",ESP!$B40&lt;$B$3,DES_TURMA!$K$5=TRUE),AND(ING!$B40&lt;&gt;"",ING!$B40&lt;$B$3,DES_TURMA!$L$5=TRUE),AND(LP!$B40&lt;&gt;"",LP!$B40&lt;$B$3,DES_TURMA!$M$5=TRUE),AND(MAT!$B40&lt;&gt;"",MAT!$B40&lt;$B$3,DES_TURMA!$N$5=TRUE),AND(QUI!$B40&lt;&gt;"",QUI!$B40&lt;$B$3,DES_TURMA!$O$5=TRUE),AND(SOC!$B40&lt;&gt;"",SOC!$B40&lt;$B$3,DES_TURMA!$P$5=TRUE)),"x",)</f>
        <v>x</v>
      </c>
      <c r="P44" s="125" t="str">
        <f>IF(OR(AND(ART!$C40&lt;&gt;"",ART!$C40&lt;$B$3,DES_TURMA!$D$5=TRUE),AND(BIO!$C40&lt;&gt;"",BIO!$C40&lt;$B$3,DES_TURMA!$E$5=TRUE),AND(ED_FIS!$C40&lt;&gt;"",ED_FIS!$C40&lt;$B$3,DES_TURMA!$F$5=TRUE),AND(FIL!$C40&lt;&gt;"",FIL!$C40&lt;$B$3,DES_TURMA!$G$5=TRUE),AND(FIS!$C40&lt;&gt;"",FIS!$C40&lt;$B$3,DES_TURMA!$H$5=TRUE),AND(GEO!$C40&lt;&gt;"",GEO!$C40&lt;$B$3,DES_TURMA!$I$5=TRUE),AND(HIST!$C40&lt;&gt;"",HIST!$C40&lt;$B$3,DES_TURMA!$J$5=TRUE),AND(ESP!$C40&lt;&gt;"",ESP!$C40&lt;$B$3,DES_TURMA!$K$5=TRUE),AND(ING!$C40&lt;&gt;"",ING!$C40&lt;$B$3,DES_TURMA!$L$5=TRUE),AND(LP!$C40&lt;&gt;"",LP!$C40&lt;$B$3,DES_TURMA!$M$5=TRUE),AND(MAT!$C40&lt;&gt;"",MAT!$C40&lt;$B$3,DES_TURMA!$N$5=TRUE),AND(QUI!$C40&lt;&gt;"",QUI!$C40&lt;$B$3,DES_TURMA!$O$5=TRUE),AND(SOC!$C40&lt;&gt;"",SOC!$C40&lt;$B$3,DES_TURMA!$P$5=TRUE)),"x",)</f>
        <v/>
      </c>
      <c r="Q44" s="125" t="str">
        <f>IF(OR(AND(ART!$D40&lt;&gt;"",ART!$D40&lt;$B$3,DES_TURMA!$D$5=TRUE),AND(BIO!$D40&lt;&gt;"",BIO!$D40&lt;$B$3,DES_TURMA!$E$5=TRUE),AND(ED_FIS!$D40&lt;&gt;"",ED_FIS!$D40&lt;$B$3,DES_TURMA!$F$5=TRUE),AND(FIL!$D40&lt;&gt;"",FIL!$D40&lt;$B$3,DES_TURMA!$G$5=TRUE),AND(FIS!$D40&lt;&gt;"",FIS!$D40&lt;$B$3,DES_TURMA!$H$5=TRUE),AND(GEO!$D40&lt;&gt;"",GEO!$D40&lt;$B$3,DES_TURMA!$I$5=TRUE),AND(HIST!$D40&lt;&gt;"",HIST!$D40&lt;$B$3,DES_TURMA!$J$5=TRUE),AND(ESP!$D40&lt;&gt;"",ESP!$D40&lt;$B$3,DES_TURMA!$K$5=TRUE),AND(ING!$D40&lt;&gt;"",ING!$D40&lt;$B$3,DES_TURMA!$L$5=TRUE),AND(LP!$D40&lt;&gt;"",LP!$D40&lt;$B$3,DES_TURMA!$M$5=TRUE),AND(MAT!$D40&lt;&gt;"",MAT!$D40&lt;$B$3,DES_TURMA!$N$5=TRUE),AND(QUI!$D40&lt;&gt;"",QUI!$D40&lt;$B$3,DES_TURMA!$O$5=TRUE),AND(SOC!$D40&lt;&gt;"",SOC!$D40&lt;$B$3,DES_TURMA!$P$5=TRUE)),"x",)</f>
        <v/>
      </c>
      <c r="R44" s="125" t="str">
        <f>IF(OR(AND(ART!$E40&lt;&gt;"",ART!$E40&lt;$B$3,DES_TURMA!$D$5=TRUE),AND(BIO!$E40&lt;&gt;"",BIO!$E40&lt;$B$3,DES_TURMA!$E$5=TRUE),AND(ED_FIS!$E40&lt;&gt;"",ED_FIS!$E40&lt;$B$3,DES_TURMA!$F$5=TRUE),AND(FIL!$E40&lt;&gt;"",FIL!$E40&lt;$B$3,DES_TURMA!$G$5=TRUE),AND(FIS!$E40&lt;&gt;"",FIS!$E40&lt;$B$3,DES_TURMA!$H$5=TRUE),AND(GEO!$E40&lt;&gt;"",GEO!$E40&lt;$B$3,DES_TURMA!$I$5=TRUE),AND(HIST!$E40&lt;&gt;"",HIST!$E40&lt;$B$3,DES_TURMA!$J$5=TRUE),AND(ESP!$E40&lt;&gt;"",ESP!$E40&lt;$B$3,DES_TURMA!$K$5=TRUE),AND(ING!$E40&lt;&gt;"",ING!$E40&lt;$B$3,DES_TURMA!$L$5=TRUE),AND(LP!$E40&lt;&gt;"",LP!$E40&lt;$B$3,DES_TURMA!$M$5=TRUE),AND(MAT!$E40&lt;&gt;"",MAT!$E40&lt;$B$3,DES_TURMA!$N$5=TRUE),AND(QUI!$E40&lt;&gt;"",QUI!$E40&lt;$B$3,DES_TURMA!$O$5=TRUE),AND(SOC!$E40&lt;&gt;"",SOC!$E40&lt;$B$3,DES_TURMA!$P$5=TRUE)),"x",)</f>
        <v/>
      </c>
      <c r="S44" s="126" t="str">
        <f t="shared" si="1"/>
        <v>Dentro</v>
      </c>
    </row>
    <row r="45" ht="15.75" customHeight="1">
      <c r="A45" s="30" t="str">
        <f>ALNS!A41</f>
        <v>Renan Victor Rocha Pessoa</v>
      </c>
      <c r="B45" s="32" t="str">
        <f>IF(DES_TURMA!$D$5=TRUE,IF(ART!$G41&lt;$B$3,"x",IF(AND(ART!$A41&lt;&gt;"",ART!$G41=""),"xx","")),)</f>
        <v>xx</v>
      </c>
      <c r="C45" s="32" t="str">
        <f>IF(DES_TURMA!$E$5=TRUE,IF(BIO!G41&lt;$B$3,"x",IF(AND(BIO!A41&lt;&gt;"",BIO!G41=""),"xx","")),)</f>
        <v/>
      </c>
      <c r="D45" s="32" t="str">
        <f>IF(DES_TURMA!$F$5=TRUE,IF(ED_FIS!$G41&lt;$B$3,"x",IF(AND(ED_FIS!$A41&lt;&gt;"",ED_FIS!$G41=""),"xx","")),)</f>
        <v>xx</v>
      </c>
      <c r="E45" s="34" t="str">
        <f>IF(DES_TURMA!$G$5=TRUE,IF(FIL!$G41&lt;$B$3,"x",IF(AND(FIL!$A41&lt;&gt;"",FIL!$G41=""),"xx","")),)</f>
        <v/>
      </c>
      <c r="F45" s="34" t="str">
        <f>IF(DES_TURMA!$H$5=TRUE,IF(FIS!$G41&lt;$B$3,"x",IF(AND(FIS!$A41&lt;&gt;"",FIS!$G41=""),"xx","")),)</f>
        <v>xx</v>
      </c>
      <c r="G45" s="32" t="str">
        <f>IF(DES_TURMA!$I$5=TRUE,IF(GEO!$G41&lt;$B$3,"x",IF(AND(GEO!$A41&lt;&gt;"",GEO!$G41=""),"xx","")),)</f>
        <v/>
      </c>
      <c r="H45" s="32" t="str">
        <f>IF(DES_TURMA!$J$5=TRUE,IF(HIST!$G41&lt;$B$3,"x",IF(AND(HIST!$A41&lt;&gt;"",HIST!$G41=""),"xx","")),)</f>
        <v/>
      </c>
      <c r="I45" s="32" t="str">
        <f>IF(DES_TURMA!$K$5=TRUE,IF(ESP!$G41&lt;$B$3,"x",IF(AND(ESP!$A41&lt;&gt;"",ESP!$G41=""),"xx","")),)</f>
        <v/>
      </c>
      <c r="J45" s="32" t="str">
        <f>IF(DES_TURMA!$L$5=TRUE,IF(ING!$G41&lt;$B$3,"x",IF(AND(ING!$A41&lt;&gt;"",ING!$G41=""),"xx","")),)</f>
        <v/>
      </c>
      <c r="K45" s="32" t="str">
        <f>IF(DES_TURMA!$M$5=TRUE,IF(LP!$G41&lt;$B$3,"x",IF(AND(LP!$A41&lt;&gt;"",LP!$G41=""),"xx","")),)</f>
        <v>xx</v>
      </c>
      <c r="L45" s="32" t="str">
        <f>IF(DES_TURMA!$N$5=TRUE,IF(MAT!$G41&lt;$B$3,"x",IF(AND(MAT!$A41&lt;&gt;"",MAT!$G41=""),"xx","")),)</f>
        <v>xx</v>
      </c>
      <c r="M45" s="34" t="str">
        <f>IF(DES_TURMA!$O$5=TRUE,IF(QUI!$G41&lt;$B$3,"x",IF(AND(QUI!$A41&lt;&gt;"",QUI!$G41=""),"xx","")),)</f>
        <v>xx</v>
      </c>
      <c r="N45" s="34" t="str">
        <f>IF(DES_TURMA!$P$5=TRUE,IF(SOC!$G41&lt;$B$3,"x",IF(AND(SOC!$A41&lt;&gt;"",SOC!$G41=""),"xx","")),)</f>
        <v>xx</v>
      </c>
      <c r="O45" s="125" t="str">
        <f>IF(OR(AND(ART!$B41&lt;&gt;"",ART!$B41&lt;$B$3,DES_TURMA!$D$5=TRUE),AND(BIO!$B41&lt;&gt;"",BIO!$B41&lt;$B$3,DES_TURMA!$E$5=TRUE),AND(ED_FIS!$B41&lt;&gt;"",ED_FIS!$B41&lt;$B$3,DES_TURMA!$F$5=TRUE),AND(FIL!$B41&lt;&gt;"",FIL!$B41&lt;$B$3,DES_TURMA!$G$5=TRUE),AND(FIS!$B41&lt;&gt;"",FIS!$B41&lt;$B$3,DES_TURMA!$H$5=TRUE),AND(GEO!$B41&lt;&gt;"",GEO!$B41&lt;$B$3,DES_TURMA!$I$5=TRUE),AND(HIST!$B41&lt;&gt;"",HIST!$B41&lt;$B$3,DES_TURMA!$J$5=TRUE),AND(ESP!$B41&lt;&gt;"",ESP!$B41&lt;$B$3,DES_TURMA!$K$5=TRUE),AND(ING!$B41&lt;&gt;"",ING!$B41&lt;$B$3,DES_TURMA!$L$5=TRUE),AND(LP!$B41&lt;&gt;"",LP!$B41&lt;$B$3,DES_TURMA!$M$5=TRUE),AND(MAT!$B41&lt;&gt;"",MAT!$B41&lt;$B$3,DES_TURMA!$N$5=TRUE),AND(QUI!$B41&lt;&gt;"",QUI!$B41&lt;$B$3,DES_TURMA!$O$5=TRUE),AND(SOC!$B41&lt;&gt;"",SOC!$B41&lt;$B$3,DES_TURMA!$P$5=TRUE)),"x",)</f>
        <v/>
      </c>
      <c r="P45" s="125" t="str">
        <f>IF(OR(AND(ART!$C41&lt;&gt;"",ART!$C41&lt;$B$3,DES_TURMA!$D$5=TRUE),AND(BIO!$C41&lt;&gt;"",BIO!$C41&lt;$B$3,DES_TURMA!$E$5=TRUE),AND(ED_FIS!$C41&lt;&gt;"",ED_FIS!$C41&lt;$B$3,DES_TURMA!$F$5=TRUE),AND(FIL!$C41&lt;&gt;"",FIL!$C41&lt;$B$3,DES_TURMA!$G$5=TRUE),AND(FIS!$C41&lt;&gt;"",FIS!$C41&lt;$B$3,DES_TURMA!$H$5=TRUE),AND(GEO!$C41&lt;&gt;"",GEO!$C41&lt;$B$3,DES_TURMA!$I$5=TRUE),AND(HIST!$C41&lt;&gt;"",HIST!$C41&lt;$B$3,DES_TURMA!$J$5=TRUE),AND(ESP!$C41&lt;&gt;"",ESP!$C41&lt;$B$3,DES_TURMA!$K$5=TRUE),AND(ING!$C41&lt;&gt;"",ING!$C41&lt;$B$3,DES_TURMA!$L$5=TRUE),AND(LP!$C41&lt;&gt;"",LP!$C41&lt;$B$3,DES_TURMA!$M$5=TRUE),AND(MAT!$C41&lt;&gt;"",MAT!$C41&lt;$B$3,DES_TURMA!$N$5=TRUE),AND(QUI!$C41&lt;&gt;"",QUI!$C41&lt;$B$3,DES_TURMA!$O$5=TRUE),AND(SOC!$C41&lt;&gt;"",SOC!$C41&lt;$B$3,DES_TURMA!$P$5=TRUE)),"x",)</f>
        <v/>
      </c>
      <c r="Q45" s="125" t="str">
        <f>IF(OR(AND(ART!$D41&lt;&gt;"",ART!$D41&lt;$B$3,DES_TURMA!$D$5=TRUE),AND(BIO!$D41&lt;&gt;"",BIO!$D41&lt;$B$3,DES_TURMA!$E$5=TRUE),AND(ED_FIS!$D41&lt;&gt;"",ED_FIS!$D41&lt;$B$3,DES_TURMA!$F$5=TRUE),AND(FIL!$D41&lt;&gt;"",FIL!$D41&lt;$B$3,DES_TURMA!$G$5=TRUE),AND(FIS!$D41&lt;&gt;"",FIS!$D41&lt;$B$3,DES_TURMA!$H$5=TRUE),AND(GEO!$D41&lt;&gt;"",GEO!$D41&lt;$B$3,DES_TURMA!$I$5=TRUE),AND(HIST!$D41&lt;&gt;"",HIST!$D41&lt;$B$3,DES_TURMA!$J$5=TRUE),AND(ESP!$D41&lt;&gt;"",ESP!$D41&lt;$B$3,DES_TURMA!$K$5=TRUE),AND(ING!$D41&lt;&gt;"",ING!$D41&lt;$B$3,DES_TURMA!$L$5=TRUE),AND(LP!$D41&lt;&gt;"",LP!$D41&lt;$B$3,DES_TURMA!$M$5=TRUE),AND(MAT!$D41&lt;&gt;"",MAT!$D41&lt;$B$3,DES_TURMA!$N$5=TRUE),AND(QUI!$D41&lt;&gt;"",QUI!$D41&lt;$B$3,DES_TURMA!$O$5=TRUE),AND(SOC!$D41&lt;&gt;"",SOC!$D41&lt;$B$3,DES_TURMA!$P$5=TRUE)),"x",)</f>
        <v/>
      </c>
      <c r="R45" s="125" t="str">
        <f>IF(OR(AND(ART!$E41&lt;&gt;"",ART!$E41&lt;$B$3,DES_TURMA!$D$5=TRUE),AND(BIO!$E41&lt;&gt;"",BIO!$E41&lt;$B$3,DES_TURMA!$E$5=TRUE),AND(ED_FIS!$E41&lt;&gt;"",ED_FIS!$E41&lt;$B$3,DES_TURMA!$F$5=TRUE),AND(FIL!$E41&lt;&gt;"",FIL!$E41&lt;$B$3,DES_TURMA!$G$5=TRUE),AND(FIS!$E41&lt;&gt;"",FIS!$E41&lt;$B$3,DES_TURMA!$H$5=TRUE),AND(GEO!$E41&lt;&gt;"",GEO!$E41&lt;$B$3,DES_TURMA!$I$5=TRUE),AND(HIST!$E41&lt;&gt;"",HIST!$E41&lt;$B$3,DES_TURMA!$J$5=TRUE),AND(ESP!$E41&lt;&gt;"",ESP!$E41&lt;$B$3,DES_TURMA!$K$5=TRUE),AND(ING!$E41&lt;&gt;"",ING!$E41&lt;$B$3,DES_TURMA!$L$5=TRUE),AND(LP!$E41&lt;&gt;"",LP!$E41&lt;$B$3,DES_TURMA!$M$5=TRUE),AND(MAT!$E41&lt;&gt;"",MAT!$E41&lt;$B$3,DES_TURMA!$N$5=TRUE),AND(QUI!$E41&lt;&gt;"",QUI!$E41&lt;$B$3,DES_TURMA!$O$5=TRUE),AND(SOC!$E41&lt;&gt;"",SOC!$E41&lt;$B$3,DES_TURMA!$P$5=TRUE)),"x",)</f>
        <v/>
      </c>
      <c r="S45" s="126" t="str">
        <f t="shared" si="1"/>
        <v/>
      </c>
    </row>
    <row r="46" ht="15.75" customHeight="1">
      <c r="A46" s="23" t="str">
        <f>ALNS!A42</f>
        <v>Reuel Rodrigues Ferreira</v>
      </c>
      <c r="B46" s="25" t="str">
        <f>IF(DES_TURMA!$D$5=TRUE,IF(ART!$G42&lt;$B$3,"x",IF(AND(ART!$A42&lt;&gt;"",ART!$G42=""),"xx","")),)</f>
        <v>xx</v>
      </c>
      <c r="C46" s="25" t="str">
        <f>IF(DES_TURMA!$E$5=TRUE,IF(BIO!G42&lt;$B$3,"x",IF(AND(BIO!A42&lt;&gt;"",BIO!G42=""),"xx","")),)</f>
        <v/>
      </c>
      <c r="D46" s="25" t="str">
        <f>IF(DES_TURMA!$F$5=TRUE,IF(ED_FIS!$G42&lt;$B$3,"x",IF(AND(ED_FIS!$A42&lt;&gt;"",ED_FIS!$G42=""),"xx","")),)</f>
        <v>xx</v>
      </c>
      <c r="E46" s="27" t="str">
        <f>IF(DES_TURMA!$G$5=TRUE,IF(FIL!$G42&lt;$B$3,"x",IF(AND(FIL!$A42&lt;&gt;"",FIL!$G42=""),"xx","")),)</f>
        <v/>
      </c>
      <c r="F46" s="27" t="str">
        <f>IF(DES_TURMA!$H$5=TRUE,IF(FIS!$G42&lt;$B$3,"x",IF(AND(FIS!$A42&lt;&gt;"",FIS!$G42=""),"xx","")),)</f>
        <v>xx</v>
      </c>
      <c r="G46" s="25" t="str">
        <f>IF(DES_TURMA!$I$5=TRUE,IF(GEO!$G42&lt;$B$3,"x",IF(AND(GEO!$A42&lt;&gt;"",GEO!$G42=""),"xx","")),)</f>
        <v/>
      </c>
      <c r="H46" s="25" t="str">
        <f>IF(DES_TURMA!$J$5=TRUE,IF(HIST!$G42&lt;$B$3,"x",IF(AND(HIST!$A42&lt;&gt;"",HIST!$G42=""),"xx","")),)</f>
        <v/>
      </c>
      <c r="I46" s="25" t="str">
        <f>IF(DES_TURMA!$K$5=TRUE,IF(ESP!$G42&lt;$B$3,"x",IF(AND(ESP!$A42&lt;&gt;"",ESP!$G42=""),"xx","")),)</f>
        <v/>
      </c>
      <c r="J46" s="25" t="str">
        <f>IF(DES_TURMA!$L$5=TRUE,IF(ING!$G42&lt;$B$3,"x",IF(AND(ING!$A42&lt;&gt;"",ING!$G42=""),"xx","")),)</f>
        <v/>
      </c>
      <c r="K46" s="25" t="str">
        <f>IF(DES_TURMA!$M$5=TRUE,IF(LP!$G42&lt;$B$3,"x",IF(AND(LP!$A42&lt;&gt;"",LP!$G42=""),"xx","")),)</f>
        <v>xx</v>
      </c>
      <c r="L46" s="25" t="str">
        <f>IF(DES_TURMA!$N$5=TRUE,IF(MAT!$G42&lt;$B$3,"x",IF(AND(MAT!$A42&lt;&gt;"",MAT!$G42=""),"xx","")),)</f>
        <v>xx</v>
      </c>
      <c r="M46" s="27" t="str">
        <f>IF(DES_TURMA!$O$5=TRUE,IF(QUI!$G42&lt;$B$3,"x",IF(AND(QUI!$A42&lt;&gt;"",QUI!$G42=""),"xx","")),)</f>
        <v>xx</v>
      </c>
      <c r="N46" s="27" t="str">
        <f>IF(DES_TURMA!$P$5=TRUE,IF(SOC!$G42&lt;$B$3,"x",IF(AND(SOC!$A42&lt;&gt;"",SOC!$G42=""),"xx","")),)</f>
        <v>xx</v>
      </c>
      <c r="O46" s="125" t="str">
        <f>IF(OR(AND(ART!$B42&lt;&gt;"",ART!$B42&lt;$B$3,DES_TURMA!$D$5=TRUE),AND(BIO!$B42&lt;&gt;"",BIO!$B42&lt;$B$3,DES_TURMA!$E$5=TRUE),AND(ED_FIS!$B42&lt;&gt;"",ED_FIS!$B42&lt;$B$3,DES_TURMA!$F$5=TRUE),AND(FIL!$B42&lt;&gt;"",FIL!$B42&lt;$B$3,DES_TURMA!$G$5=TRUE),AND(FIS!$B42&lt;&gt;"",FIS!$B42&lt;$B$3,DES_TURMA!$H$5=TRUE),AND(GEO!$B42&lt;&gt;"",GEO!$B42&lt;$B$3,DES_TURMA!$I$5=TRUE),AND(HIST!$B42&lt;&gt;"",HIST!$B42&lt;$B$3,DES_TURMA!$J$5=TRUE),AND(ESP!$B42&lt;&gt;"",ESP!$B42&lt;$B$3,DES_TURMA!$K$5=TRUE),AND(ING!$B42&lt;&gt;"",ING!$B42&lt;$B$3,DES_TURMA!$L$5=TRUE),AND(LP!$B42&lt;&gt;"",LP!$B42&lt;$B$3,DES_TURMA!$M$5=TRUE),AND(MAT!$B42&lt;&gt;"",MAT!$B42&lt;$B$3,DES_TURMA!$N$5=TRUE),AND(QUI!$B42&lt;&gt;"",QUI!$B42&lt;$B$3,DES_TURMA!$O$5=TRUE),AND(SOC!$B42&lt;&gt;"",SOC!$B42&lt;$B$3,DES_TURMA!$P$5=TRUE)),"x",)</f>
        <v/>
      </c>
      <c r="P46" s="125" t="str">
        <f>IF(OR(AND(ART!$C42&lt;&gt;"",ART!$C42&lt;$B$3,DES_TURMA!$D$5=TRUE),AND(BIO!$C42&lt;&gt;"",BIO!$C42&lt;$B$3,DES_TURMA!$E$5=TRUE),AND(ED_FIS!$C42&lt;&gt;"",ED_FIS!$C42&lt;$B$3,DES_TURMA!$F$5=TRUE),AND(FIL!$C42&lt;&gt;"",FIL!$C42&lt;$B$3,DES_TURMA!$G$5=TRUE),AND(FIS!$C42&lt;&gt;"",FIS!$C42&lt;$B$3,DES_TURMA!$H$5=TRUE),AND(GEO!$C42&lt;&gt;"",GEO!$C42&lt;$B$3,DES_TURMA!$I$5=TRUE),AND(HIST!$C42&lt;&gt;"",HIST!$C42&lt;$B$3,DES_TURMA!$J$5=TRUE),AND(ESP!$C42&lt;&gt;"",ESP!$C42&lt;$B$3,DES_TURMA!$K$5=TRUE),AND(ING!$C42&lt;&gt;"",ING!$C42&lt;$B$3,DES_TURMA!$L$5=TRUE),AND(LP!$C42&lt;&gt;"",LP!$C42&lt;$B$3,DES_TURMA!$M$5=TRUE),AND(MAT!$C42&lt;&gt;"",MAT!$C42&lt;$B$3,DES_TURMA!$N$5=TRUE),AND(QUI!$C42&lt;&gt;"",QUI!$C42&lt;$B$3,DES_TURMA!$O$5=TRUE),AND(SOC!$C42&lt;&gt;"",SOC!$C42&lt;$B$3,DES_TURMA!$P$5=TRUE)),"x",)</f>
        <v/>
      </c>
      <c r="Q46" s="125" t="str">
        <f>IF(OR(AND(ART!$D42&lt;&gt;"",ART!$D42&lt;$B$3,DES_TURMA!$D$5=TRUE),AND(BIO!$D42&lt;&gt;"",BIO!$D42&lt;$B$3,DES_TURMA!$E$5=TRUE),AND(ED_FIS!$D42&lt;&gt;"",ED_FIS!$D42&lt;$B$3,DES_TURMA!$F$5=TRUE),AND(FIL!$D42&lt;&gt;"",FIL!$D42&lt;$B$3,DES_TURMA!$G$5=TRUE),AND(FIS!$D42&lt;&gt;"",FIS!$D42&lt;$B$3,DES_TURMA!$H$5=TRUE),AND(GEO!$D42&lt;&gt;"",GEO!$D42&lt;$B$3,DES_TURMA!$I$5=TRUE),AND(HIST!$D42&lt;&gt;"",HIST!$D42&lt;$B$3,DES_TURMA!$J$5=TRUE),AND(ESP!$D42&lt;&gt;"",ESP!$D42&lt;$B$3,DES_TURMA!$K$5=TRUE),AND(ING!$D42&lt;&gt;"",ING!$D42&lt;$B$3,DES_TURMA!$L$5=TRUE),AND(LP!$D42&lt;&gt;"",LP!$D42&lt;$B$3,DES_TURMA!$M$5=TRUE),AND(MAT!$D42&lt;&gt;"",MAT!$D42&lt;$B$3,DES_TURMA!$N$5=TRUE),AND(QUI!$D42&lt;&gt;"",QUI!$D42&lt;$B$3,DES_TURMA!$O$5=TRUE),AND(SOC!$D42&lt;&gt;"",SOC!$D42&lt;$B$3,DES_TURMA!$P$5=TRUE)),"x",)</f>
        <v/>
      </c>
      <c r="R46" s="125" t="str">
        <f>IF(OR(AND(ART!$E42&lt;&gt;"",ART!$E42&lt;$B$3,DES_TURMA!$D$5=TRUE),AND(BIO!$E42&lt;&gt;"",BIO!$E42&lt;$B$3,DES_TURMA!$E$5=TRUE),AND(ED_FIS!$E42&lt;&gt;"",ED_FIS!$E42&lt;$B$3,DES_TURMA!$F$5=TRUE),AND(FIL!$E42&lt;&gt;"",FIL!$E42&lt;$B$3,DES_TURMA!$G$5=TRUE),AND(FIS!$E42&lt;&gt;"",FIS!$E42&lt;$B$3,DES_TURMA!$H$5=TRUE),AND(GEO!$E42&lt;&gt;"",GEO!$E42&lt;$B$3,DES_TURMA!$I$5=TRUE),AND(HIST!$E42&lt;&gt;"",HIST!$E42&lt;$B$3,DES_TURMA!$J$5=TRUE),AND(ESP!$E42&lt;&gt;"",ESP!$E42&lt;$B$3,DES_TURMA!$K$5=TRUE),AND(ING!$E42&lt;&gt;"",ING!$E42&lt;$B$3,DES_TURMA!$L$5=TRUE),AND(LP!$E42&lt;&gt;"",LP!$E42&lt;$B$3,DES_TURMA!$M$5=TRUE),AND(MAT!$E42&lt;&gt;"",MAT!$E42&lt;$B$3,DES_TURMA!$N$5=TRUE),AND(QUI!$E42&lt;&gt;"",QUI!$E42&lt;$B$3,DES_TURMA!$O$5=TRUE),AND(SOC!$E42&lt;&gt;"",SOC!$E42&lt;$B$3,DES_TURMA!$P$5=TRUE)),"x",)</f>
        <v/>
      </c>
      <c r="S46" s="126" t="str">
        <f t="shared" si="1"/>
        <v/>
      </c>
    </row>
    <row r="47" ht="15.75" customHeight="1">
      <c r="A47" s="30" t="str">
        <f>ALNS!A43</f>
        <v>Samara Rafaelly Brandão Rocha</v>
      </c>
      <c r="B47" s="32" t="str">
        <f>IF(DES_TURMA!$D$5=TRUE,IF(ART!$G43&lt;$B$3,"x",IF(AND(ART!$A43&lt;&gt;"",ART!$G43=""),"xx","")),)</f>
        <v>xx</v>
      </c>
      <c r="C47" s="32" t="str">
        <f>IF(DES_TURMA!$E$5=TRUE,IF(BIO!G43&lt;$B$3,"x",IF(AND(BIO!A43&lt;&gt;"",BIO!G43=""),"xx","")),)</f>
        <v/>
      </c>
      <c r="D47" s="32" t="str">
        <f>IF(DES_TURMA!$F$5=TRUE,IF(ED_FIS!$G43&lt;$B$3,"x",IF(AND(ED_FIS!$A43&lt;&gt;"",ED_FIS!$G43=""),"xx","")),)</f>
        <v>xx</v>
      </c>
      <c r="E47" s="34" t="str">
        <f>IF(DES_TURMA!$G$5=TRUE,IF(FIL!$G43&lt;$B$3,"x",IF(AND(FIL!$A43&lt;&gt;"",FIL!$G43=""),"xx","")),)</f>
        <v/>
      </c>
      <c r="F47" s="34" t="str">
        <f>IF(DES_TURMA!$H$5=TRUE,IF(FIS!$G43&lt;$B$3,"x",IF(AND(FIS!$A43&lt;&gt;"",FIS!$G43=""),"xx","")),)</f>
        <v>xx</v>
      </c>
      <c r="G47" s="32" t="str">
        <f>IF(DES_TURMA!$I$5=TRUE,IF(GEO!$G43&lt;$B$3,"x",IF(AND(GEO!$A43&lt;&gt;"",GEO!$G43=""),"xx","")),)</f>
        <v/>
      </c>
      <c r="H47" s="32" t="str">
        <f>IF(DES_TURMA!$J$5=TRUE,IF(HIST!$G43&lt;$B$3,"x",IF(AND(HIST!$A43&lt;&gt;"",HIST!$G43=""),"xx","")),)</f>
        <v/>
      </c>
      <c r="I47" s="32" t="str">
        <f>IF(DES_TURMA!$K$5=TRUE,IF(ESP!$G43&lt;$B$3,"x",IF(AND(ESP!$A43&lt;&gt;"",ESP!$G43=""),"xx","")),)</f>
        <v/>
      </c>
      <c r="J47" s="32" t="str">
        <f>IF(DES_TURMA!$L$5=TRUE,IF(ING!$G43&lt;$B$3,"x",IF(AND(ING!$A43&lt;&gt;"",ING!$G43=""),"xx","")),)</f>
        <v/>
      </c>
      <c r="K47" s="32" t="str">
        <f>IF(DES_TURMA!$M$5=TRUE,IF(LP!$G43&lt;$B$3,"x",IF(AND(LP!$A43&lt;&gt;"",LP!$G43=""),"xx","")),)</f>
        <v>xx</v>
      </c>
      <c r="L47" s="32" t="str">
        <f>IF(DES_TURMA!$N$5=TRUE,IF(MAT!$G43&lt;$B$3,"x",IF(AND(MAT!$A43&lt;&gt;"",MAT!$G43=""),"xx","")),)</f>
        <v>xx</v>
      </c>
      <c r="M47" s="34" t="str">
        <f>IF(DES_TURMA!$O$5=TRUE,IF(QUI!$G43&lt;$B$3,"x",IF(AND(QUI!$A43&lt;&gt;"",QUI!$G43=""),"xx","")),)</f>
        <v>xx</v>
      </c>
      <c r="N47" s="34" t="str">
        <f>IF(DES_TURMA!$P$5=TRUE,IF(SOC!$G43&lt;$B$3,"x",IF(AND(SOC!$A43&lt;&gt;"",SOC!$G43=""),"xx","")),)</f>
        <v>xx</v>
      </c>
      <c r="O47" s="125" t="str">
        <f>IF(OR(AND(ART!$B43&lt;&gt;"",ART!$B43&lt;$B$3,DES_TURMA!$D$5=TRUE),AND(BIO!$B43&lt;&gt;"",BIO!$B43&lt;$B$3,DES_TURMA!$E$5=TRUE),AND(ED_FIS!$B43&lt;&gt;"",ED_FIS!$B43&lt;$B$3,DES_TURMA!$F$5=TRUE),AND(FIL!$B43&lt;&gt;"",FIL!$B43&lt;$B$3,DES_TURMA!$G$5=TRUE),AND(FIS!$B43&lt;&gt;"",FIS!$B43&lt;$B$3,DES_TURMA!$H$5=TRUE),AND(GEO!$B43&lt;&gt;"",GEO!$B43&lt;$B$3,DES_TURMA!$I$5=TRUE),AND(HIST!$B43&lt;&gt;"",HIST!$B43&lt;$B$3,DES_TURMA!$J$5=TRUE),AND(ESP!$B43&lt;&gt;"",ESP!$B43&lt;$B$3,DES_TURMA!$K$5=TRUE),AND(ING!$B43&lt;&gt;"",ING!$B43&lt;$B$3,DES_TURMA!$L$5=TRUE),AND(LP!$B43&lt;&gt;"",LP!$B43&lt;$B$3,DES_TURMA!$M$5=TRUE),AND(MAT!$B43&lt;&gt;"",MAT!$B43&lt;$B$3,DES_TURMA!$N$5=TRUE),AND(QUI!$B43&lt;&gt;"",QUI!$B43&lt;$B$3,DES_TURMA!$O$5=TRUE),AND(SOC!$B43&lt;&gt;"",SOC!$B43&lt;$B$3,DES_TURMA!$P$5=TRUE)),"x",)</f>
        <v/>
      </c>
      <c r="P47" s="125" t="str">
        <f>IF(OR(AND(ART!$C43&lt;&gt;"",ART!$C43&lt;$B$3,DES_TURMA!$D$5=TRUE),AND(BIO!$C43&lt;&gt;"",BIO!$C43&lt;$B$3,DES_TURMA!$E$5=TRUE),AND(ED_FIS!$C43&lt;&gt;"",ED_FIS!$C43&lt;$B$3,DES_TURMA!$F$5=TRUE),AND(FIL!$C43&lt;&gt;"",FIL!$C43&lt;$B$3,DES_TURMA!$G$5=TRUE),AND(FIS!$C43&lt;&gt;"",FIS!$C43&lt;$B$3,DES_TURMA!$H$5=TRUE),AND(GEO!$C43&lt;&gt;"",GEO!$C43&lt;$B$3,DES_TURMA!$I$5=TRUE),AND(HIST!$C43&lt;&gt;"",HIST!$C43&lt;$B$3,DES_TURMA!$J$5=TRUE),AND(ESP!$C43&lt;&gt;"",ESP!$C43&lt;$B$3,DES_TURMA!$K$5=TRUE),AND(ING!$C43&lt;&gt;"",ING!$C43&lt;$B$3,DES_TURMA!$L$5=TRUE),AND(LP!$C43&lt;&gt;"",LP!$C43&lt;$B$3,DES_TURMA!$M$5=TRUE),AND(MAT!$C43&lt;&gt;"",MAT!$C43&lt;$B$3,DES_TURMA!$N$5=TRUE),AND(QUI!$C43&lt;&gt;"",QUI!$C43&lt;$B$3,DES_TURMA!$O$5=TRUE),AND(SOC!$C43&lt;&gt;"",SOC!$C43&lt;$B$3,DES_TURMA!$P$5=TRUE)),"x",)</f>
        <v/>
      </c>
      <c r="Q47" s="125" t="str">
        <f>IF(OR(AND(ART!$D43&lt;&gt;"",ART!$D43&lt;$B$3,DES_TURMA!$D$5=TRUE),AND(BIO!$D43&lt;&gt;"",BIO!$D43&lt;$B$3,DES_TURMA!$E$5=TRUE),AND(ED_FIS!$D43&lt;&gt;"",ED_FIS!$D43&lt;$B$3,DES_TURMA!$F$5=TRUE),AND(FIL!$D43&lt;&gt;"",FIL!$D43&lt;$B$3,DES_TURMA!$G$5=TRUE),AND(FIS!$D43&lt;&gt;"",FIS!$D43&lt;$B$3,DES_TURMA!$H$5=TRUE),AND(GEO!$D43&lt;&gt;"",GEO!$D43&lt;$B$3,DES_TURMA!$I$5=TRUE),AND(HIST!$D43&lt;&gt;"",HIST!$D43&lt;$B$3,DES_TURMA!$J$5=TRUE),AND(ESP!$D43&lt;&gt;"",ESP!$D43&lt;$B$3,DES_TURMA!$K$5=TRUE),AND(ING!$D43&lt;&gt;"",ING!$D43&lt;$B$3,DES_TURMA!$L$5=TRUE),AND(LP!$D43&lt;&gt;"",LP!$D43&lt;$B$3,DES_TURMA!$M$5=TRUE),AND(MAT!$D43&lt;&gt;"",MAT!$D43&lt;$B$3,DES_TURMA!$N$5=TRUE),AND(QUI!$D43&lt;&gt;"",QUI!$D43&lt;$B$3,DES_TURMA!$O$5=TRUE),AND(SOC!$D43&lt;&gt;"",SOC!$D43&lt;$B$3,DES_TURMA!$P$5=TRUE)),"x",)</f>
        <v/>
      </c>
      <c r="R47" s="125" t="str">
        <f>IF(OR(AND(ART!$E43&lt;&gt;"",ART!$E43&lt;$B$3,DES_TURMA!$D$5=TRUE),AND(BIO!$E43&lt;&gt;"",BIO!$E43&lt;$B$3,DES_TURMA!$E$5=TRUE),AND(ED_FIS!$E43&lt;&gt;"",ED_FIS!$E43&lt;$B$3,DES_TURMA!$F$5=TRUE),AND(FIL!$E43&lt;&gt;"",FIL!$E43&lt;$B$3,DES_TURMA!$G$5=TRUE),AND(FIS!$E43&lt;&gt;"",FIS!$E43&lt;$B$3,DES_TURMA!$H$5=TRUE),AND(GEO!$E43&lt;&gt;"",GEO!$E43&lt;$B$3,DES_TURMA!$I$5=TRUE),AND(HIST!$E43&lt;&gt;"",HIST!$E43&lt;$B$3,DES_TURMA!$J$5=TRUE),AND(ESP!$E43&lt;&gt;"",ESP!$E43&lt;$B$3,DES_TURMA!$K$5=TRUE),AND(ING!$E43&lt;&gt;"",ING!$E43&lt;$B$3,DES_TURMA!$L$5=TRUE),AND(LP!$E43&lt;&gt;"",LP!$E43&lt;$B$3,DES_TURMA!$M$5=TRUE),AND(MAT!$E43&lt;&gt;"",MAT!$E43&lt;$B$3,DES_TURMA!$N$5=TRUE),AND(QUI!$E43&lt;&gt;"",QUI!$E43&lt;$B$3,DES_TURMA!$O$5=TRUE),AND(SOC!$E43&lt;&gt;"",SOC!$E43&lt;$B$3,DES_TURMA!$P$5=TRUE)),"x",)</f>
        <v/>
      </c>
      <c r="S47" s="126" t="str">
        <f t="shared" si="1"/>
        <v/>
      </c>
    </row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1:S2"/>
    <mergeCell ref="A3:A4"/>
    <mergeCell ref="B3:C4"/>
    <mergeCell ref="D3:S4"/>
    <mergeCell ref="A5:A7"/>
    <mergeCell ref="B5:N6"/>
    <mergeCell ref="O5:S6"/>
  </mergeCells>
  <conditionalFormatting sqref="S8:S47">
    <cfRule type="containsText" dxfId="4" priority="1" operator="containsText" text="Dentro">
      <formula>NOT(ISERROR(SEARCH(("Dentro"),(S8))))</formula>
    </cfRule>
  </conditionalFormatting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