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spreadsheetml.comments+xml" PartName="/xl/comments21.xml"/>
  <Override ContentType="application/vnd.openxmlformats-officedocument.spreadsheetml.comments+xml" PartName="/xl/comments26.xml"/>
  <Override ContentType="application/vnd.openxmlformats-officedocument.spreadsheetml.comments+xml" PartName="/xl/comments34.xml"/>
  <Override ContentType="application/vnd.openxmlformats-officedocument.spreadsheetml.comments+xml" PartName="/xl/comments9.xml"/>
  <Override ContentType="application/vnd.openxmlformats-officedocument.spreadsheetml.comments+xml" PartName="/xl/comments30.xml"/>
  <Override ContentType="application/vnd.openxmlformats-officedocument.spreadsheetml.comments+xml" PartName="/xl/comments13.xml"/>
  <Override ContentType="application/vnd.openxmlformats-officedocument.spreadsheetml.comments+xml" PartName="/xl/comments4.xml"/>
  <Override ContentType="application/vnd.openxmlformats-officedocument.spreadsheetml.comments+xml" PartName="/xl/comments17.xml"/>
  <Override ContentType="application/vnd.openxmlformats-officedocument.spreadsheetml.comments+xml" PartName="/xl/comments8.xml"/>
  <Override ContentType="application/vnd.openxmlformats-officedocument.spreadsheetml.comments+xml" PartName="/xl/comments14.xml"/>
  <Override ContentType="application/vnd.openxmlformats-officedocument.spreadsheetml.comments+xml" PartName="/xl/comments27.xml"/>
  <Override ContentType="application/vnd.openxmlformats-officedocument.spreadsheetml.comments+xml" PartName="/xl/comments35.xml"/>
  <Override ContentType="application/vnd.openxmlformats-officedocument.spreadsheetml.comments+xml" PartName="/xl/comments22.xml"/>
  <Override ContentType="application/vnd.openxmlformats-officedocument.spreadsheetml.comments+xml" PartName="/xl/comments31.xml"/>
  <Override ContentType="application/vnd.openxmlformats-officedocument.spreadsheetml.comments+xml" PartName="/xl/comments3.xml"/>
  <Override ContentType="application/vnd.openxmlformats-officedocument.spreadsheetml.comments+xml" PartName="/xl/comments18.xml"/>
  <Override ContentType="application/vnd.openxmlformats-officedocument.spreadsheetml.comments+xml" PartName="/xl/comments15.xml"/>
  <Override ContentType="application/vnd.openxmlformats-officedocument.spreadsheetml.comments+xml" PartName="/xl/comments7.xml"/>
  <Override ContentType="application/vnd.openxmlformats-officedocument.spreadsheetml.comments+xml" PartName="/xl/comments32.xml"/>
  <Override ContentType="application/vnd.openxmlformats-officedocument.spreadsheetml.comments+xml" PartName="/xl/comments10.xml"/>
  <Override ContentType="application/vnd.openxmlformats-officedocument.spreadsheetml.comments+xml" PartName="/xl/comments23.xml"/>
  <Override ContentType="application/vnd.openxmlformats-officedocument.spreadsheetml.comments+xml" PartName="/xl/comments24.xml"/>
  <Override ContentType="application/vnd.openxmlformats-officedocument.spreadsheetml.comments+xml" PartName="/xl/comments6.xml"/>
  <Override ContentType="application/vnd.openxmlformats-officedocument.spreadsheetml.comments+xml" PartName="/xl/comments28.xml"/>
  <Override ContentType="application/vnd.openxmlformats-officedocument.spreadsheetml.comments+xml" PartName="/xl/comments19.xml"/>
  <Override ContentType="application/vnd.openxmlformats-officedocument.spreadsheetml.comments+xml" PartName="/xl/comments2.xml"/>
  <Override ContentType="application/vnd.openxmlformats-officedocument.spreadsheetml.comments+xml" PartName="/xl/comments33.xml"/>
  <Override ContentType="application/vnd.openxmlformats-officedocument.spreadsheetml.comments+xml" PartName="/xl/comments11.xml"/>
  <Override ContentType="application/vnd.openxmlformats-officedocument.spreadsheetml.comments+xml" PartName="/xl/comments20.xml"/>
  <Override ContentType="application/vnd.openxmlformats-officedocument.spreadsheetml.comments+xml" PartName="/xl/comments25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29.xml"/>
  <Override ContentType="application/vnd.openxmlformats-officedocument.spreadsheetml.comments+xml" PartName="/xl/comments1.xml"/>
  <Override ContentType="application/vnd.openxmlformats-officedocument.spreadsheetml.comments+xml" PartName="/xl/comments1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NS" sheetId="1" r:id="rId4"/>
    <sheet state="visible" name="Disciplinas" sheetId="2" r:id="rId5"/>
    <sheet state="visible" name="LP" sheetId="3" r:id="rId6"/>
    <sheet state="visible" name="ART" sheetId="4" r:id="rId7"/>
    <sheet state="visible" name="ED_FIS" sheetId="5" r:id="rId8"/>
    <sheet state="visible" name="HIST" sheetId="6" r:id="rId9"/>
    <sheet state="visible" name="GEO" sheetId="7" r:id="rId10"/>
    <sheet state="visible" name="FIL" sheetId="8" r:id="rId11"/>
    <sheet state="visible" name="SOC" sheetId="9" r:id="rId12"/>
    <sheet state="visible" name="QUI" sheetId="10" r:id="rId13"/>
    <sheet state="visible" name="FIS" sheetId="11" r:id="rId14"/>
    <sheet state="visible" name="BIO" sheetId="12" r:id="rId15"/>
    <sheet state="visible" name="MAT" sheetId="13" r:id="rId16"/>
    <sheet state="visible" name="EstudoOrientado" sheetId="14" r:id="rId17"/>
    <sheet state="visible" name="ELET" sheetId="15" r:id="rId18"/>
    <sheet state="visible" name="Projeto_de_vida" sheetId="16" r:id="rId19"/>
    <sheet state="visible" name="Pos_medio" sheetId="17" r:id="rId20"/>
    <sheet state="visible" name="Informatica" sheetId="18" r:id="rId21"/>
    <sheet state="visible" name="ING" sheetId="19" r:id="rId22"/>
    <sheet state="visible" name="ESP" sheetId="20" r:id="rId23"/>
    <sheet state="visible" name="Higie_Segu_trab" sheetId="21" r:id="rId24"/>
    <sheet state="visible" name="ISC" sheetId="22" r:id="rId25"/>
    <sheet state="visible" name="Intervcom" sheetId="23" r:id="rId26"/>
    <sheet state="visible" name="EP" sheetId="24" r:id="rId27"/>
    <sheet state="visible" name="Hist_cult_des" sheetId="25" r:id="rId28"/>
    <sheet state="visible" name="Pro_Cri_Desi" sheetId="26" r:id="rId29"/>
    <sheet state="visible" name="Funda_desenho" sheetId="27" r:id="rId30"/>
    <sheet state="visible" name="Desen_Pesq" sheetId="28" r:id="rId31"/>
    <sheet state="visible" name="Pesq_moda_mercado" sheetId="29" r:id="rId32"/>
    <sheet state="visible" name="Profabdc" sheetId="30" r:id="rId33"/>
    <sheet state="visible" name="Modelagem_plana_Cal" sheetId="31" r:id="rId34"/>
    <sheet state="visible" name="SustentMat" sheetId="32" r:id="rId35"/>
    <sheet state="visible" name="DesProjeto1" sheetId="33" r:id="rId36"/>
    <sheet state="visible" name="Desenho_3D" sheetId="34" r:id="rId37"/>
    <sheet state="visible" name="logist_gest_prod_vend" sheetId="35" r:id="rId38"/>
    <sheet state="visible" name="Desenv_de_Projeto2" sheetId="36" r:id="rId39"/>
    <sheet state="visible" name="Gest_Ino_Desen_Prod" sheetId="37" r:id="rId40"/>
    <sheet state="visible" name="Boletim" sheetId="38" r:id="rId41"/>
    <sheet state="visible" name="DES_TURMA" sheetId="39" r:id="rId42"/>
    <sheet state="visible" name="DES_INDIVIDUAL" sheetId="40" r:id="rId43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ID#AAAAfCaFYEU
    (2022-08-30 16:03:28)
Soma dos Pontos</t>
      </text>
    </comment>
    <comment authorId="0" ref="G3">
      <text>
        <t xml:space="preserve">======
ID#AAAAfCaFYDc
    (2022-08-30 16:03:28)
Síntese Bimestral</t>
      </text>
    </comment>
    <comment authorId="0" ref="H3">
      <text>
        <t xml:space="preserve">======
ID#AAAAfCaFYKk
    (2022-08-30 16:03:28)
Quanto Precisa na Final.</t>
      </text>
    </comment>
    <comment authorId="0" ref="I3">
      <text>
        <t xml:space="preserve">======
ID#AAAAfCaFYLg
    (2022-08-30 16:03:28)
Nota da Prova Final</t>
      </text>
    </comment>
    <comment authorId="0" ref="J3">
      <text>
        <t xml:space="preserve">======
ID#AAAAfCaFYLA
    (2022-08-30 16:03:28)
Média Final</t>
      </text>
    </comment>
    <comment authorId="0" ref="K3">
      <text>
        <t xml:space="preserve">======
ID#AAAAfCaFYEo
    (2022-08-30 16:03:28)
Situação Final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ID#AAAAfCaFYME
    (2022-08-30 16:03:28)
Soma dos Pontos</t>
      </text>
    </comment>
    <comment authorId="0" ref="G3">
      <text>
        <t xml:space="preserve">======
ID#AAAAfCaFYL4
    (2022-08-30 16:03:28)
Síntese Bimestral</t>
      </text>
    </comment>
    <comment authorId="0" ref="H3">
      <text>
        <t xml:space="preserve">======
ID#AAAAfCaFYB8
    (2022-08-30 16:03:28)
Quanto Precisa na Final.</t>
      </text>
    </comment>
    <comment authorId="0" ref="I3">
      <text>
        <t xml:space="preserve">======
ID#AAAAfCaFYFk
    (2022-08-30 16:03:28)
Nota da Prova Final</t>
      </text>
    </comment>
    <comment authorId="0" ref="J3">
      <text>
        <t xml:space="preserve">======
ID#AAAAfCaFYGE
    (2022-08-30 16:03:28)
Média Final</t>
      </text>
    </comment>
    <comment authorId="0" ref="K3">
      <text>
        <t xml:space="preserve">======
ID#AAAAfCaFYFo
    (2022-08-30 16:03:28)
Situação Final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ID#AAAAfCaFYJQ
    (2022-08-30 16:03:28)
Soma dos Pontos</t>
      </text>
    </comment>
    <comment authorId="0" ref="G3">
      <text>
        <t xml:space="preserve">======
ID#AAAAfCaFYH0
    (2022-08-30 16:03:28)
Síntese Bimestral</t>
      </text>
    </comment>
    <comment authorId="0" ref="H3">
      <text>
        <t xml:space="preserve">======
ID#AAAAfCaFYH8
    (2022-08-30 16:03:28)
Quanto Precisa na Final.</t>
      </text>
    </comment>
    <comment authorId="0" ref="I3">
      <text>
        <t xml:space="preserve">======
ID#AAAAfCaFYEY
    (2022-08-30 16:03:28)
Nota da Prova Final</t>
      </text>
    </comment>
    <comment authorId="0" ref="J3">
      <text>
        <t xml:space="preserve">======
ID#AAAAfCaFX_o
    (2022-08-30 16:03:28)
Média Final</t>
      </text>
    </comment>
    <comment authorId="0" ref="K3">
      <text>
        <t xml:space="preserve">======
ID#AAAAfCaFYMA
    (2022-08-30 16:03:28)
Situação Final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ID#AAAAfCaFYGo
    (2022-08-30 16:03:28)
Soma dos Pontos</t>
      </text>
    </comment>
    <comment authorId="0" ref="G3">
      <text>
        <t xml:space="preserve">======
ID#AAAAfCaFYEQ
    (2022-08-30 16:03:28)
Síntese Bimestral</t>
      </text>
    </comment>
    <comment authorId="0" ref="H3">
      <text>
        <t xml:space="preserve">======
ID#AAAAfCaFYKI
    (2022-08-30 16:03:28)
Quanto Precisa na Final.</t>
      </text>
    </comment>
    <comment authorId="0" ref="I3">
      <text>
        <t xml:space="preserve">======
ID#AAAAfCaFYH4
    (2022-08-30 16:03:28)
Nota da Prova Final</t>
      </text>
    </comment>
    <comment authorId="0" ref="J3">
      <text>
        <t xml:space="preserve">======
ID#AAAAfCaFYIQ
    (2022-08-30 16:03:28)
Média Final</t>
      </text>
    </comment>
    <comment authorId="0" ref="K3">
      <text>
        <t xml:space="preserve">======
ID#AAAAfCaFYCM
    (2022-08-30 16:03:28)
Situação Final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ID#AAAAfCaFYFA
    (2022-08-30 16:03:28)
Soma dos Pontos</t>
      </text>
    </comment>
    <comment authorId="0" ref="G3">
      <text>
        <t xml:space="preserve">======
ID#AAAAfCaFYI8
    (2022-08-30 16:03:28)
Síntese Bimestral</t>
      </text>
    </comment>
    <comment authorId="0" ref="H3">
      <text>
        <t xml:space="preserve">======
ID#AAAAfCaFYF0
    (2022-08-30 16:03:28)
Quanto Precisa na Final.</t>
      </text>
    </comment>
    <comment authorId="0" ref="I3">
      <text>
        <t xml:space="preserve">======
ID#AAAAfCaFYAY
    (2022-08-30 16:03:28)
Nota da Prova Final</t>
      </text>
    </comment>
    <comment authorId="0" ref="J3">
      <text>
        <t xml:space="preserve">======
ID#AAAAfCaFYC0
    (2022-08-30 16:03:28)
Média Final</t>
      </text>
    </comment>
    <comment authorId="0" ref="K3">
      <text>
        <t xml:space="preserve">======
ID#AAAAfCaFYGg
    (2022-08-30 16:03:28)
Situação Final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ID#AAAAfCaFYKw
    (2022-08-30 16:03:28)
Soma dos Pontos</t>
      </text>
    </comment>
    <comment authorId="0" ref="G3">
      <text>
        <t xml:space="preserve">======
ID#AAAAfCaFYD0
    (2022-08-30 16:03:28)
Síntese Bimestral</t>
      </text>
    </comment>
    <comment authorId="0" ref="H3">
      <text>
        <t xml:space="preserve">======
ID#AAAAfCaFYFc
    (2022-08-30 16:03:28)
Quanto Precisa na Final.</t>
      </text>
    </comment>
    <comment authorId="0" ref="I3">
      <text>
        <t xml:space="preserve">======
ID#AAAAfCaFYJk
    (2022-08-30 16:03:28)
Nota da Prova Final</t>
      </text>
    </comment>
    <comment authorId="0" ref="J3">
      <text>
        <t xml:space="preserve">======
ID#AAAAfCaFYDk
    (2022-08-30 16:03:28)
Média Final</t>
      </text>
    </comment>
    <comment authorId="0" ref="K3">
      <text>
        <t xml:space="preserve">======
ID#AAAAfCaFYBQ
    (2022-08-30 16:03:28)
Situação Final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ID#AAAAfCaFYLI
    (2022-08-30 16:03:28)
Soma dos Pontos</t>
      </text>
    </comment>
    <comment authorId="0" ref="G3">
      <text>
        <t xml:space="preserve">======
ID#AAAAfCaFYIc
    (2022-08-30 16:03:28)
Síntese Bimestral</t>
      </text>
    </comment>
    <comment authorId="0" ref="H3">
      <text>
        <t xml:space="preserve">======
ID#AAAAfCaFYMo
    (2022-08-30 16:03:28)
Quanto Precisa na Final.</t>
      </text>
    </comment>
    <comment authorId="0" ref="I3">
      <text>
        <t xml:space="preserve">======
ID#AAAAfCaFYKY
    (2022-08-30 16:03:28)
Nota da Prova Final</t>
      </text>
    </comment>
    <comment authorId="0" ref="J3">
      <text>
        <t xml:space="preserve">======
ID#AAAAfCaFYEA
    (2022-08-30 16:03:28)
Média Final</t>
      </text>
    </comment>
    <comment authorId="0" ref="K3">
      <text>
        <t xml:space="preserve">======
ID#AAAAfCaFYJg
    (2022-08-30 16:03:28)
Situação Final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ID#AAAAfCaFYI0
    (2022-08-30 16:03:28)
Soma dos Pontos</t>
      </text>
    </comment>
    <comment authorId="0" ref="G3">
      <text>
        <t xml:space="preserve">======
ID#AAAAfCaFYLk
    (2022-08-30 16:03:28)
Síntese Bimestral</t>
      </text>
    </comment>
    <comment authorId="0" ref="H3">
      <text>
        <t xml:space="preserve">======
ID#AAAAfCaFYKg
    (2022-08-30 16:03:28)
Quanto Precisa na Final.</t>
      </text>
    </comment>
    <comment authorId="0" ref="I3">
      <text>
        <t xml:space="preserve">======
ID#AAAAfCaFYFE
    (2022-08-30 16:03:28)
Nota da Prova Final</t>
      </text>
    </comment>
    <comment authorId="0" ref="J3">
      <text>
        <t xml:space="preserve">======
ID#AAAAfCaFYLU
    (2022-08-30 16:03:28)
Média Final</t>
      </text>
    </comment>
    <comment authorId="0" ref="K3">
      <text>
        <t xml:space="preserve">======
ID#AAAAfCaFYHE
    (2022-08-30 16:03:28)
Situação Final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ID#AAAAfCaFYCQ
    (2022-08-30 16:03:28)
Soma dos Pontos</t>
      </text>
    </comment>
    <comment authorId="0" ref="G3">
      <text>
        <t xml:space="preserve">======
ID#AAAAfCaFYJ8
    (2022-08-30 16:03:28)
Síntese Bimestral</t>
      </text>
    </comment>
    <comment authorId="0" ref="H3">
      <text>
        <t xml:space="preserve">======
ID#AAAAfCaFYEc
    (2022-08-30 16:03:28)
Quanto Precisa na Final.</t>
      </text>
    </comment>
    <comment authorId="0" ref="I3">
      <text>
        <t xml:space="preserve">======
ID#AAAAfCaFYKE
    (2022-08-30 16:03:28)
Nota da Prova Final</t>
      </text>
    </comment>
    <comment authorId="0" ref="J3">
      <text>
        <t xml:space="preserve">======
ID#AAAAfCaFYD8
    (2022-08-30 16:03:28)
Média Final</t>
      </text>
    </comment>
    <comment authorId="0" ref="K3">
      <text>
        <t xml:space="preserve">======
ID#AAAAfCaFYCA
    (2022-08-30 16:03:28)
Situação Final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ID#AAAAfCaFYFI
    (2022-08-30 16:03:28)
Soma dos Pontos</t>
      </text>
    </comment>
    <comment authorId="0" ref="G3">
      <text>
        <t xml:space="preserve">======
ID#AAAAfCaFYLM
    (2022-08-30 16:03:28)
Síntese Bimestral</t>
      </text>
    </comment>
    <comment authorId="0" ref="H3">
      <text>
        <t xml:space="preserve">======
ID#AAAAfCaFYDI
    (2022-08-30 16:03:28)
Quanto Precisa na Final.</t>
      </text>
    </comment>
    <comment authorId="0" ref="I3">
      <text>
        <t xml:space="preserve">======
ID#AAAAfCaFYEE
    (2022-08-30 16:03:28)
Nota da Prova Final</t>
      </text>
    </comment>
    <comment authorId="0" ref="J3">
      <text>
        <t xml:space="preserve">======
ID#AAAAfCaFYIY
    (2022-08-30 16:03:28)
Média Final</t>
      </text>
    </comment>
    <comment authorId="0" ref="K3">
      <text>
        <t xml:space="preserve">======
ID#AAAAfCaFYE0
    (2022-08-30 16:03:28)
Situação Final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ID#AAAAfCaFYIM
    (2022-08-30 16:03:28)
Soma dos Pontos</t>
      </text>
    </comment>
    <comment authorId="0" ref="G3">
      <text>
        <t xml:space="preserve">======
ID#AAAAfCaFYJM
    (2022-08-30 16:03:28)
Síntese Bimestral</t>
      </text>
    </comment>
    <comment authorId="0" ref="H3">
      <text>
        <t xml:space="preserve">======
ID#AAAAfCaFYGM
    (2022-08-30 16:03:28)
Quanto Precisa na Final.</t>
      </text>
    </comment>
    <comment authorId="0" ref="I3">
      <text>
        <t xml:space="preserve">======
ID#AAAAfCaFYGU
    (2022-08-30 16:03:28)
Nota da Prova Final</t>
      </text>
    </comment>
    <comment authorId="0" ref="J3">
      <text>
        <t xml:space="preserve">======
ID#AAAAfCaFYIg
    (2022-08-30 16:03:28)
Média Final</t>
      </text>
    </comment>
    <comment authorId="0" ref="K3">
      <text>
        <t xml:space="preserve">======
ID#AAAAfCaFYBw
    (2022-08-30 16:03:28)
Situação Final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ID#AAAAfCaFYCk
    (2022-08-30 16:03:28)
Soma dos Pontos</t>
      </text>
    </comment>
    <comment authorId="0" ref="G3">
      <text>
        <t xml:space="preserve">======
ID#AAAAfCaFYCI
    (2022-08-30 16:03:28)
Síntese Bimestral</t>
      </text>
    </comment>
    <comment authorId="0" ref="H3">
      <text>
        <t xml:space="preserve">======
ID#AAAAfCaFYDY
    (2022-08-30 16:03:28)
Quanto Precisa na Final.</t>
      </text>
    </comment>
    <comment authorId="0" ref="I3">
      <text>
        <t xml:space="preserve">======
ID#AAAAfCaFYHc
    (2022-08-30 16:03:28)
Nota da Prova Final</t>
      </text>
    </comment>
    <comment authorId="0" ref="J3">
      <text>
        <t xml:space="preserve">======
ID#AAAAfCaFX_w
    (2022-08-30 16:03:28)
Média Final</t>
      </text>
    </comment>
    <comment authorId="0" ref="K3">
      <text>
        <t xml:space="preserve">======
ID#AAAAfCaFYDU
    (2022-08-30 16:03:28)
Situação Final</t>
      </text>
    </comment>
  </commentList>
</comments>
</file>

<file path=xl/comments1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ID#AAAAfCaFYFY
    (2022-08-30 16:03:28)
Soma dos Pontos</t>
      </text>
    </comment>
    <comment authorId="0" ref="G3">
      <text>
        <t xml:space="preserve">======
ID#AAAAfCaFYCc
    (2022-08-30 16:03:28)
Síntese Bimestral</t>
      </text>
    </comment>
    <comment authorId="0" ref="H3">
      <text>
        <t xml:space="preserve">======
ID#AAAAfCaFYHU
    (2022-08-30 16:03:28)
Quanto Precisa na Final.</t>
      </text>
    </comment>
    <comment authorId="0" ref="I3">
      <text>
        <t xml:space="preserve">======
ID#AAAAfCaFYMY
    (2022-08-30 16:03:28)
Nota da Prova Final</t>
      </text>
    </comment>
    <comment authorId="0" ref="J3">
      <text>
        <t xml:space="preserve">======
ID#AAAAfCaFYLo
    (2022-08-30 16:03:28)
Média Final</t>
      </text>
    </comment>
    <comment authorId="0" ref="K3">
      <text>
        <t xml:space="preserve">======
ID#AAAAfCaFYEI
    (2022-08-30 16:03:28)
Situação Final</t>
      </text>
    </comment>
  </commentList>
</comments>
</file>

<file path=xl/comments1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ID#AAAAfCaFYMI
    (2022-08-30 16:03:28)
Soma dos Pontos</t>
      </text>
    </comment>
    <comment authorId="0" ref="G3">
      <text>
        <t xml:space="preserve">======
ID#AAAAfCaFYCw
    (2022-08-30 16:03:28)
Síntese Bimestral</t>
      </text>
    </comment>
    <comment authorId="0" ref="H3">
      <text>
        <t xml:space="preserve">======
ID#AAAAfCaFX_s
    (2022-08-30 16:03:28)
Quanto Precisa na Final.</t>
      </text>
    </comment>
    <comment authorId="0" ref="I3">
      <text>
        <t xml:space="preserve">======
ID#AAAAfCaFX_4
    (2022-08-30 16:03:28)
Nota da Prova Final</t>
      </text>
    </comment>
    <comment authorId="0" ref="J3">
      <text>
        <t xml:space="preserve">======
ID#AAAAfCaFYEk
    (2022-08-30 16:03:28)
Média Final</t>
      </text>
    </comment>
    <comment authorId="0" ref="K3">
      <text>
        <t xml:space="preserve">======
ID#AAAAfCaFYMs
    (2022-08-30 16:03:28)
Situação Final</t>
      </text>
    </comment>
  </commentList>
</comments>
</file>

<file path=xl/comments1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ID#AAAAfCaFYBk
    (2022-08-30 16:03:28)
Soma dos Pontos</t>
      </text>
    </comment>
    <comment authorId="0" ref="G3">
      <text>
        <t xml:space="preserve">======
ID#AAAAfCaFYMQ
    (2022-08-30 16:03:28)
Síntese Bimestral</t>
      </text>
    </comment>
    <comment authorId="0" ref="H3">
      <text>
        <t xml:space="preserve">======
ID#AAAAfCaFYKo
    (2022-08-30 16:03:28)
Quanto Precisa na Final.</t>
      </text>
    </comment>
    <comment authorId="0" ref="I3">
      <text>
        <t xml:space="preserve">======
ID#AAAAfCaFYHg
    (2022-08-30 16:03:28)
Nota da Prova Final</t>
      </text>
    </comment>
    <comment authorId="0" ref="J3">
      <text>
        <t xml:space="preserve">======
ID#AAAAfCaFYCs
    (2022-08-30 16:03:28)
Média Final</t>
      </text>
    </comment>
    <comment authorId="0" ref="K3">
      <text>
        <t xml:space="preserve">======
ID#AAAAfCaFYBM
    (2022-08-30 16:03:28)
Situação Final</t>
      </text>
    </comment>
  </commentList>
</comments>
</file>

<file path=xl/comments1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ID#AAAAfCaFYA0
    (2022-08-30 16:03:28)
Soma dos Pontos</t>
      </text>
    </comment>
    <comment authorId="0" ref="G3">
      <text>
        <t xml:space="preserve">======
ID#AAAAfCaFYMc
    (2022-08-30 16:03:28)
Síntese Bimestral</t>
      </text>
    </comment>
    <comment authorId="0" ref="H3">
      <text>
        <t xml:space="preserve">======
ID#AAAAfCaFX_8
    (2022-08-30 16:03:28)
Quanto Precisa na Final.</t>
      </text>
    </comment>
    <comment authorId="0" ref="I3">
      <text>
        <t xml:space="preserve">======
ID#AAAAfCaFYAE
    (2022-08-30 16:03:28)
Nota da Prova Final</t>
      </text>
    </comment>
    <comment authorId="0" ref="J3">
      <text>
        <t xml:space="preserve">======
ID#AAAAfCaFYGc
    (2022-08-30 16:03:28)
Média Final</t>
      </text>
    </comment>
    <comment authorId="0" ref="K3">
      <text>
        <t xml:space="preserve">======
ID#AAAAfCaFYHM
    (2022-08-30 16:03:28)
Situação Final</t>
      </text>
    </comment>
  </commentList>
</comments>
</file>

<file path=xl/comments1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ID#AAAAfCaFYGs
    (2022-08-30 16:03:28)
Soma dos Pontos</t>
      </text>
    </comment>
    <comment authorId="0" ref="G3">
      <text>
        <t xml:space="preserve">======
ID#AAAAfCaFYJ0
    (2022-08-30 16:03:28)
Síntese Bimestral</t>
      </text>
    </comment>
    <comment authorId="0" ref="H3">
      <text>
        <t xml:space="preserve">======
ID#AAAAfCaFYCE
    (2022-08-30 16:03:28)
Quanto Precisa na Final.</t>
      </text>
    </comment>
    <comment authorId="0" ref="I3">
      <text>
        <t xml:space="preserve">======
ID#AAAAfCaFYKU
    (2022-08-30 16:03:28)
Nota da Prova Final</t>
      </text>
    </comment>
    <comment authorId="0" ref="J3">
      <text>
        <t xml:space="preserve">======
ID#AAAAfCaFYIw
    (2022-08-30 16:03:28)
Média Final</t>
      </text>
    </comment>
    <comment authorId="0" ref="K3">
      <text>
        <t xml:space="preserve">======
ID#AAAAfCaFYBo
    (2022-08-30 16:03:28)
Situação Final</t>
      </text>
    </comment>
  </commentList>
</comments>
</file>

<file path=xl/comments1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ID#AAAAfCaFYMk
    (2022-08-30 16:03:28)
Soma dos Pontos</t>
      </text>
    </comment>
    <comment authorId="0" ref="G3">
      <text>
        <t xml:space="preserve">======
ID#AAAAfCaFYII
    (2022-08-30 16:03:28)
Síntese Bimestral</t>
      </text>
    </comment>
    <comment authorId="0" ref="H3">
      <text>
        <t xml:space="preserve">======
ID#AAAAfCaFYAw
    (2022-08-30 16:03:28)
Quanto Precisa na Final.</t>
      </text>
    </comment>
    <comment authorId="0" ref="I3">
      <text>
        <t xml:space="preserve">======
ID#AAAAfCaFYBA
    (2022-08-30 16:03:28)
Nota da Prova Final</t>
      </text>
    </comment>
    <comment authorId="0" ref="J3">
      <text>
        <t xml:space="preserve">======
ID#AAAAfCaFYFs
    (2022-08-30 16:03:28)
Média Final</t>
      </text>
    </comment>
    <comment authorId="0" ref="K3">
      <text>
        <t xml:space="preserve">======
ID#AAAAfCaFYBs
    (2022-08-30 16:03:28)
Situação Final</t>
      </text>
    </comment>
  </commentList>
</comments>
</file>

<file path=xl/comments1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ID#AAAAfCaFYBI
    (2022-08-30 16:03:28)
Soma dos Pontos</t>
      </text>
    </comment>
    <comment authorId="0" ref="G3">
      <text>
        <t xml:space="preserve">======
ID#AAAAfCaFYJw
    (2022-08-30 16:03:28)
Síntese Bimestral</t>
      </text>
    </comment>
    <comment authorId="0" ref="H3">
      <text>
        <t xml:space="preserve">======
ID#AAAAfCaFYF8
    (2022-08-30 16:03:28)
Quanto Precisa na Final.</t>
      </text>
    </comment>
    <comment authorId="0" ref="I3">
      <text>
        <t xml:space="preserve">======
ID#AAAAfCaFYDw
    (2022-08-30 16:03:28)
Nota da Prova Final</t>
      </text>
    </comment>
    <comment authorId="0" ref="J3">
      <text>
        <t xml:space="preserve">======
ID#AAAAfCaFYHs
    (2022-08-30 16:03:28)
Média Final</t>
      </text>
    </comment>
    <comment authorId="0" ref="K3">
      <text>
        <t xml:space="preserve">======
ID#AAAAfCaFYE4
    (2022-08-30 16:03:28)
Situação Final</t>
      </text>
    </comment>
  </commentList>
</comments>
</file>

<file path=xl/comments2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ID#AAAAfCaFYHQ
    (2022-08-30 16:03:28)
Soma dos Pontos</t>
      </text>
    </comment>
    <comment authorId="0" ref="G3">
      <text>
        <t xml:space="preserve">======
ID#AAAAfCaFYAc
    (2022-08-30 16:03:28)
Síntese Bimestral</t>
      </text>
    </comment>
    <comment authorId="0" ref="H3">
      <text>
        <t xml:space="preserve">======
ID#AAAAfCaFYAk
    (2022-08-30 16:03:28)
Quanto Precisa na Final.</t>
      </text>
    </comment>
    <comment authorId="0" ref="I3">
      <text>
        <t xml:space="preserve">======
ID#AAAAfCaFYAQ
    (2022-08-30 16:03:28)
Nota da Prova Final</t>
      </text>
    </comment>
    <comment authorId="0" ref="J3">
      <text>
        <t xml:space="preserve">======
ID#AAAAfCaFYDQ
    (2022-08-30 16:03:28)
Média Final</t>
      </text>
    </comment>
    <comment authorId="0" ref="K3">
      <text>
        <t xml:space="preserve">======
ID#AAAAfCaFYHk
    (2022-08-30 16:03:28)
Situação Final</t>
      </text>
    </comment>
  </commentList>
</comments>
</file>

<file path=xl/comments2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ID#AAAAfCaFYIE
    (2022-08-30 16:03:28)
Soma dos Pontos</t>
      </text>
    </comment>
    <comment authorId="0" ref="G3">
      <text>
        <t xml:space="preserve">======
ID#AAAAfCaFYEg
    (2022-08-30 16:03:28)
Síntese Bimestral</t>
      </text>
    </comment>
    <comment authorId="0" ref="H3">
      <text>
        <t xml:space="preserve">======
ID#AAAAfCaFYKQ
    (2022-08-30 16:03:28)
Quanto Precisa na Final.</t>
      </text>
    </comment>
    <comment authorId="0" ref="I3">
      <text>
        <t xml:space="preserve">======
ID#AAAAfCaFYLE
    (2022-08-30 16:03:28)
Nota da Prova Final</t>
      </text>
    </comment>
    <comment authorId="0" ref="J3">
      <text>
        <t xml:space="preserve">======
ID#AAAAfCaFYFw
    (2022-08-30 16:03:28)
Média Final</t>
      </text>
    </comment>
    <comment authorId="0" ref="K3">
      <text>
        <t xml:space="preserve">======
ID#AAAAfCaFYIU
    (2022-08-30 16:03:28)
Situação Final</t>
      </text>
    </comment>
  </commentList>
</comments>
</file>

<file path=xl/comments2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ID#AAAAfCaFYFQ
    (2022-08-30 16:03:28)
Soma dos Pontos</t>
      </text>
    </comment>
    <comment authorId="0" ref="G3">
      <text>
        <t xml:space="preserve">======
ID#AAAAfCaFYC8
    (2022-08-30 16:03:28)
Síntese Bimestral</t>
      </text>
    </comment>
    <comment authorId="0" ref="H3">
      <text>
        <t xml:space="preserve">======
ID#AAAAfCaFYDs
    (2022-08-30 16:03:28)
Quanto Precisa na Final.</t>
      </text>
    </comment>
    <comment authorId="0" ref="I3">
      <text>
        <t xml:space="preserve">======
ID#AAAAfCaFYAo
    (2022-08-30 16:03:28)
Nota da Prova Final</t>
      </text>
    </comment>
    <comment authorId="0" ref="J3">
      <text>
        <t xml:space="preserve">======
ID#AAAAfCaFYMU
    (2022-08-30 16:03:28)
Média Final</t>
      </text>
    </comment>
    <comment authorId="0" ref="K3">
      <text>
        <t xml:space="preserve">======
ID#AAAAfCaFYD4
    (2022-08-30 16:03:28)
Situação Final</t>
      </text>
    </comment>
  </commentList>
</comments>
</file>

<file path=xl/comments2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ID#AAAAfCaFYG8
    (2022-08-30 16:03:28)
Soma dos Pontos</t>
      </text>
    </comment>
    <comment authorId="0" ref="G3">
      <text>
        <t xml:space="preserve">======
ID#AAAAfCaFYLY
    (2022-08-30 16:03:28)
Síntese Bimestral</t>
      </text>
    </comment>
    <comment authorId="0" ref="H3">
      <text>
        <t xml:space="preserve">======
ID#AAAAfCaFYJc
    (2022-08-30 16:03:28)
Quanto Precisa na Final.</t>
      </text>
    </comment>
    <comment authorId="0" ref="I3">
      <text>
        <t xml:space="preserve">======
ID#AAAAfCaFYGw
    (2022-08-30 16:03:28)
Nota da Prova Final</t>
      </text>
    </comment>
    <comment authorId="0" ref="J3">
      <text>
        <t xml:space="preserve">======
ID#AAAAfCaFYK8
    (2022-08-30 16:03:28)
Média Final</t>
      </text>
    </comment>
    <comment authorId="0" ref="K3">
      <text>
        <t xml:space="preserve">======
ID#AAAAfCaFYB4
    (2022-08-30 16:03:28)
Situação Final</t>
      </text>
    </comment>
  </commentList>
</comments>
</file>

<file path=xl/comments2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ID#AAAAfCaFYCo
    (2022-08-30 16:03:28)
Soma dos Pontos</t>
      </text>
    </comment>
    <comment authorId="0" ref="G3">
      <text>
        <t xml:space="preserve">======
ID#AAAAfCaFYG0
    (2022-08-30 16:03:28)
Síntese Bimestral</t>
      </text>
    </comment>
    <comment authorId="0" ref="H3">
      <text>
        <t xml:space="preserve">======
ID#AAAAfCaFYJo
    (2022-08-30 16:03:28)
Quanto Precisa na Final.</t>
      </text>
    </comment>
    <comment authorId="0" ref="I3">
      <text>
        <t xml:space="preserve">======
ID#AAAAfCaFYAs
    (2022-08-30 16:03:28)
Nota da Prova Final</t>
      </text>
    </comment>
    <comment authorId="0" ref="J3">
      <text>
        <t xml:space="preserve">======
ID#AAAAfCaFYG4
    (2022-08-30 16:03:28)
Média Final</t>
      </text>
    </comment>
    <comment authorId="0" ref="K3">
      <text>
        <t xml:space="preserve">======
ID#AAAAfCaFYDA
    (2022-08-30 16:03:28)
Situação Final</t>
      </text>
    </comment>
  </commentList>
</comments>
</file>

<file path=xl/comments2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ID#AAAAfCaFYHA
    (2022-08-30 16:03:28)
Soma dos Pontos</t>
      </text>
    </comment>
    <comment authorId="0" ref="G3">
      <text>
        <t xml:space="preserve">======
ID#AAAAfCaFYHo
    (2022-08-30 16:03:28)
Síntese Bimestral</t>
      </text>
    </comment>
    <comment authorId="0" ref="H3">
      <text>
        <t xml:space="preserve">======
ID#AAAAfCaFYEs
    (2022-08-30 16:03:28)
Quanto Precisa na Final.</t>
      </text>
    </comment>
    <comment authorId="0" ref="I3">
      <text>
        <t xml:space="preserve">======
ID#AAAAfCaFYIk
    (2022-08-30 16:03:28)
Nota da Prova Final</t>
      </text>
    </comment>
    <comment authorId="0" ref="J3">
      <text>
        <t xml:space="preserve">======
ID#AAAAfCaFYI4
    (2022-08-30 16:03:28)
Média Final</t>
      </text>
    </comment>
    <comment authorId="0" ref="K3">
      <text>
        <t xml:space="preserve">======
ID#AAAAfCaFYLQ
    (2022-08-30 16:03:28)
Situação Final</t>
      </text>
    </comment>
  </commentList>
</comments>
</file>

<file path=xl/comments2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ID#AAAAfCaFYBU
    (2022-08-30 16:03:28)
Soma dos Pontos</t>
      </text>
    </comment>
    <comment authorId="0" ref="G3">
      <text>
        <t xml:space="preserve">======
ID#AAAAfCaFYFM
    (2022-08-30 16:03:28)
Síntese Bimestral</t>
      </text>
    </comment>
    <comment authorId="0" ref="H3">
      <text>
        <t xml:space="preserve">======
ID#AAAAfCaFYIA
    (2022-08-30 16:03:28)
Quanto Precisa na Final.</t>
      </text>
    </comment>
    <comment authorId="0" ref="I3">
      <text>
        <t xml:space="preserve">======
ID#AAAAfCaFYAA
    (2022-08-30 16:03:28)
Nota da Prova Final</t>
      </text>
    </comment>
    <comment authorId="0" ref="J3">
      <text>
        <t xml:space="preserve">======
ID#AAAAfCaFYCY
    (2022-08-30 16:03:28)
Média Final</t>
      </text>
    </comment>
    <comment authorId="0" ref="K3">
      <text>
        <t xml:space="preserve">======
ID#AAAAfCaFYLw
    (2022-08-30 16:03:28)
Situação Final</t>
      </text>
    </comment>
  </commentList>
</comments>
</file>

<file path=xl/comments2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ID#AAAAfCaFYC4
    (2022-08-30 16:03:28)
Soma dos Pontos</t>
      </text>
    </comment>
    <comment authorId="0" ref="G3">
      <text>
        <t xml:space="preserve">======
ID#AAAAfCaFYCg
    (2022-08-30 16:03:28)
Síntese Bimestral</t>
      </text>
    </comment>
    <comment authorId="0" ref="H3">
      <text>
        <t xml:space="preserve">======
ID#AAAAfCaFYJI
    (2022-08-30 16:03:28)
Quanto Precisa na Final.</t>
      </text>
    </comment>
    <comment authorId="0" ref="I3">
      <text>
        <t xml:space="preserve">======
ID#AAAAfCaFX_0
    (2022-08-30 16:03:28)
Nota da Prova Final</t>
      </text>
    </comment>
    <comment authorId="0" ref="J3">
      <text>
        <t xml:space="preserve">======
ID#AAAAfCaFYDo
    (2022-08-30 16:03:28)
Média Final</t>
      </text>
    </comment>
    <comment authorId="0" ref="K3">
      <text>
        <t xml:space="preserve">======
ID#AAAAfCaFYEw
    (2022-08-30 16:03:28)
Situação Final</t>
      </text>
    </comment>
  </commentList>
</comments>
</file>

<file path=xl/comments2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ID#AAAAfCaFYJE
    (2022-08-30 16:03:28)
Soma dos Pontos</t>
      </text>
    </comment>
    <comment authorId="0" ref="G3">
      <text>
        <t xml:space="preserve">======
ID#AAAAfCaFYLs
    (2022-08-30 16:03:28)
Síntese Bimestral</t>
      </text>
    </comment>
    <comment authorId="0" ref="H3">
      <text>
        <t xml:space="preserve">======
ID#AAAAfCaFYL8
    (2022-08-30 16:03:28)
Quanto Precisa na Final.</t>
      </text>
    </comment>
    <comment authorId="0" ref="I3">
      <text>
        <t xml:space="preserve">======
ID#AAAAfCaFYAI
    (2022-08-30 16:03:28)
Nota da Prova Final</t>
      </text>
    </comment>
    <comment authorId="0" ref="J3">
      <text>
        <t xml:space="preserve">======
ID#AAAAfCaFYBg
    (2022-08-30 16:03:28)
Média Final</t>
      </text>
    </comment>
    <comment authorId="0" ref="K3">
      <text>
        <t xml:space="preserve">======
ID#AAAAfCaFYK4
    (2022-08-30 16:03:28)
Situação Final</t>
      </text>
    </comment>
  </commentList>
</comments>
</file>

<file path=xl/comments2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ID#AAAAfCaFYGk
    (2022-08-30 16:03:28)
Soma dos Pontos</t>
      </text>
    </comment>
    <comment authorId="0" ref="G3">
      <text>
        <t xml:space="preserve">======
ID#AAAAfCaFYFU
    (2022-08-30 16:03:28)
Síntese Bimestral</t>
      </text>
    </comment>
    <comment authorId="0" ref="H3">
      <text>
        <t xml:space="preserve">======
ID#AAAAfCaFYAg
    (2022-08-30 16:03:28)
Quanto Precisa na Final.</t>
      </text>
    </comment>
    <comment authorId="0" ref="I3">
      <text>
        <t xml:space="preserve">======
ID#AAAAfCaFYBc
    (2022-08-30 16:03:28)
Nota da Prova Final</t>
      </text>
    </comment>
    <comment authorId="0" ref="J3">
      <text>
        <t xml:space="preserve">======
ID#AAAAfCaFYHY
    (2022-08-30 16:03:28)
Média Final</t>
      </text>
    </comment>
    <comment authorId="0" ref="K3">
      <text>
        <t xml:space="preserve">======
ID#AAAAfCaFYA8
    (2022-08-30 16:03:28)
Situação Final</t>
      </text>
    </comment>
  </commentList>
</comments>
</file>

<file path=xl/comments3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ID#AAAAfCaFYJA
    (2022-08-30 16:03:28)
Soma dos Pontos</t>
      </text>
    </comment>
    <comment authorId="0" ref="G3">
      <text>
        <t xml:space="preserve">======
ID#AAAAfCaFYHI
    (2022-08-30 16:03:28)
Síntese Bimestral</t>
      </text>
    </comment>
    <comment authorId="0" ref="H3">
      <text>
        <t xml:space="preserve">======
ID#AAAAfCaFYJU
    (2022-08-30 16:03:28)
Quanto Precisa na Final.</t>
      </text>
    </comment>
    <comment authorId="0" ref="I3">
      <text>
        <t xml:space="preserve">======
ID#AAAAfCaFYDE
    (2022-08-30 16:03:28)
Nota da Prova Final</t>
      </text>
    </comment>
    <comment authorId="0" ref="J3">
      <text>
        <t xml:space="preserve">======
ID#AAAAfCaFYAU
    (2022-08-30 16:03:28)
Média Final</t>
      </text>
    </comment>
    <comment authorId="0" ref="K3">
      <text>
        <t xml:space="preserve">======
ID#AAAAfCaFYA4
    (2022-08-30 16:03:28)
Situação Final</t>
      </text>
    </comment>
  </commentList>
</comments>
</file>

<file path=xl/comments3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ID#AAAAfCaFYL0
    (2022-08-30 16:03:28)
Soma dos Pontos</t>
      </text>
    </comment>
    <comment authorId="0" ref="G3">
      <text>
        <t xml:space="preserve">======
ID#AAAAfCaFYK0
    (2022-08-30 16:03:28)
Síntese Bimestral</t>
      </text>
    </comment>
    <comment authorId="0" ref="H3">
      <text>
        <t xml:space="preserve">======
ID#AAAAfCaFYCU
    (2022-08-30 16:03:28)
Quanto Precisa na Final.</t>
      </text>
    </comment>
    <comment authorId="0" ref="I3">
      <text>
        <t xml:space="preserve">======
ID#AAAAfCaFYF4
    (2022-08-30 16:03:28)
Nota da Prova Final</t>
      </text>
    </comment>
    <comment authorId="0" ref="J3">
      <text>
        <t xml:space="preserve">======
ID#AAAAfCaFYAM
    (2022-08-30 16:03:28)
Média Final</t>
      </text>
    </comment>
    <comment authorId="0" ref="K3">
      <text>
        <t xml:space="preserve">======
ID#AAAAfCaFYFg
    (2022-08-30 16:03:28)
Situação Final</t>
      </text>
    </comment>
  </commentList>
</comments>
</file>

<file path=xl/comments3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ID#AAAAfCaFYLc
    (2022-08-30 16:03:28)
Soma dos Pontos</t>
      </text>
    </comment>
    <comment authorId="0" ref="G3">
      <text>
        <t xml:space="preserve">======
ID#AAAAfCaFYJ4
    (2022-08-30 16:03:28)
Síntese Bimestral</t>
      </text>
    </comment>
    <comment authorId="0" ref="H3">
      <text>
        <t xml:space="preserve">======
ID#AAAAfCaFYJY
    (2022-08-30 16:03:28)
Quanto Precisa na Final.</t>
      </text>
    </comment>
    <comment authorId="0" ref="I3">
      <text>
        <t xml:space="preserve">======
ID#AAAAfCaFYKc
    (2022-08-30 16:03:28)
Nota da Prova Final</t>
      </text>
    </comment>
    <comment authorId="0" ref="J3">
      <text>
        <t xml:space="preserve">======
ID#AAAAfCaFYKA
    (2022-08-30 16:03:28)
Média Final</t>
      </text>
    </comment>
    <comment authorId="0" ref="K3">
      <text>
        <t xml:space="preserve">======
ID#AAAAfCaFYGI
    (2022-08-30 16:03:28)
Situação Final</t>
      </text>
    </comment>
  </commentList>
</comments>
</file>

<file path=xl/comments3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ID#AAAAfCaFYDM
    (2022-08-30 16:03:28)
Soma dos Pontos</t>
      </text>
    </comment>
    <comment authorId="0" ref="G3">
      <text>
        <t xml:space="preserve">======
ID#AAAAfCaFYKs
    (2022-08-30 16:03:28)
Síntese Bimestral</t>
      </text>
    </comment>
    <comment authorId="0" ref="H3">
      <text>
        <t xml:space="preserve">======
ID#AAAAfCaFYMg
    (2022-08-30 16:03:28)
Quanto Precisa na Final.</t>
      </text>
    </comment>
    <comment authorId="0" ref="I3">
      <text>
        <t xml:space="preserve">======
ID#AAAAfCaFYE8
    (2022-08-30 16:03:28)
Nota da Prova Final</t>
      </text>
    </comment>
    <comment authorId="0" ref="J3">
      <text>
        <t xml:space="preserve">======
ID#AAAAfCaFYDg
    (2022-08-30 16:03:28)
Média Final</t>
      </text>
    </comment>
    <comment authorId="0" ref="K3">
      <text>
        <t xml:space="preserve">======
ID#AAAAfCaFYB0
    (2022-08-30 16:03:28)
Situação Final</t>
      </text>
    </comment>
  </commentList>
</comments>
</file>

<file path=xl/comments3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ID#AAAAfCaFYGQ
    (2022-08-30 16:03:28)
Soma dos Pontos</t>
      </text>
    </comment>
    <comment authorId="0" ref="G3">
      <text>
        <t xml:space="preserve">======
ID#AAAAfCaFYBY
    (2022-08-30 16:03:28)
Síntese Bimestral</t>
      </text>
    </comment>
    <comment authorId="0" ref="H3">
      <text>
        <t xml:space="preserve">======
ID#AAAAfCaFYJs
    (2022-08-30 16:03:28)
Quanto Precisa na Final.</t>
      </text>
    </comment>
    <comment authorId="0" ref="I3">
      <text>
        <t xml:space="preserve">======
ID#AAAAfCaFYHw
    (2022-08-30 16:03:28)
Nota da Prova Final</t>
      </text>
    </comment>
    <comment authorId="0" ref="J3">
      <text>
        <t xml:space="preserve">======
ID#AAAAfCaFYBE
    (2022-08-30 16:03:28)
Média Final</t>
      </text>
    </comment>
    <comment authorId="0" ref="K3">
      <text>
        <t xml:space="preserve">======
ID#AAAAfCaFYIs
    (2022-08-30 16:03:28)
Situação Final</t>
      </text>
    </comment>
  </commentList>
</comments>
</file>

<file path=xl/comments3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ID#AAAAfCaFYGY
    (2022-08-30 16:03:28)
Soma dos Pontos</t>
      </text>
    </comment>
    <comment authorId="0" ref="G3">
      <text>
        <t xml:space="preserve">======
ID#AAAAfCaFYGA
    (2022-08-30 16:03:28)
Síntese Bimestral</t>
      </text>
    </comment>
    <comment authorId="0" ref="H3">
      <text>
        <t xml:space="preserve">======
ID#AAAAfCaFYIo
    (2022-08-30 16:03:28)
Quanto Precisa na Final.</t>
      </text>
    </comment>
    <comment authorId="0" ref="I3">
      <text>
        <t xml:space="preserve">======
ID#AAAAfCaFYKM
    (2022-08-30 16:03:28)
Nota da Prova Final</t>
      </text>
    </comment>
    <comment authorId="0" ref="J3">
      <text>
        <t xml:space="preserve">======
ID#AAAAfCaFYMM
    (2022-08-30 16:03:28)
Média Final</t>
      </text>
    </comment>
    <comment authorId="0" ref="K3">
      <text>
        <t xml:space="preserve">======
ID#AAAAfCaFYEM
    (2022-08-30 16:03:28)
Situação Final</t>
      </text>
    </comment>
  </commentList>
</comments>
</file>

<file path=xl/sharedStrings.xml><?xml version="1.0" encoding="utf-8"?>
<sst xmlns="http://schemas.openxmlformats.org/spreadsheetml/2006/main" count="778" uniqueCount="155">
  <si>
    <t>LISTA DE ALUNOS(S) MATRICULADOS</t>
  </si>
  <si>
    <t>Digite abaixo o nome de todos os estudantes da turma</t>
  </si>
  <si>
    <t>Ana Beatriz Oliveira Barbosa</t>
  </si>
  <si>
    <t>Ana Clara de Lima</t>
  </si>
  <si>
    <t>Brenda Teixeira Figueiredo</t>
  </si>
  <si>
    <t>Carlos Antonio da Silva Vicente</t>
  </si>
  <si>
    <t>Eduarda Shaieny Lopes Lima</t>
  </si>
  <si>
    <t>Ellen Beatriz Pacífico da Silva</t>
  </si>
  <si>
    <t>Emilly Christina Lima Freire</t>
  </si>
  <si>
    <t>Emilly Eduarda Almeida da Silva</t>
  </si>
  <si>
    <t>Emilly Oliveira da Cruz</t>
  </si>
  <si>
    <t>Esteffany Mirelly Lima da Silva</t>
  </si>
  <si>
    <t>Ester Hadassa Gomes Silva</t>
  </si>
  <si>
    <t>Évelin Yasmin Ferreira de Santana</t>
  </si>
  <si>
    <t>Everton Henrique de Negreiros Silva</t>
  </si>
  <si>
    <t>Gabrielle Borges Alves</t>
  </si>
  <si>
    <t>João Gabriel Araújo Macedo</t>
  </si>
  <si>
    <t>José Flávio Araújo Macedo</t>
  </si>
  <si>
    <t>Lethycia Nascimento Sousa</t>
  </si>
  <si>
    <t>Maria Julia Oliveira Almeida</t>
  </si>
  <si>
    <t>Marynna Mellyne de Oliveira Almeida Carneiro</t>
  </si>
  <si>
    <t>Milena Luana Azevedo Lima</t>
  </si>
  <si>
    <t>Myllena Maria da Silva Balbino</t>
  </si>
  <si>
    <t>Poliana Kelly de Almeida Nascimento</t>
  </si>
  <si>
    <t>Rafaelly Jordão de Oliveira</t>
  </si>
  <si>
    <t>Samuel de Sousa Ribeiro</t>
  </si>
  <si>
    <t>Aluno(a)</t>
  </si>
  <si>
    <t>LÍNGUA PORTUGUESA</t>
  </si>
  <si>
    <t>M1, M2, M3, M4 = Médias</t>
  </si>
  <si>
    <t>SP = Soma dos Pontos</t>
  </si>
  <si>
    <t>M1</t>
  </si>
  <si>
    <t>M2</t>
  </si>
  <si>
    <t>M3</t>
  </si>
  <si>
    <t>M4</t>
  </si>
  <si>
    <t>SP</t>
  </si>
  <si>
    <t>SB</t>
  </si>
  <si>
    <t>QPF</t>
  </si>
  <si>
    <t>NPF</t>
  </si>
  <si>
    <t>MF</t>
  </si>
  <si>
    <t>S</t>
  </si>
  <si>
    <t>SB = Síntese Bimestral</t>
  </si>
  <si>
    <t>QPF = Quanto Precisa na Final</t>
  </si>
  <si>
    <t>NPF = Nota da Prova Final</t>
  </si>
  <si>
    <t>MF = Média Final</t>
  </si>
  <si>
    <t>S = Situação Final</t>
  </si>
  <si>
    <t>ARTE</t>
  </si>
  <si>
    <t>EDUCAÇÃO FÍSICA</t>
  </si>
  <si>
    <t>-</t>
  </si>
  <si>
    <t>HISTÓRIA</t>
  </si>
  <si>
    <t>GEOGRAFIA</t>
  </si>
  <si>
    <t>FILOSOFIA</t>
  </si>
  <si>
    <t>SOCIOLOGIA</t>
  </si>
  <si>
    <t>QUÍMICA</t>
  </si>
  <si>
    <t>FÍSICA</t>
  </si>
  <si>
    <t>BIOLOGIA</t>
  </si>
  <si>
    <t>MATEMÁTICA</t>
  </si>
  <si>
    <t>Orientação de Estudo</t>
  </si>
  <si>
    <t>ELETIVA</t>
  </si>
  <si>
    <t>Projeto de Vida</t>
  </si>
  <si>
    <t>Pós Médio</t>
  </si>
  <si>
    <t>Informática Básica</t>
  </si>
  <si>
    <t>\</t>
  </si>
  <si>
    <t>Língua Estrangeira(Inglês Básico e Instrumental)</t>
  </si>
  <si>
    <t>Língua Estrangeira(Espanhol Básico e Instrumental)</t>
  </si>
  <si>
    <t>Higiene e Segurança do trabalho</t>
  </si>
  <si>
    <t>Inovação Social e Cientifica</t>
  </si>
  <si>
    <t>Intervenção Comunitária</t>
  </si>
  <si>
    <t>Empresa Pedagigicas</t>
  </si>
  <si>
    <t>Hitória e Cultura em Design e Calçados</t>
  </si>
  <si>
    <t>Processo de Criação de Design</t>
  </si>
  <si>
    <t>Fundamentos do Desenho</t>
  </si>
  <si>
    <t xml:space="preserve">Desenvolvimento de  Pesquisa </t>
  </si>
  <si>
    <t>Pesquisa de Moda e Mercado</t>
  </si>
  <si>
    <t>Processo de Fabricação em Design de Calçados</t>
  </si>
  <si>
    <t>Modelagem Plana em design de Calçado</t>
  </si>
  <si>
    <t>Sustentabilidade e Materiais</t>
  </si>
  <si>
    <t>Desenvolvimento de  Projeto I</t>
  </si>
  <si>
    <t>Desenho 3D</t>
  </si>
  <si>
    <t>Logistica e Gestão de produção e vendas</t>
  </si>
  <si>
    <t>Desenvolvimento de  Projeto II</t>
  </si>
  <si>
    <t>Gestão da inovação em desenvolvimento de Produto</t>
  </si>
  <si>
    <r>
      <rPr>
        <rFont val="Verdana"/>
        <b/>
        <color theme="1"/>
        <sz val="12.0"/>
      </rPr>
      <t>ECIT PROFESSOR BRAULIO MAIA JUNIOR</t>
    </r>
    <r>
      <rPr>
        <rFont val="Verdana"/>
        <b/>
        <color theme="1"/>
        <sz val="16.0"/>
      </rPr>
      <t xml:space="preserve">
</t>
    </r>
    <r>
      <rPr>
        <rFont val="Verdana"/>
        <b val="0"/>
        <color theme="1"/>
        <sz val="10.0"/>
      </rPr>
      <t>Boletim Escolar do Aluno
ano letivo: 2023</t>
    </r>
  </si>
  <si>
    <t>Número:</t>
  </si>
  <si>
    <t>3° B Design de Calçados</t>
  </si>
  <si>
    <r>
      <rPr>
        <rFont val="Verdana"/>
        <b/>
        <color theme="1"/>
        <sz val="9.0"/>
      </rPr>
      <t>Discplinas</t>
    </r>
  </si>
  <si>
    <r>
      <rPr>
        <rFont val="Verdana"/>
        <b/>
        <color theme="1"/>
        <sz val="9.0"/>
      </rPr>
      <t>1º Bim.</t>
    </r>
  </si>
  <si>
    <r>
      <rPr>
        <rFont val="Verdana"/>
        <b/>
        <color theme="1"/>
        <sz val="9.0"/>
      </rPr>
      <t>2º Bim.</t>
    </r>
  </si>
  <si>
    <r>
      <rPr>
        <rFont val="Verdana"/>
        <b/>
        <color theme="1"/>
        <sz val="9.0"/>
      </rPr>
      <t>3º Bim.</t>
    </r>
  </si>
  <si>
    <r>
      <rPr>
        <rFont val="Verdana"/>
        <b/>
        <color theme="1"/>
        <sz val="9.0"/>
      </rPr>
      <t>4º Bim.</t>
    </r>
  </si>
  <si>
    <t>MEDIA</t>
  </si>
  <si>
    <t>Líng. Port.</t>
  </si>
  <si>
    <t>Arte</t>
  </si>
  <si>
    <t>Educ. Física</t>
  </si>
  <si>
    <t>História</t>
  </si>
  <si>
    <t>Geografia</t>
  </si>
  <si>
    <t>Filosofia</t>
  </si>
  <si>
    <t>Sociologia</t>
  </si>
  <si>
    <t>Química</t>
  </si>
  <si>
    <t>Física</t>
  </si>
  <si>
    <t>Biologia</t>
  </si>
  <si>
    <t>Matemática</t>
  </si>
  <si>
    <t>Est. Orientado</t>
  </si>
  <si>
    <t>Eletiva</t>
  </si>
  <si>
    <t>Projeto de vida</t>
  </si>
  <si>
    <t>Informatica</t>
  </si>
  <si>
    <t>Língua Estrangeira(Ingês Básico e insrtumental)</t>
  </si>
  <si>
    <t>Língua Estrangeira(Espanhol Básico e insrtumental)</t>
  </si>
  <si>
    <t>Inovação Social Científica</t>
  </si>
  <si>
    <t>Empresa  Pedagógica</t>
  </si>
  <si>
    <t>Historia e Cultura em Design de Calçados</t>
  </si>
  <si>
    <t>Processo de Crianção de Design</t>
  </si>
  <si>
    <t>Fundamentos do desenho</t>
  </si>
  <si>
    <t xml:space="preserve">Desenvolvimento de Pesquisa </t>
  </si>
  <si>
    <t>Processo de Fabricação em design  de Calçados</t>
  </si>
  <si>
    <t>Desenvolvimento de Projeto I</t>
  </si>
  <si>
    <t>Logistica e Gestao de Produção de vendas</t>
  </si>
  <si>
    <t>Desenvolvimento de Projeto II</t>
  </si>
  <si>
    <t>Gest. Inov. Desenvolvimento de Produto</t>
  </si>
  <si>
    <t>Obs:</t>
  </si>
  <si>
    <t>Assinatura do responsável</t>
  </si>
  <si>
    <t>DESEMPENHO DA TURMA</t>
  </si>
  <si>
    <t>Série:</t>
  </si>
  <si>
    <t>1ª</t>
  </si>
  <si>
    <t>Turma:</t>
  </si>
  <si>
    <t>Única</t>
  </si>
  <si>
    <t>Nº de alunos matriculados na turma:</t>
  </si>
  <si>
    <t>(Baseado na quantidade de nomes digitados)</t>
  </si>
  <si>
    <t>Escolha o(s) componente(s):</t>
  </si>
  <si>
    <t>Art</t>
  </si>
  <si>
    <t>Bio</t>
  </si>
  <si>
    <t>Ed Fis</t>
  </si>
  <si>
    <t>Fil</t>
  </si>
  <si>
    <t>Fis</t>
  </si>
  <si>
    <t>Geo</t>
  </si>
  <si>
    <t>Hist</t>
  </si>
  <si>
    <t>Ling Esp</t>
  </si>
  <si>
    <t>Ling Ing</t>
  </si>
  <si>
    <t>Ling Port</t>
  </si>
  <si>
    <t>Mat</t>
  </si>
  <si>
    <t>Qui</t>
  </si>
  <si>
    <t>Soc</t>
  </si>
  <si>
    <t>Bimestre:</t>
  </si>
  <si>
    <t>Geral</t>
  </si>
  <si>
    <t>Digite a nota de referência abaixo. Por exemplo: Se quiser saber a porcentagem de estudantes com média menor que 5 em Geografia, então deixe apenas "Geo" marcado acima e digite 5 no campo abaixo. Os dados, então, serão mostrados ao lado.
Nota: Quando se é marcado mais de um componente, no número de alunos com média menor que a nota de referência informada, serão contabilizados todos os estudantes que tenham uma média baixa em qualquer um dos componentes marcados.</t>
  </si>
  <si>
    <t>Além disso, é possível fazer o cruzamento das notas de diferentes componentes. Por exemplo, para saber a porcentagem de estudantes que ficaram com média maior ou igual a 7 na área de Linguagens, marque os 5 componentes da referida área e coloque 7 como nota de referência. Observe que, neste caso, nós teremos uma porcentagem média.</t>
  </si>
  <si>
    <t>Média da turma:</t>
  </si>
  <si>
    <t>Nota de referência:</t>
  </si>
  <si>
    <t>DESEMPENHO INDIVIDUAL - ESTIMATIVA DE REPROVAÇÃO</t>
  </si>
  <si>
    <t>Será marcado um "x" nos componentes em que a síntese bimestral do estudante estiver abaixo da nota de referência informada. "xx" significa nota não informada.</t>
  </si>
  <si>
    <t>Por Componente</t>
  </si>
  <si>
    <t>Por Bimestre</t>
  </si>
  <si>
    <t>1o</t>
  </si>
  <si>
    <t>2o</t>
  </si>
  <si>
    <t>3o</t>
  </si>
  <si>
    <t>4o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</si>
</sst>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.0"/>
    <numFmt numFmtId="165" formatCode="#,##0.0"/>
    <numFmt numFmtId="166" formatCode="0.0%"/>
  </numFmts>
  <fonts count="24">
    <font>
      <sz val="11.0"/>
      <color rgb="FF000000"/>
      <name val="Calibri"/>
      <scheme val="minor"/>
    </font>
    <font>
      <b/>
      <sz val="10.0"/>
      <color theme="1"/>
      <name val="Arial"/>
    </font>
    <font>
      <sz val="11.0"/>
      <color rgb="FF000000"/>
      <name val="Calibri"/>
    </font>
    <font/>
    <font>
      <sz val="10.0"/>
      <color theme="1"/>
      <name val="Arial"/>
    </font>
    <font>
      <sz val="12.0"/>
      <color theme="1"/>
      <name val="Arial"/>
    </font>
    <font>
      <sz val="12.0"/>
      <color rgb="FF0D0D0D"/>
      <name val="Arial"/>
    </font>
    <font>
      <sz val="12.0"/>
      <color rgb="FF0D0D0D"/>
      <name val="Times New Roman"/>
    </font>
    <font>
      <sz val="12.0"/>
      <color theme="1"/>
      <name val="Times New Roman"/>
    </font>
    <font>
      <b/>
      <sz val="18.0"/>
      <color rgb="FF000000"/>
      <name val="Calibri"/>
    </font>
    <font>
      <sz val="11.0"/>
      <color theme="1"/>
      <name val="Calibri"/>
    </font>
    <font>
      <b/>
      <sz val="11.0"/>
      <color rgb="FF000000"/>
      <name val="Calibri"/>
    </font>
    <font>
      <b/>
      <sz val="11.0"/>
      <color theme="1"/>
      <name val="Calibri"/>
    </font>
    <font>
      <b/>
      <sz val="12.0"/>
      <color rgb="FF000000"/>
      <name val="Calibri"/>
    </font>
    <font>
      <b/>
      <sz val="16.0"/>
      <color theme="1"/>
      <name val="Verdana"/>
    </font>
    <font>
      <b/>
      <sz val="12.0"/>
      <color theme="1"/>
      <name val="Verdana"/>
    </font>
    <font>
      <sz val="12.0"/>
      <color theme="1"/>
      <name val="Verdana"/>
    </font>
    <font>
      <b/>
      <sz val="18.0"/>
      <color theme="1"/>
      <name val="Calibri"/>
    </font>
    <font>
      <b/>
      <sz val="18.0"/>
      <color theme="0"/>
      <name val="Calibri"/>
    </font>
    <font>
      <b/>
      <sz val="9.0"/>
      <color theme="1"/>
      <name val="Verdana"/>
    </font>
    <font>
      <sz val="9.0"/>
      <color theme="1"/>
      <name val="Verdana"/>
    </font>
    <font>
      <b/>
      <i/>
      <sz val="11.0"/>
      <color theme="1"/>
      <name val="Calibri"/>
    </font>
    <font>
      <sz val="10.0"/>
      <color theme="1"/>
      <name val="Calibri"/>
    </font>
    <font>
      <b/>
      <sz val="14.0"/>
      <color rgb="FF000000"/>
      <name val="Calibri"/>
    </font>
  </fonts>
  <fills count="19">
    <fill>
      <patternFill patternType="none"/>
    </fill>
    <fill>
      <patternFill patternType="lightGray"/>
    </fill>
    <fill>
      <patternFill patternType="solid">
        <fgColor rgb="FFD9D2E9"/>
        <bgColor rgb="FFD9D2E9"/>
      </patternFill>
    </fill>
    <fill>
      <patternFill patternType="solid">
        <fgColor theme="0"/>
        <bgColor theme="0"/>
      </patternFill>
    </fill>
    <fill>
      <patternFill patternType="solid">
        <fgColor rgb="FFEAD1DC"/>
        <bgColor rgb="FFEAD1DC"/>
      </patternFill>
    </fill>
    <fill>
      <patternFill patternType="solid">
        <fgColor rgb="FFD8D8D8"/>
        <bgColor rgb="FFD8D8D8"/>
      </patternFill>
    </fill>
    <fill>
      <patternFill patternType="solid">
        <fgColor rgb="FFA5A5A5"/>
        <bgColor rgb="FFA5A5A5"/>
      </patternFill>
    </fill>
    <fill>
      <patternFill patternType="solid">
        <fgColor rgb="FFCFE2F3"/>
        <bgColor rgb="FFCFE2F3"/>
      </patternFill>
    </fill>
    <fill>
      <patternFill patternType="solid">
        <fgColor rgb="FF92D050"/>
        <bgColor rgb="FF92D050"/>
      </patternFill>
    </fill>
    <fill>
      <patternFill patternType="solid">
        <fgColor rgb="FFF9CB9C"/>
        <bgColor rgb="FFF9CB9C"/>
      </patternFill>
    </fill>
    <fill>
      <patternFill patternType="solid">
        <fgColor rgb="FFD9EAD3"/>
        <bgColor rgb="FFD9EAD3"/>
      </patternFill>
    </fill>
    <fill>
      <patternFill patternType="solid">
        <fgColor rgb="FFBFBFBF"/>
        <bgColor rgb="FFBFBFBF"/>
      </patternFill>
    </fill>
    <fill>
      <patternFill patternType="solid">
        <fgColor theme="1"/>
        <bgColor theme="1"/>
      </patternFill>
    </fill>
    <fill>
      <patternFill patternType="solid">
        <fgColor rgb="FFC9DAF8"/>
        <bgColor rgb="FFC9DAF8"/>
      </patternFill>
    </fill>
    <fill>
      <patternFill patternType="solid">
        <fgColor rgb="FF9FC5E8"/>
        <bgColor rgb="FF9FC5E8"/>
      </patternFill>
    </fill>
    <fill>
      <patternFill patternType="solid">
        <fgColor rgb="FFA4C2F4"/>
        <bgColor rgb="FFA4C2F4"/>
      </patternFill>
    </fill>
    <fill>
      <patternFill patternType="solid">
        <fgColor rgb="FFA2C4C9"/>
        <bgColor rgb="FFA2C4C9"/>
      </patternFill>
    </fill>
    <fill>
      <patternFill patternType="solid">
        <fgColor rgb="FFD0E0E3"/>
        <bgColor rgb="FFD0E0E3"/>
      </patternFill>
    </fill>
    <fill>
      <patternFill patternType="solid">
        <fgColor rgb="FFB4A7D6"/>
        <bgColor rgb="FFB4A7D6"/>
      </patternFill>
    </fill>
  </fills>
  <borders count="39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/>
      <right/>
      <top/>
      <bottom/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</border>
    <border>
      <left style="medium">
        <color rgb="FFFFFFFF"/>
      </left>
      <top style="medium">
        <color rgb="FFFFFFFF"/>
      </top>
    </border>
    <border>
      <top style="medium">
        <color rgb="FFFFFFFF"/>
      </top>
    </border>
    <border>
      <right style="medium">
        <color rgb="FFFFFFFF"/>
      </right>
      <top style="medium">
        <color rgb="FFFFFFFF"/>
      </top>
    </border>
    <border>
      <left style="thin">
        <color rgb="FF000000"/>
      </left>
      <right/>
    </border>
    <border>
      <left style="medium">
        <color rgb="FFFFFFFF"/>
      </left>
      <bottom style="medium">
        <color rgb="FFFFFFFF"/>
      </bottom>
    </border>
    <border>
      <bottom style="medium">
        <color rgb="FFFFFFFF"/>
      </bottom>
    </border>
    <border>
      <right style="medium">
        <color rgb="FFFFFFFF"/>
      </right>
      <bottom style="medium">
        <color rgb="FFFFFFFF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bottom style="thin">
        <color rgb="FF000000"/>
      </bottom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</border>
    <border>
      <left/>
      <right/>
      <top style="thin">
        <color rgb="FF000000"/>
      </top>
      <bottom/>
    </border>
    <border>
      <left/>
      <right/>
      <top/>
      <bottom style="thin">
        <color rgb="FF000000"/>
      </bottom>
    </border>
    <border>
      <left style="medium">
        <color rgb="FFFFFFFF"/>
      </left>
      <right style="medium">
        <color rgb="FFFFFFFF"/>
      </right>
      <top style="medium">
        <color rgb="FFFFFFFF"/>
      </top>
      <bottom/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</border>
    <border>
      <right style="thin">
        <color rgb="FF000000"/>
      </right>
    </border>
    <border>
      <left style="medium">
        <color rgb="FFFFFFFF"/>
      </left>
      <top style="medium">
        <color rgb="FFFFFFFF"/>
      </top>
      <bottom style="medium">
        <color rgb="FFFFFFFF"/>
      </bottom>
    </border>
    <border>
      <top style="medium">
        <color rgb="FFFFFFFF"/>
      </top>
      <bottom style="medium">
        <color rgb="FFFFFFFF"/>
      </bottom>
    </border>
    <border>
      <right style="medium">
        <color rgb="FFFFFFFF"/>
      </right>
      <top style="medium">
        <color rgb="FFFFFFFF"/>
      </top>
      <bottom style="medium">
        <color rgb="FFFFFFFF"/>
      </bottom>
    </border>
    <border>
      <left style="medium">
        <color rgb="FFFFFFFF"/>
      </left>
    </border>
    <border>
      <right style="medium">
        <color rgb="FFFFFFFF"/>
      </right>
    </border>
    <border>
      <left style="medium">
        <color rgb="FFFFFFFF"/>
      </left>
      <right style="medium">
        <color rgb="FFFFFFFF"/>
      </right>
      <top style="medium">
        <color rgb="FFFFFFFF"/>
      </top>
    </border>
    <border>
      <left style="medium">
        <color rgb="FFFFFFFF"/>
      </left>
      <right style="medium">
        <color rgb="FFFFFFFF"/>
      </right>
      <bottom style="medium">
        <color rgb="FFFFFFFF"/>
      </bottom>
    </border>
    <border>
      <left style="medium">
        <color rgb="FFFFFFFF"/>
      </left>
      <right style="medium">
        <color rgb="FFFFFFFF"/>
      </right>
    </border>
  </borders>
  <cellStyleXfs count="1">
    <xf borderId="0" fillId="0" fontId="0" numFmtId="0" applyAlignment="1" applyFont="1"/>
  </cellStyleXfs>
  <cellXfs count="12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2" fillId="3" fontId="2" numFmtId="0" xfId="0" applyBorder="1" applyFill="1" applyFont="1"/>
    <xf borderId="3" fillId="0" fontId="3" numFmtId="0" xfId="0" applyBorder="1" applyFont="1"/>
    <xf borderId="4" fillId="4" fontId="4" numFmtId="0" xfId="0" applyAlignment="1" applyBorder="1" applyFill="1" applyFont="1">
      <alignment horizontal="center" shrinkToFit="0" vertical="center" wrapText="1"/>
    </xf>
    <xf borderId="4" fillId="5" fontId="5" numFmtId="0" xfId="0" applyBorder="1" applyFill="1" applyFont="1"/>
    <xf borderId="4" fillId="0" fontId="5" numFmtId="0" xfId="0" applyBorder="1" applyFont="1"/>
    <xf borderId="4" fillId="5" fontId="6" numFmtId="0" xfId="0" applyAlignment="1" applyBorder="1" applyFont="1">
      <alignment shrinkToFit="0" vertical="center" wrapText="1"/>
    </xf>
    <xf borderId="4" fillId="0" fontId="6" numFmtId="0" xfId="0" applyAlignment="1" applyBorder="1" applyFont="1">
      <alignment shrinkToFit="0" vertical="center" wrapText="1"/>
    </xf>
    <xf borderId="2" fillId="3" fontId="7" numFmtId="0" xfId="0" applyAlignment="1" applyBorder="1" applyFont="1">
      <alignment shrinkToFit="0" vertical="center" wrapText="1"/>
    </xf>
    <xf borderId="2" fillId="3" fontId="8" numFmtId="0" xfId="0" applyBorder="1" applyFont="1"/>
    <xf borderId="0" fillId="0" fontId="4" numFmtId="0" xfId="0" applyFont="1"/>
    <xf borderId="2" fillId="6" fontId="2" numFmtId="0" xfId="0" applyBorder="1" applyFill="1" applyFont="1"/>
    <xf borderId="5" fillId="4" fontId="9" numFmtId="0" xfId="0" applyAlignment="1" applyBorder="1" applyFont="1">
      <alignment horizontal="center" vertical="center"/>
    </xf>
    <xf borderId="6" fillId="7" fontId="9" numFmtId="0" xfId="0" applyAlignment="1" applyBorder="1" applyFill="1" applyFont="1">
      <alignment horizontal="center" vertical="center"/>
    </xf>
    <xf borderId="7" fillId="0" fontId="3" numFmtId="0" xfId="0" applyBorder="1" applyFont="1"/>
    <xf borderId="8" fillId="0" fontId="3" numFmtId="0" xfId="0" applyBorder="1" applyFont="1"/>
    <xf borderId="2" fillId="8" fontId="2" numFmtId="0" xfId="0" applyBorder="1" applyFill="1" applyFont="1"/>
    <xf borderId="2" fillId="3" fontId="10" numFmtId="0" xfId="0" applyBorder="1" applyFont="1"/>
    <xf borderId="0" fillId="0" fontId="10" numFmtId="0" xfId="0" applyFont="1"/>
    <xf borderId="9" fillId="0" fontId="3" numFmtId="0" xfId="0" applyBorder="1" applyFont="1"/>
    <xf borderId="10" fillId="0" fontId="3" numFmtId="0" xfId="0" applyBorder="1" applyFont="1"/>
    <xf borderId="11" fillId="0" fontId="3" numFmtId="0" xfId="0" applyBorder="1" applyFont="1"/>
    <xf borderId="12" fillId="0" fontId="3" numFmtId="0" xfId="0" applyBorder="1" applyFont="1"/>
    <xf borderId="13" fillId="8" fontId="2" numFmtId="0" xfId="0" applyBorder="1" applyFont="1"/>
    <xf borderId="14" fillId="0" fontId="3" numFmtId="0" xfId="0" applyBorder="1" applyFont="1"/>
    <xf borderId="15" fillId="9" fontId="11" numFmtId="0" xfId="0" applyAlignment="1" applyBorder="1" applyFill="1" applyFont="1">
      <alignment horizontal="center"/>
    </xf>
    <xf borderId="15" fillId="9" fontId="12" numFmtId="0" xfId="0" applyAlignment="1" applyBorder="1" applyFont="1">
      <alignment horizontal="center"/>
    </xf>
    <xf borderId="15" fillId="10" fontId="10" numFmtId="0" xfId="0" applyAlignment="1" applyBorder="1" applyFill="1" applyFont="1">
      <alignment vertical="center"/>
    </xf>
    <xf borderId="15" fillId="10" fontId="2" numFmtId="164" xfId="0" applyAlignment="1" applyBorder="1" applyFont="1" applyNumberFormat="1">
      <alignment horizontal="center"/>
    </xf>
    <xf borderId="15" fillId="10" fontId="10" numFmtId="164" xfId="0" applyAlignment="1" applyBorder="1" applyFont="1" applyNumberFormat="1">
      <alignment horizontal="center"/>
    </xf>
    <xf borderId="15" fillId="10" fontId="10" numFmtId="2" xfId="0" applyAlignment="1" applyBorder="1" applyFont="1" applyNumberFormat="1">
      <alignment horizontal="center"/>
    </xf>
    <xf borderId="15" fillId="10" fontId="10" numFmtId="0" xfId="0" applyAlignment="1" applyBorder="1" applyFont="1">
      <alignment horizontal="center"/>
    </xf>
    <xf borderId="15" fillId="10" fontId="2" numFmtId="2" xfId="0" applyAlignment="1" applyBorder="1" applyFont="1" applyNumberFormat="1">
      <alignment horizontal="center"/>
    </xf>
    <xf borderId="15" fillId="10" fontId="2" numFmtId="0" xfId="0" applyAlignment="1" applyBorder="1" applyFont="1">
      <alignment horizontal="center"/>
    </xf>
    <xf borderId="16" fillId="8" fontId="2" numFmtId="0" xfId="0" applyBorder="1" applyFont="1"/>
    <xf borderId="15" fillId="7" fontId="10" numFmtId="0" xfId="0" applyAlignment="1" applyBorder="1" applyFont="1">
      <alignment vertical="center"/>
    </xf>
    <xf borderId="15" fillId="7" fontId="2" numFmtId="164" xfId="0" applyAlignment="1" applyBorder="1" applyFont="1" applyNumberFormat="1">
      <alignment horizontal="center"/>
    </xf>
    <xf borderId="15" fillId="7" fontId="10" numFmtId="164" xfId="0" applyAlignment="1" applyBorder="1" applyFont="1" applyNumberFormat="1">
      <alignment horizontal="center"/>
    </xf>
    <xf borderId="15" fillId="7" fontId="10" numFmtId="2" xfId="0" applyAlignment="1" applyBorder="1" applyFont="1" applyNumberFormat="1">
      <alignment horizontal="center"/>
    </xf>
    <xf borderId="15" fillId="7" fontId="10" numFmtId="0" xfId="0" applyAlignment="1" applyBorder="1" applyFont="1">
      <alignment horizontal="center"/>
    </xf>
    <xf borderId="15" fillId="7" fontId="2" numFmtId="2" xfId="0" applyAlignment="1" applyBorder="1" applyFont="1" applyNumberFormat="1">
      <alignment horizontal="center"/>
    </xf>
    <xf borderId="15" fillId="7" fontId="2" numFmtId="0" xfId="0" applyAlignment="1" applyBorder="1" applyFont="1">
      <alignment horizontal="center"/>
    </xf>
    <xf borderId="17" fillId="8" fontId="2" numFmtId="0" xfId="0" applyBorder="1" applyFont="1"/>
    <xf borderId="15" fillId="10" fontId="10" numFmtId="0" xfId="0" applyBorder="1" applyFont="1"/>
    <xf borderId="0" fillId="0" fontId="2" numFmtId="0" xfId="0" applyFont="1"/>
    <xf borderId="15" fillId="10" fontId="2" numFmtId="164" xfId="0" applyAlignment="1" applyBorder="1" applyFont="1" applyNumberFormat="1">
      <alignment horizontal="center" readingOrder="0"/>
    </xf>
    <xf borderId="15" fillId="7" fontId="2" numFmtId="164" xfId="0" applyAlignment="1" applyBorder="1" applyFont="1" applyNumberFormat="1">
      <alignment horizontal="center" readingOrder="0"/>
    </xf>
    <xf borderId="15" fillId="9" fontId="12" numFmtId="165" xfId="0" applyAlignment="1" applyBorder="1" applyFont="1" applyNumberFormat="1">
      <alignment horizontal="center"/>
    </xf>
    <xf borderId="0" fillId="0" fontId="10" numFmtId="165" xfId="0" applyFont="1" applyNumberFormat="1"/>
    <xf borderId="18" fillId="9" fontId="11" numFmtId="0" xfId="0" applyAlignment="1" applyBorder="1" applyFont="1">
      <alignment horizontal="center"/>
    </xf>
    <xf borderId="18" fillId="9" fontId="12" numFmtId="0" xfId="0" applyAlignment="1" applyBorder="1" applyFont="1">
      <alignment horizontal="center"/>
    </xf>
    <xf borderId="2" fillId="3" fontId="10" numFmtId="0" xfId="0" applyAlignment="1" applyBorder="1" applyFont="1">
      <alignment horizontal="center"/>
    </xf>
    <xf borderId="15" fillId="9" fontId="13" numFmtId="0" xfId="0" applyAlignment="1" applyBorder="1" applyFont="1">
      <alignment horizontal="center"/>
    </xf>
    <xf borderId="19" fillId="0" fontId="14" numFmtId="0" xfId="0" applyAlignment="1" applyBorder="1" applyFont="1">
      <alignment horizontal="center" shrinkToFit="0" vertical="center" wrapText="1"/>
    </xf>
    <xf borderId="20" fillId="0" fontId="3" numFmtId="0" xfId="0" applyBorder="1" applyFont="1"/>
    <xf borderId="21" fillId="0" fontId="3" numFmtId="0" xfId="0" applyBorder="1" applyFont="1"/>
    <xf borderId="22" fillId="0" fontId="3" numFmtId="0" xfId="0" applyBorder="1" applyFont="1"/>
    <xf borderId="23" fillId="0" fontId="3" numFmtId="0" xfId="0" applyBorder="1" applyFont="1"/>
    <xf borderId="24" fillId="0" fontId="3" numFmtId="0" xfId="0" applyBorder="1" applyFont="1"/>
    <xf borderId="4" fillId="0" fontId="15" numFmtId="0" xfId="0" applyAlignment="1" applyBorder="1" applyFont="1">
      <alignment shrinkToFit="0" vertical="center" wrapText="1"/>
    </xf>
    <xf borderId="4" fillId="11" fontId="15" numFmtId="0" xfId="0" applyAlignment="1" applyBorder="1" applyFill="1" applyFont="1">
      <alignment horizontal="center" shrinkToFit="0" vertical="center" wrapText="1"/>
    </xf>
    <xf borderId="25" fillId="0" fontId="16" numFmtId="0" xfId="0" applyAlignment="1" applyBorder="1" applyFont="1">
      <alignment shrinkToFit="0" vertical="center" wrapText="1"/>
    </xf>
    <xf borderId="26" fillId="0" fontId="3" numFmtId="0" xfId="0" applyBorder="1" applyFont="1"/>
    <xf borderId="27" fillId="0" fontId="3" numFmtId="0" xfId="0" applyBorder="1" applyFont="1"/>
    <xf borderId="25" fillId="5" fontId="17" numFmtId="0" xfId="0" applyAlignment="1" applyBorder="1" applyFont="1">
      <alignment horizontal="center" shrinkToFit="0" vertical="center" wrapText="1"/>
    </xf>
    <xf borderId="25" fillId="12" fontId="18" numFmtId="0" xfId="0" applyAlignment="1" applyBorder="1" applyFill="1" applyFont="1">
      <alignment horizontal="center"/>
    </xf>
    <xf borderId="4" fillId="0" fontId="19" numFmtId="0" xfId="0" applyAlignment="1" applyBorder="1" applyFont="1">
      <alignment horizontal="center" shrinkToFit="0" vertical="top" wrapText="1"/>
    </xf>
    <xf borderId="4" fillId="0" fontId="20" numFmtId="0" xfId="0" applyAlignment="1" applyBorder="1" applyFont="1">
      <alignment shrinkToFit="0" vertical="top" wrapText="1"/>
    </xf>
    <xf borderId="4" fillId="2" fontId="2" numFmtId="164" xfId="0" applyAlignment="1" applyBorder="1" applyFont="1" applyNumberFormat="1">
      <alignment horizontal="center"/>
    </xf>
    <xf borderId="4" fillId="2" fontId="10" numFmtId="164" xfId="0" applyAlignment="1" applyBorder="1" applyFont="1" applyNumberFormat="1">
      <alignment horizontal="center"/>
    </xf>
    <xf borderId="4" fillId="0" fontId="20" numFmtId="0" xfId="0" applyAlignment="1" applyBorder="1" applyFont="1">
      <alignment horizontal="left" shrinkToFit="0" vertical="top" wrapText="1"/>
    </xf>
    <xf borderId="4" fillId="13" fontId="2" numFmtId="164" xfId="0" applyAlignment="1" applyBorder="1" applyFill="1" applyFont="1" applyNumberFormat="1">
      <alignment horizontal="center"/>
    </xf>
    <xf borderId="4" fillId="0" fontId="2" numFmtId="0" xfId="0" applyAlignment="1" applyBorder="1" applyFont="1">
      <alignment horizontal="left" shrinkToFit="0" vertical="top" wrapText="1"/>
    </xf>
    <xf borderId="4" fillId="2" fontId="10" numFmtId="164" xfId="0" applyAlignment="1" applyBorder="1" applyFont="1" applyNumberFormat="1">
      <alignment horizontal="center" shrinkToFit="0" wrapText="1"/>
    </xf>
    <xf borderId="28" fillId="0" fontId="20" numFmtId="0" xfId="0" applyAlignment="1" applyBorder="1" applyFont="1">
      <alignment horizontal="left" shrinkToFit="0" vertical="top" wrapText="1"/>
    </xf>
    <xf borderId="4" fillId="0" fontId="2" numFmtId="0" xfId="0" applyBorder="1" applyFont="1"/>
    <xf borderId="19" fillId="0" fontId="11" numFmtId="0" xfId="0" applyBorder="1" applyFont="1"/>
    <xf borderId="20" fillId="0" fontId="2" numFmtId="0" xfId="0" applyBorder="1" applyFont="1"/>
    <xf borderId="21" fillId="0" fontId="2" numFmtId="0" xfId="0" applyBorder="1" applyFont="1"/>
    <xf borderId="29" fillId="0" fontId="2" numFmtId="0" xfId="0" applyBorder="1" applyFont="1"/>
    <xf borderId="30" fillId="0" fontId="2" numFmtId="0" xfId="0" applyBorder="1" applyFont="1"/>
    <xf borderId="22" fillId="0" fontId="2" numFmtId="0" xfId="0" applyBorder="1" applyFont="1"/>
    <xf borderId="23" fillId="0" fontId="2" numFmtId="0" xfId="0" applyBorder="1" applyFont="1"/>
    <xf borderId="24" fillId="0" fontId="2" numFmtId="0" xfId="0" applyBorder="1" applyFont="1"/>
    <xf borderId="20" fillId="0" fontId="11" numFmtId="0" xfId="0" applyAlignment="1" applyBorder="1" applyFont="1">
      <alignment horizontal="center"/>
    </xf>
    <xf borderId="6" fillId="14" fontId="17" numFmtId="0" xfId="0" applyAlignment="1" applyBorder="1" applyFill="1" applyFont="1">
      <alignment horizontal="center" vertical="center"/>
    </xf>
    <xf borderId="15" fillId="15" fontId="12" numFmtId="0" xfId="0" applyBorder="1" applyFill="1" applyFont="1"/>
    <xf borderId="15" fillId="13" fontId="10" numFmtId="0" xfId="0" applyAlignment="1" applyBorder="1" applyFont="1">
      <alignment horizontal="center"/>
    </xf>
    <xf borderId="31" fillId="15" fontId="12" numFmtId="0" xfId="0" applyBorder="1" applyFont="1"/>
    <xf borderId="32" fillId="0" fontId="3" numFmtId="0" xfId="0" applyBorder="1" applyFont="1"/>
    <xf borderId="33" fillId="0" fontId="3" numFmtId="0" xfId="0" applyBorder="1" applyFont="1"/>
    <xf borderId="31" fillId="13" fontId="10" numFmtId="0" xfId="0" applyBorder="1" applyFont="1"/>
    <xf borderId="6" fillId="15" fontId="12" numFmtId="0" xfId="0" applyAlignment="1" applyBorder="1" applyFont="1">
      <alignment vertical="center"/>
    </xf>
    <xf borderId="15" fillId="15" fontId="12" numFmtId="0" xfId="0" applyAlignment="1" applyBorder="1" applyFont="1">
      <alignment horizontal="center"/>
    </xf>
    <xf borderId="15" fillId="13" fontId="10" numFmtId="0" xfId="0" applyBorder="1" applyFont="1"/>
    <xf borderId="31" fillId="15" fontId="12" numFmtId="0" xfId="0" applyAlignment="1" applyBorder="1" applyFont="1">
      <alignment vertical="center"/>
    </xf>
    <xf borderId="15" fillId="15" fontId="21" numFmtId="0" xfId="0" applyAlignment="1" applyBorder="1" applyFont="1">
      <alignment horizontal="center" vertical="center"/>
    </xf>
    <xf borderId="6" fillId="13" fontId="22" numFmtId="0" xfId="0" applyAlignment="1" applyBorder="1" applyFont="1">
      <alignment shrinkToFit="0" vertical="top" wrapText="1"/>
    </xf>
    <xf borderId="31" fillId="16" fontId="12" numFmtId="0" xfId="0" applyAlignment="1" applyBorder="1" applyFill="1" applyFont="1">
      <alignment vertical="center"/>
    </xf>
    <xf borderId="15" fillId="17" fontId="10" numFmtId="2" xfId="0" applyAlignment="1" applyBorder="1" applyFill="1" applyFont="1" applyNumberFormat="1">
      <alignment horizontal="center" vertical="center"/>
    </xf>
    <xf borderId="15" fillId="17" fontId="2" numFmtId="2" xfId="0" applyAlignment="1" applyBorder="1" applyFont="1" applyNumberFormat="1">
      <alignment horizontal="center" vertical="center"/>
    </xf>
    <xf borderId="34" fillId="0" fontId="3" numFmtId="0" xfId="0" applyBorder="1" applyFont="1"/>
    <xf borderId="35" fillId="0" fontId="3" numFmtId="0" xfId="0" applyBorder="1" applyFont="1"/>
    <xf borderId="31" fillId="14" fontId="12" numFmtId="0" xfId="0" applyAlignment="1" applyBorder="1" applyFont="1">
      <alignment vertical="center"/>
    </xf>
    <xf borderId="15" fillId="7" fontId="10" numFmtId="1" xfId="0" applyAlignment="1" applyBorder="1" applyFont="1" applyNumberFormat="1">
      <alignment horizontal="center" vertical="center"/>
    </xf>
    <xf borderId="15" fillId="7" fontId="10" numFmtId="0" xfId="0" applyAlignment="1" applyBorder="1" applyFont="1">
      <alignment horizontal="center" vertical="center"/>
    </xf>
    <xf borderId="15" fillId="7" fontId="10" numFmtId="166" xfId="0" applyAlignment="1" applyBorder="1" applyFont="1" applyNumberFormat="1">
      <alignment horizontal="center" vertical="center"/>
    </xf>
    <xf borderId="31" fillId="18" fontId="12" numFmtId="0" xfId="0" applyAlignment="1" applyBorder="1" applyFill="1" applyFont="1">
      <alignment vertical="center"/>
    </xf>
    <xf borderId="15" fillId="2" fontId="10" numFmtId="0" xfId="0" applyAlignment="1" applyBorder="1" applyFont="1">
      <alignment horizontal="center" vertical="center"/>
    </xf>
    <xf borderId="15" fillId="2" fontId="10" numFmtId="166" xfId="0" applyAlignment="1" applyBorder="1" applyFont="1" applyNumberFormat="1">
      <alignment horizontal="center" vertical="center"/>
    </xf>
    <xf borderId="15" fillId="2" fontId="2" numFmtId="166" xfId="0" applyAlignment="1" applyBorder="1" applyFont="1" applyNumberFormat="1">
      <alignment horizontal="center" vertical="center"/>
    </xf>
    <xf borderId="15" fillId="13" fontId="10" numFmtId="164" xfId="0" applyAlignment="1" applyBorder="1" applyFont="1" applyNumberFormat="1">
      <alignment horizontal="center" vertical="center"/>
    </xf>
    <xf borderId="36" fillId="15" fontId="12" numFmtId="0" xfId="0" applyAlignment="1" applyBorder="1" applyFont="1">
      <alignment vertical="center"/>
    </xf>
    <xf borderId="6" fillId="13" fontId="10" numFmtId="164" xfId="0" applyAlignment="1" applyBorder="1" applyFont="1" applyNumberFormat="1">
      <alignment horizontal="center" vertical="center"/>
    </xf>
    <xf borderId="6" fillId="13" fontId="10" numFmtId="0" xfId="0" applyAlignment="1" applyBorder="1" applyFont="1">
      <alignment horizontal="left" shrinkToFit="0" vertical="center" wrapText="1"/>
    </xf>
    <xf borderId="37" fillId="0" fontId="3" numFmtId="0" xfId="0" applyBorder="1" applyFont="1"/>
    <xf borderId="36" fillId="15" fontId="9" numFmtId="0" xfId="0" applyAlignment="1" applyBorder="1" applyFont="1">
      <alignment horizontal="center" vertical="center"/>
    </xf>
    <xf borderId="6" fillId="15" fontId="23" numFmtId="0" xfId="0" applyAlignment="1" applyBorder="1" applyFont="1">
      <alignment horizontal="center" vertical="center"/>
    </xf>
    <xf borderId="38" fillId="0" fontId="3" numFmtId="0" xfId="0" applyBorder="1" applyFont="1"/>
    <xf borderId="15" fillId="2" fontId="10" numFmtId="0" xfId="0" applyAlignment="1" applyBorder="1" applyFont="1">
      <alignment horizontal="center"/>
    </xf>
    <xf borderId="15" fillId="2" fontId="10" numFmtId="164" xfId="0" applyAlignment="1" applyBorder="1" applyFont="1" applyNumberFormat="1">
      <alignment horizontal="center"/>
    </xf>
  </cellXfs>
  <cellStyles count="1">
    <cellStyle xfId="0" name="Normal" builtinId="0"/>
  </cellStyles>
  <dxfs count="5">
    <dxf>
      <font>
        <color rgb="FFFF0000"/>
      </font>
      <fill>
        <patternFill patternType="none"/>
      </fill>
      <border/>
    </dxf>
    <dxf>
      <font>
        <color rgb="FF0000FF"/>
      </font>
      <fill>
        <patternFill patternType="none"/>
      </fill>
      <border/>
    </dxf>
    <dxf>
      <font/>
      <fill>
        <patternFill patternType="solid">
          <fgColor rgb="FFEA9999"/>
          <bgColor rgb="FFEA9999"/>
        </patternFill>
      </fill>
      <border/>
    </dxf>
    <dxf>
      <font>
        <color rgb="FF990000"/>
      </font>
      <fill>
        <patternFill patternType="solid">
          <fgColor rgb="FFF4CCCC"/>
          <bgColor rgb="FFF4CCCC"/>
        </patternFill>
      </fill>
      <border/>
    </dxf>
    <dxf>
      <font/>
      <fill>
        <patternFill patternType="solid">
          <fgColor rgb="FFD5A6BD"/>
          <bgColor rgb="FFD5A6B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hyperlink" Target="#ISC!A1" TargetMode="External"/><Relationship Id="rId22" Type="http://schemas.openxmlformats.org/officeDocument/2006/relationships/hyperlink" Target="#Hist_cult_des!A1" TargetMode="External"/><Relationship Id="rId21" Type="http://schemas.openxmlformats.org/officeDocument/2006/relationships/hyperlink" Target="#EP!A1" TargetMode="External"/><Relationship Id="rId24" Type="http://schemas.openxmlformats.org/officeDocument/2006/relationships/hyperlink" Target="#ALNS!A1" TargetMode="External"/><Relationship Id="rId23" Type="http://schemas.openxmlformats.org/officeDocument/2006/relationships/hyperlink" Target="#Boletim!A1" TargetMode="External"/><Relationship Id="rId1" Type="http://schemas.openxmlformats.org/officeDocument/2006/relationships/hyperlink" Target="#LP!A1" TargetMode="External"/><Relationship Id="rId2" Type="http://schemas.openxmlformats.org/officeDocument/2006/relationships/hyperlink" Target="#ART!A1" TargetMode="External"/><Relationship Id="rId3" Type="http://schemas.openxmlformats.org/officeDocument/2006/relationships/hyperlink" Target="#ED_FIS!A1" TargetMode="External"/><Relationship Id="rId4" Type="http://schemas.openxmlformats.org/officeDocument/2006/relationships/hyperlink" Target="#ING!A1" TargetMode="External"/><Relationship Id="rId9" Type="http://schemas.openxmlformats.org/officeDocument/2006/relationships/hyperlink" Target="#SOC!A1" TargetMode="External"/><Relationship Id="rId26" Type="http://schemas.openxmlformats.org/officeDocument/2006/relationships/hyperlink" Target="#Funda_desenho!A1" TargetMode="External"/><Relationship Id="rId25" Type="http://schemas.openxmlformats.org/officeDocument/2006/relationships/hyperlink" Target="#Pro_Cri_Desi!A1" TargetMode="External"/><Relationship Id="rId28" Type="http://schemas.openxmlformats.org/officeDocument/2006/relationships/hyperlink" Target="#Pro_Cri_Desi!A1" TargetMode="External"/><Relationship Id="rId27" Type="http://schemas.openxmlformats.org/officeDocument/2006/relationships/hyperlink" Target="#Pesq_moda_mercado!A1" TargetMode="External"/><Relationship Id="rId5" Type="http://schemas.openxmlformats.org/officeDocument/2006/relationships/hyperlink" Target="#ESP!A1" TargetMode="External"/><Relationship Id="rId6" Type="http://schemas.openxmlformats.org/officeDocument/2006/relationships/hyperlink" Target="#HIST!A1" TargetMode="External"/><Relationship Id="rId29" Type="http://schemas.openxmlformats.org/officeDocument/2006/relationships/hyperlink" Target="#SustentMat!A1" TargetMode="External"/><Relationship Id="rId7" Type="http://schemas.openxmlformats.org/officeDocument/2006/relationships/hyperlink" Target="#GEO!A1" TargetMode="External"/><Relationship Id="rId8" Type="http://schemas.openxmlformats.org/officeDocument/2006/relationships/hyperlink" Target="#FIL!A1" TargetMode="External"/><Relationship Id="rId31" Type="http://schemas.openxmlformats.org/officeDocument/2006/relationships/hyperlink" Target="#DesProjeto1!A1" TargetMode="External"/><Relationship Id="rId30" Type="http://schemas.openxmlformats.org/officeDocument/2006/relationships/hyperlink" Target="#Modelagem_plana_Cal!A1" TargetMode="External"/><Relationship Id="rId11" Type="http://schemas.openxmlformats.org/officeDocument/2006/relationships/hyperlink" Target="#FIS!A1" TargetMode="External"/><Relationship Id="rId33" Type="http://schemas.openxmlformats.org/officeDocument/2006/relationships/hyperlink" Target="#logist_gest_prod_vend!A1" TargetMode="External"/><Relationship Id="rId10" Type="http://schemas.openxmlformats.org/officeDocument/2006/relationships/hyperlink" Target="#QUI!A1" TargetMode="External"/><Relationship Id="rId32" Type="http://schemas.openxmlformats.org/officeDocument/2006/relationships/hyperlink" Target="#Gest_Ino_Desen_Prod!A1" TargetMode="External"/><Relationship Id="rId13" Type="http://schemas.openxmlformats.org/officeDocument/2006/relationships/hyperlink" Target="#MAT!A1" TargetMode="External"/><Relationship Id="rId35" Type="http://schemas.openxmlformats.org/officeDocument/2006/relationships/hyperlink" Target="#Informatica!A1" TargetMode="External"/><Relationship Id="rId12" Type="http://schemas.openxmlformats.org/officeDocument/2006/relationships/hyperlink" Target="#BIO!A1" TargetMode="External"/><Relationship Id="rId34" Type="http://schemas.openxmlformats.org/officeDocument/2006/relationships/hyperlink" Target="#Pos_medio!A1" TargetMode="External"/><Relationship Id="rId15" Type="http://schemas.openxmlformats.org/officeDocument/2006/relationships/hyperlink" Target="#Desenho_3D!A1" TargetMode="External"/><Relationship Id="rId37" Type="http://schemas.openxmlformats.org/officeDocument/2006/relationships/hyperlink" Target="#Desenv_de_Projeto2!A1" TargetMode="External"/><Relationship Id="rId14" Type="http://schemas.openxmlformats.org/officeDocument/2006/relationships/hyperlink" Target="#EstudoOrientado!A1" TargetMode="External"/><Relationship Id="rId36" Type="http://schemas.openxmlformats.org/officeDocument/2006/relationships/hyperlink" Target="#Desen_Pesq!A1" TargetMode="External"/><Relationship Id="rId17" Type="http://schemas.openxmlformats.org/officeDocument/2006/relationships/hyperlink" Target="#Projeto_de_vida!A1" TargetMode="External"/><Relationship Id="rId16" Type="http://schemas.openxmlformats.org/officeDocument/2006/relationships/hyperlink" Target="#ELET!A1" TargetMode="External"/><Relationship Id="rId19" Type="http://schemas.openxmlformats.org/officeDocument/2006/relationships/hyperlink" Target="#Intervcom!A1" TargetMode="External"/><Relationship Id="rId18" Type="http://schemas.openxmlformats.org/officeDocument/2006/relationships/hyperlink" Target="#Higie_Segu_trab!A1" TargetMode="Externa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8.xml.rels><?xml version="1.0" encoding="UTF-8" standalone="yes"?><Relationships xmlns="http://schemas.openxmlformats.org/package/2006/relationships"><Relationship Id="rId1" Type="http://schemas.openxmlformats.org/officeDocument/2006/relationships/hyperlink" Target="#ALNS!A1" TargetMode="External"/><Relationship Id="rId2" Type="http://schemas.openxmlformats.org/officeDocument/2006/relationships/image" Target="../media/image2.png"/><Relationship Id="rId3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485775</xdr:colOff>
      <xdr:row>7</xdr:row>
      <xdr:rowOff>133350</xdr:rowOff>
    </xdr:from>
    <xdr:ext cx="9315450" cy="1381125"/>
    <xdr:sp>
      <xdr:nvSpPr>
        <xdr:cNvPr id="3" name="Shape 3"/>
        <xdr:cNvSpPr txBox="1"/>
      </xdr:nvSpPr>
      <xdr:spPr>
        <a:xfrm>
          <a:off x="693038" y="3094200"/>
          <a:ext cx="9305925" cy="13716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8000"/>
            <a:buFont typeface="Calibri"/>
            <a:buNone/>
          </a:pPr>
          <a:r>
            <a:rPr lang="en-US" sz="8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3B Design de Calados</a:t>
          </a:r>
          <a:endParaRPr sz="1100"/>
        </a:p>
      </xdr:txBody>
    </xdr:sp>
    <xdr:clientData fLocksWithSheet="0"/>
  </xdr:oneCellAnchor>
  <xdr:oneCellAnchor>
    <xdr:from>
      <xdr:col>5</xdr:col>
      <xdr:colOff>333375</xdr:colOff>
      <xdr:row>2</xdr:row>
      <xdr:rowOff>0</xdr:rowOff>
    </xdr:from>
    <xdr:ext cx="4933950" cy="1038225"/>
    <xdr:sp>
      <xdr:nvSpPr>
        <xdr:cNvPr id="4" name="Shape 4"/>
        <xdr:cNvSpPr txBox="1"/>
      </xdr:nvSpPr>
      <xdr:spPr>
        <a:xfrm>
          <a:off x="2882644" y="3265650"/>
          <a:ext cx="4926712" cy="1028700"/>
        </a:xfrm>
        <a:prstGeom prst="rect">
          <a:avLst/>
        </a:prstGeom>
        <a:solidFill>
          <a:schemeClr val="lt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4800"/>
            <a:buFont typeface="Calibri"/>
            <a:buNone/>
          </a:pPr>
          <a:r>
            <a:rPr lang="en-US" sz="4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ANO LETIVO 2023</a:t>
          </a:r>
          <a:endParaRPr sz="1400"/>
        </a:p>
      </xdr:txBody>
    </xdr:sp>
    <xdr:clientData fLocksWithSheet="0"/>
  </xdr:oneCellAnchor>
  <xdr:oneCellAnchor>
    <xdr:from>
      <xdr:col>5</xdr:col>
      <xdr:colOff>504825</xdr:colOff>
      <xdr:row>16</xdr:row>
      <xdr:rowOff>0</xdr:rowOff>
    </xdr:from>
    <xdr:ext cx="4257675" cy="809625"/>
    <xdr:sp>
      <xdr:nvSpPr>
        <xdr:cNvPr id="5" name="Shape 5">
          <a:hlinkClick r:id="rId1"/>
        </xdr:cNvPr>
        <xdr:cNvSpPr/>
      </xdr:nvSpPr>
      <xdr:spPr>
        <a:xfrm>
          <a:off x="3221925" y="3379950"/>
          <a:ext cx="4248150" cy="800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3200"/>
        </a:p>
      </xdr:txBody>
    </xdr:sp>
    <xdr:clientData fLocksWithSheet="0"/>
  </xdr:oneCellAnchor>
  <xdr:oneCellAnchor>
    <xdr:from>
      <xdr:col>5</xdr:col>
      <xdr:colOff>504825</xdr:colOff>
      <xdr:row>20</xdr:row>
      <xdr:rowOff>142875</xdr:rowOff>
    </xdr:from>
    <xdr:ext cx="4257675" cy="809625"/>
    <xdr:sp>
      <xdr:nvSpPr>
        <xdr:cNvPr id="6" name="Shape 6">
          <a:hlinkClick r:id="rId2"/>
        </xdr:cNvPr>
        <xdr:cNvSpPr/>
      </xdr:nvSpPr>
      <xdr:spPr>
        <a:xfrm>
          <a:off x="3221925" y="3379950"/>
          <a:ext cx="4248150" cy="800100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85725</xdr:colOff>
      <xdr:row>8</xdr:row>
      <xdr:rowOff>104775</xdr:rowOff>
    </xdr:from>
    <xdr:ext cx="2847975" cy="390525"/>
    <xdr:sp>
      <xdr:nvSpPr>
        <xdr:cNvPr id="7" name="Shape 7">
          <a:hlinkClick r:id="rId1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CC704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PORTUGUÊS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11</xdr:row>
      <xdr:rowOff>28575</xdr:rowOff>
    </xdr:from>
    <xdr:ext cx="2847975" cy="390525"/>
    <xdr:sp>
      <xdr:nvSpPr>
        <xdr:cNvPr id="8" name="Shape 8">
          <a:hlinkClick r:id="rId2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CC704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ARTES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14</xdr:row>
      <xdr:rowOff>9525</xdr:rowOff>
    </xdr:from>
    <xdr:ext cx="2847975" cy="371475"/>
    <xdr:sp>
      <xdr:nvSpPr>
        <xdr:cNvPr id="9" name="Shape 9">
          <a:hlinkClick r:id="rId3"/>
        </xdr:cNvPr>
        <xdr:cNvSpPr/>
      </xdr:nvSpPr>
      <xdr:spPr>
        <a:xfrm>
          <a:off x="3926775" y="3599025"/>
          <a:ext cx="2838450" cy="361950"/>
        </a:xfrm>
        <a:prstGeom prst="roundRect">
          <a:avLst>
            <a:gd fmla="val 16667" name="adj"/>
          </a:avLst>
        </a:prstGeom>
        <a:solidFill>
          <a:srgbClr val="FCC704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EDUCAÇÃO</a:t>
          </a: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FÍSICA</a:t>
          </a:r>
          <a:endParaRPr sz="24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10</xdr:col>
      <xdr:colOff>95250</xdr:colOff>
      <xdr:row>11</xdr:row>
      <xdr:rowOff>9525</xdr:rowOff>
    </xdr:from>
    <xdr:ext cx="2733675" cy="371475"/>
    <xdr:sp>
      <xdr:nvSpPr>
        <xdr:cNvPr id="10" name="Shape 10">
          <a:hlinkClick r:id="rId4"/>
        </xdr:cNvPr>
        <xdr:cNvSpPr/>
      </xdr:nvSpPr>
      <xdr:spPr>
        <a:xfrm>
          <a:off x="3983925" y="3599025"/>
          <a:ext cx="2724150" cy="361950"/>
        </a:xfrm>
        <a:prstGeom prst="roundRect">
          <a:avLst>
            <a:gd fmla="val 16667" name="adj"/>
          </a:avLst>
        </a:prstGeom>
        <a:solidFill>
          <a:srgbClr val="0070C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INGLÊS</a:t>
          </a:r>
          <a:endParaRPr sz="1400"/>
        </a:p>
      </xdr:txBody>
    </xdr:sp>
    <xdr:clientData fLocksWithSheet="0"/>
  </xdr:oneCellAnchor>
  <xdr:oneCellAnchor>
    <xdr:from>
      <xdr:col>10</xdr:col>
      <xdr:colOff>104775</xdr:colOff>
      <xdr:row>14</xdr:row>
      <xdr:rowOff>9525</xdr:rowOff>
    </xdr:from>
    <xdr:ext cx="2733675" cy="371475"/>
    <xdr:sp>
      <xdr:nvSpPr>
        <xdr:cNvPr id="11" name="Shape 11">
          <a:hlinkClick r:id="rId5"/>
        </xdr:cNvPr>
        <xdr:cNvSpPr/>
      </xdr:nvSpPr>
      <xdr:spPr>
        <a:xfrm>
          <a:off x="3983925" y="3599025"/>
          <a:ext cx="2724150" cy="361950"/>
        </a:xfrm>
        <a:prstGeom prst="roundRect">
          <a:avLst>
            <a:gd fmla="val 16667" name="adj"/>
          </a:avLst>
        </a:prstGeom>
        <a:solidFill>
          <a:srgbClr val="0070C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ESPANHOL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17</xdr:row>
      <xdr:rowOff>19050</xdr:rowOff>
    </xdr:from>
    <xdr:ext cx="2847975" cy="390525"/>
    <xdr:sp>
      <xdr:nvSpPr>
        <xdr:cNvPr id="12" name="Shape 12">
          <a:hlinkClick r:id="rId6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CC704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HISTÓRIA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19</xdr:row>
      <xdr:rowOff>85725</xdr:rowOff>
    </xdr:from>
    <xdr:ext cx="2847975" cy="390525"/>
    <xdr:sp>
      <xdr:nvSpPr>
        <xdr:cNvPr id="13" name="Shape 13">
          <a:hlinkClick r:id="rId7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CC704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GEOGRAFIA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21</xdr:row>
      <xdr:rowOff>161925</xdr:rowOff>
    </xdr:from>
    <xdr:ext cx="2847975" cy="390525"/>
    <xdr:sp>
      <xdr:nvSpPr>
        <xdr:cNvPr id="14" name="Shape 14">
          <a:hlinkClick r:id="rId8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CC704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FILOSOFIA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24</xdr:row>
      <xdr:rowOff>66675</xdr:rowOff>
    </xdr:from>
    <xdr:ext cx="2847975" cy="390525"/>
    <xdr:sp>
      <xdr:nvSpPr>
        <xdr:cNvPr id="15" name="Shape 15">
          <a:hlinkClick r:id="rId9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CC704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SOCIOLOGIA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27</xdr:row>
      <xdr:rowOff>0</xdr:rowOff>
    </xdr:from>
    <xdr:ext cx="2847975" cy="371475"/>
    <xdr:sp>
      <xdr:nvSpPr>
        <xdr:cNvPr id="16" name="Shape 16">
          <a:hlinkClick r:id="rId10"/>
        </xdr:cNvPr>
        <xdr:cNvSpPr/>
      </xdr:nvSpPr>
      <xdr:spPr>
        <a:xfrm>
          <a:off x="3926775" y="3599025"/>
          <a:ext cx="2838450" cy="361950"/>
        </a:xfrm>
        <a:prstGeom prst="roundRect">
          <a:avLst>
            <a:gd fmla="val 16667" name="adj"/>
          </a:avLst>
        </a:prstGeom>
        <a:solidFill>
          <a:srgbClr val="FCC704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QUÍMICA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29</xdr:row>
      <xdr:rowOff>95250</xdr:rowOff>
    </xdr:from>
    <xdr:ext cx="2847975" cy="390525"/>
    <xdr:sp>
      <xdr:nvSpPr>
        <xdr:cNvPr id="17" name="Shape 17">
          <a:hlinkClick r:id="rId11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CC704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FÍSICA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32</xdr:row>
      <xdr:rowOff>28575</xdr:rowOff>
    </xdr:from>
    <xdr:ext cx="2847975" cy="390525"/>
    <xdr:sp>
      <xdr:nvSpPr>
        <xdr:cNvPr id="18" name="Shape 18">
          <a:hlinkClick r:id="rId12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CC704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BIOLOGIA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34</xdr:row>
      <xdr:rowOff>171450</xdr:rowOff>
    </xdr:from>
    <xdr:ext cx="2847975" cy="390525"/>
    <xdr:sp>
      <xdr:nvSpPr>
        <xdr:cNvPr id="19" name="Shape 19">
          <a:hlinkClick r:id="rId13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CC704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MATEMÁTICA</a:t>
          </a:r>
          <a:endParaRPr sz="1400"/>
        </a:p>
      </xdr:txBody>
    </xdr:sp>
    <xdr:clientData fLocksWithSheet="0"/>
  </xdr:oneCellAnchor>
  <xdr:oneCellAnchor>
    <xdr:from>
      <xdr:col>5</xdr:col>
      <xdr:colOff>171450</xdr:colOff>
      <xdr:row>8</xdr:row>
      <xdr:rowOff>104775</xdr:rowOff>
    </xdr:from>
    <xdr:ext cx="2762250" cy="390525"/>
    <xdr:sp>
      <xdr:nvSpPr>
        <xdr:cNvPr id="20" name="Shape 20">
          <a:hlinkClick r:id="rId14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ESTUDO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 ORIENTADO</a:t>
          </a: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219075</xdr:colOff>
      <xdr:row>32</xdr:row>
      <xdr:rowOff>28575</xdr:rowOff>
    </xdr:from>
    <xdr:ext cx="2695575" cy="390525"/>
    <xdr:sp>
      <xdr:nvSpPr>
        <xdr:cNvPr id="21" name="Shape 21">
          <a:hlinkClick r:id="rId15"/>
        </xdr:cNvPr>
        <xdr:cNvSpPr/>
      </xdr:nvSpPr>
      <xdr:spPr>
        <a:xfrm>
          <a:off x="4007738" y="3594263"/>
          <a:ext cx="267652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DESENHO 3D</a:t>
          </a:r>
          <a:endParaRPr sz="1400"/>
        </a:p>
      </xdr:txBody>
    </xdr:sp>
    <xdr:clientData fLocksWithSheet="0"/>
  </xdr:oneCellAnchor>
  <xdr:oneCellAnchor>
    <xdr:from>
      <xdr:col>5</xdr:col>
      <xdr:colOff>180975</xdr:colOff>
      <xdr:row>11</xdr:row>
      <xdr:rowOff>19050</xdr:rowOff>
    </xdr:from>
    <xdr:ext cx="2762250" cy="390525"/>
    <xdr:sp>
      <xdr:nvSpPr>
        <xdr:cNvPr id="22" name="Shape 22">
          <a:hlinkClick r:id="rId16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ELETIVA</a:t>
          </a:r>
          <a:endParaRPr sz="1400"/>
        </a:p>
      </xdr:txBody>
    </xdr:sp>
    <xdr:clientData fLocksWithSheet="0"/>
  </xdr:oneCellAnchor>
  <xdr:oneCellAnchor>
    <xdr:from>
      <xdr:col>5</xdr:col>
      <xdr:colOff>171450</xdr:colOff>
      <xdr:row>13</xdr:row>
      <xdr:rowOff>171450</xdr:rowOff>
    </xdr:from>
    <xdr:ext cx="2762250" cy="390525"/>
    <xdr:sp>
      <xdr:nvSpPr>
        <xdr:cNvPr id="23" name="Shape 23">
          <a:hlinkClick r:id="rId17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PROJETO DE VIDA</a:t>
          </a:r>
          <a:endParaRPr sz="1400"/>
        </a:p>
      </xdr:txBody>
    </xdr:sp>
    <xdr:clientData fLocksWithSheet="0"/>
  </xdr:oneCellAnchor>
  <xdr:oneCellAnchor>
    <xdr:from>
      <xdr:col>10</xdr:col>
      <xdr:colOff>95250</xdr:colOff>
      <xdr:row>16</xdr:row>
      <xdr:rowOff>142875</xdr:rowOff>
    </xdr:from>
    <xdr:ext cx="2733675" cy="390525"/>
    <xdr:sp>
      <xdr:nvSpPr>
        <xdr:cNvPr id="24" name="Shape 24">
          <a:hlinkClick r:id="rId18"/>
        </xdr:cNvPr>
        <xdr:cNvSpPr/>
      </xdr:nvSpPr>
      <xdr:spPr>
        <a:xfrm>
          <a:off x="3983925" y="3594263"/>
          <a:ext cx="2724150" cy="371475"/>
        </a:xfrm>
        <a:prstGeom prst="roundRect">
          <a:avLst>
            <a:gd fmla="val 16667" name="adj"/>
          </a:avLst>
        </a:prstGeom>
        <a:solidFill>
          <a:srgbClr val="0070C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HIGIENE E SEGURANÇA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NO TRABALHO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15</xdr:col>
      <xdr:colOff>209550</xdr:colOff>
      <xdr:row>10</xdr:row>
      <xdr:rowOff>171450</xdr:rowOff>
    </xdr:from>
    <xdr:ext cx="2714625" cy="390525"/>
    <xdr:sp>
      <xdr:nvSpPr>
        <xdr:cNvPr id="25" name="Shape 25">
          <a:hlinkClick r:id="rId19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FFFF0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INTERVENÇÃO</a:t>
          </a: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COMUNITÁRIA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15</xdr:col>
      <xdr:colOff>190500</xdr:colOff>
      <xdr:row>8</xdr:row>
      <xdr:rowOff>76200</xdr:rowOff>
    </xdr:from>
    <xdr:ext cx="2733675" cy="390525"/>
    <xdr:sp>
      <xdr:nvSpPr>
        <xdr:cNvPr id="26" name="Shape 26">
          <a:hlinkClick r:id="rId20"/>
        </xdr:cNvPr>
        <xdr:cNvSpPr/>
      </xdr:nvSpPr>
      <xdr:spPr>
        <a:xfrm>
          <a:off x="3983925" y="3594263"/>
          <a:ext cx="2724150" cy="371475"/>
        </a:xfrm>
        <a:prstGeom prst="roundRect">
          <a:avLst>
            <a:gd fmla="val 16667" name="adj"/>
          </a:avLst>
        </a:prstGeom>
        <a:solidFill>
          <a:srgbClr val="FFFF0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INOVAÇÃO SOCIAL</a:t>
          </a: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E CIENTIFICA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15</xdr:col>
      <xdr:colOff>200025</xdr:colOff>
      <xdr:row>13</xdr:row>
      <xdr:rowOff>152400</xdr:rowOff>
    </xdr:from>
    <xdr:ext cx="2714625" cy="390525"/>
    <xdr:sp>
      <xdr:nvSpPr>
        <xdr:cNvPr id="27" name="Shape 27">
          <a:hlinkClick r:id="rId21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FFFF0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EMPRESAS PEDAGÓGICA</a:t>
          </a:r>
          <a:endParaRPr sz="1400"/>
        </a:p>
      </xdr:txBody>
    </xdr:sp>
    <xdr:clientData fLocksWithSheet="0"/>
  </xdr:oneCellAnchor>
  <xdr:oneCellAnchor>
    <xdr:from>
      <xdr:col>20</xdr:col>
      <xdr:colOff>200025</xdr:colOff>
      <xdr:row>8</xdr:row>
      <xdr:rowOff>57150</xdr:rowOff>
    </xdr:from>
    <xdr:ext cx="2676525" cy="390525"/>
    <xdr:sp>
      <xdr:nvSpPr>
        <xdr:cNvPr id="28" name="Shape 28">
          <a:hlinkClick r:id="rId22"/>
        </xdr:cNvPr>
        <xdr:cNvSpPr/>
      </xdr:nvSpPr>
      <xdr:spPr>
        <a:xfrm>
          <a:off x="4012500" y="3594263"/>
          <a:ext cx="2667000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HISTÓRIA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E CULTURA DO DESIGN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381000</xdr:colOff>
      <xdr:row>0</xdr:row>
      <xdr:rowOff>104775</xdr:rowOff>
    </xdr:from>
    <xdr:ext cx="2533650" cy="466725"/>
    <xdr:sp>
      <xdr:nvSpPr>
        <xdr:cNvPr id="29" name="Shape 29">
          <a:hlinkClick r:id="rId23"/>
        </xdr:cNvPr>
        <xdr:cNvSpPr/>
      </xdr:nvSpPr>
      <xdr:spPr>
        <a:xfrm>
          <a:off x="4088700" y="3551400"/>
          <a:ext cx="2514600" cy="4572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0</xdr:col>
      <xdr:colOff>133350</xdr:colOff>
      <xdr:row>0</xdr:row>
      <xdr:rowOff>104775</xdr:rowOff>
    </xdr:from>
    <xdr:ext cx="2800350" cy="571500"/>
    <xdr:sp>
      <xdr:nvSpPr>
        <xdr:cNvPr id="30" name="Shape 30">
          <a:hlinkClick r:id="rId24"/>
        </xdr:cNvPr>
        <xdr:cNvSpPr/>
      </xdr:nvSpPr>
      <xdr:spPr>
        <a:xfrm>
          <a:off x="3950588" y="3499013"/>
          <a:ext cx="2790825" cy="5619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INICIO</a:t>
          </a:r>
          <a:endParaRPr sz="1400"/>
        </a:p>
      </xdr:txBody>
    </xdr:sp>
    <xdr:clientData fLocksWithSheet="0"/>
  </xdr:oneCellAnchor>
  <xdr:oneCellAnchor>
    <xdr:from>
      <xdr:col>20</xdr:col>
      <xdr:colOff>200025</xdr:colOff>
      <xdr:row>11</xdr:row>
      <xdr:rowOff>0</xdr:rowOff>
    </xdr:from>
    <xdr:ext cx="2676525" cy="371475"/>
    <xdr:sp>
      <xdr:nvSpPr>
        <xdr:cNvPr id="31" name="Shape 31">
          <a:hlinkClick r:id="rId25"/>
        </xdr:cNvPr>
        <xdr:cNvSpPr/>
      </xdr:nvSpPr>
      <xdr:spPr>
        <a:xfrm>
          <a:off x="4012500" y="3599025"/>
          <a:ext cx="2667000" cy="361950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PROCESSO E CRIAÇÃO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EM DESIGN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209550</xdr:colOff>
      <xdr:row>13</xdr:row>
      <xdr:rowOff>133350</xdr:rowOff>
    </xdr:from>
    <xdr:ext cx="2676525" cy="390525"/>
    <xdr:sp>
      <xdr:nvSpPr>
        <xdr:cNvPr id="32" name="Shape 32">
          <a:hlinkClick r:id="rId26"/>
        </xdr:cNvPr>
        <xdr:cNvSpPr/>
      </xdr:nvSpPr>
      <xdr:spPr>
        <a:xfrm>
          <a:off x="4012500" y="3594263"/>
          <a:ext cx="2667000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FUNDAMENTO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DO DESENHO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209550</xdr:colOff>
      <xdr:row>19</xdr:row>
      <xdr:rowOff>9525</xdr:rowOff>
    </xdr:from>
    <xdr:ext cx="2676525" cy="371475"/>
    <xdr:sp>
      <xdr:nvSpPr>
        <xdr:cNvPr id="33" name="Shape 33">
          <a:hlinkClick r:id="rId27"/>
        </xdr:cNvPr>
        <xdr:cNvSpPr/>
      </xdr:nvSpPr>
      <xdr:spPr>
        <a:xfrm>
          <a:off x="4012500" y="3599025"/>
          <a:ext cx="2667000" cy="361950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PESQUISA</a:t>
          </a:r>
          <a:r>
            <a:rPr lang="en-US" sz="105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DE  MODA</a:t>
          </a:r>
          <a:r>
            <a:rPr lang="en-US" sz="105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DE MERCADO</a:t>
          </a:r>
          <a:endParaRPr sz="1400"/>
        </a:p>
      </xdr:txBody>
    </xdr:sp>
    <xdr:clientData fLocksWithSheet="0"/>
  </xdr:oneCellAnchor>
  <xdr:oneCellAnchor>
    <xdr:from>
      <xdr:col>20</xdr:col>
      <xdr:colOff>219075</xdr:colOff>
      <xdr:row>21</xdr:row>
      <xdr:rowOff>114300</xdr:rowOff>
    </xdr:from>
    <xdr:ext cx="2676525" cy="390525"/>
    <xdr:sp>
      <xdr:nvSpPr>
        <xdr:cNvPr id="34" name="Shape 34">
          <a:hlinkClick r:id="rId28"/>
        </xdr:cNvPr>
        <xdr:cNvSpPr/>
      </xdr:nvSpPr>
      <xdr:spPr>
        <a:xfrm>
          <a:off x="4012500" y="3594263"/>
          <a:ext cx="2667000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PROCESSO DE FABRICAÇÃO</a:t>
          </a:r>
          <a:endParaRPr sz="1400"/>
        </a:p>
      </xdr:txBody>
    </xdr:sp>
    <xdr:clientData fLocksWithSheet="0"/>
  </xdr:oneCellAnchor>
  <xdr:oneCellAnchor>
    <xdr:from>
      <xdr:col>20</xdr:col>
      <xdr:colOff>238125</xdr:colOff>
      <xdr:row>26</xdr:row>
      <xdr:rowOff>152400</xdr:rowOff>
    </xdr:from>
    <xdr:ext cx="2676525" cy="390525"/>
    <xdr:sp>
      <xdr:nvSpPr>
        <xdr:cNvPr id="35" name="Shape 35">
          <a:hlinkClick r:id="rId29"/>
        </xdr:cNvPr>
        <xdr:cNvSpPr/>
      </xdr:nvSpPr>
      <xdr:spPr>
        <a:xfrm>
          <a:off x="4012500" y="3594263"/>
          <a:ext cx="2667000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SUSTENTABILIDADE DE MATERIAIS</a:t>
          </a:r>
          <a:endParaRPr sz="1400"/>
        </a:p>
      </xdr:txBody>
    </xdr:sp>
    <xdr:clientData fLocksWithSheet="0"/>
  </xdr:oneCellAnchor>
  <xdr:oneCellAnchor>
    <xdr:from>
      <xdr:col>20</xdr:col>
      <xdr:colOff>238125</xdr:colOff>
      <xdr:row>24</xdr:row>
      <xdr:rowOff>9525</xdr:rowOff>
    </xdr:from>
    <xdr:ext cx="2676525" cy="371475"/>
    <xdr:sp>
      <xdr:nvSpPr>
        <xdr:cNvPr id="36" name="Shape 36">
          <a:hlinkClick r:id="rId30"/>
        </xdr:cNvPr>
        <xdr:cNvSpPr/>
      </xdr:nvSpPr>
      <xdr:spPr>
        <a:xfrm>
          <a:off x="4012500" y="3599025"/>
          <a:ext cx="2667000" cy="361950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MODELAGEM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PLANA DE CALÇADOS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247650</xdr:colOff>
      <xdr:row>29</xdr:row>
      <xdr:rowOff>104775</xdr:rowOff>
    </xdr:from>
    <xdr:ext cx="2676525" cy="390525"/>
    <xdr:sp>
      <xdr:nvSpPr>
        <xdr:cNvPr id="37" name="Shape 37">
          <a:hlinkClick r:id="rId31"/>
        </xdr:cNvPr>
        <xdr:cNvSpPr/>
      </xdr:nvSpPr>
      <xdr:spPr>
        <a:xfrm>
          <a:off x="4012500" y="3594263"/>
          <a:ext cx="2667000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DESENVOLVIMENTO DE PROJETO I</a:t>
          </a:r>
          <a:endParaRPr sz="1400"/>
        </a:p>
      </xdr:txBody>
    </xdr:sp>
    <xdr:clientData fLocksWithSheet="0"/>
  </xdr:oneCellAnchor>
  <xdr:oneCellAnchor>
    <xdr:from>
      <xdr:col>20</xdr:col>
      <xdr:colOff>209550</xdr:colOff>
      <xdr:row>39</xdr:row>
      <xdr:rowOff>95250</xdr:rowOff>
    </xdr:from>
    <xdr:ext cx="2733675" cy="390525"/>
    <xdr:sp>
      <xdr:nvSpPr>
        <xdr:cNvPr id="38" name="Shape 38">
          <a:hlinkClick r:id="rId32"/>
        </xdr:cNvPr>
        <xdr:cNvSpPr/>
      </xdr:nvSpPr>
      <xdr:spPr>
        <a:xfrm>
          <a:off x="3983925" y="3594263"/>
          <a:ext cx="2724150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GESTÃO DA INOVAÇÃO</a:t>
          </a:r>
          <a:r>
            <a:rPr lang="en-US" sz="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EM DESENVOLVIMENTO DE PRODUTOS</a:t>
          </a:r>
          <a:endParaRPr sz="900"/>
        </a:p>
      </xdr:txBody>
    </xdr:sp>
    <xdr:clientData fLocksWithSheet="0"/>
  </xdr:oneCellAnchor>
  <xdr:oneCellAnchor>
    <xdr:from>
      <xdr:col>20</xdr:col>
      <xdr:colOff>247650</xdr:colOff>
      <xdr:row>34</xdr:row>
      <xdr:rowOff>142875</xdr:rowOff>
    </xdr:from>
    <xdr:ext cx="2676525" cy="390525"/>
    <xdr:sp>
      <xdr:nvSpPr>
        <xdr:cNvPr id="39" name="Shape 39">
          <a:hlinkClick r:id="rId33"/>
        </xdr:cNvPr>
        <xdr:cNvSpPr/>
      </xdr:nvSpPr>
      <xdr:spPr>
        <a:xfrm>
          <a:off x="4012500" y="3594263"/>
          <a:ext cx="2667000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Logistica e Gestão de produção e vendas</a:t>
          </a:r>
          <a:endParaRPr sz="1400"/>
        </a:p>
      </xdr:txBody>
    </xdr:sp>
    <xdr:clientData fLocksWithSheet="0"/>
  </xdr:oneCellAnchor>
  <xdr:oneCellAnchor>
    <xdr:from>
      <xdr:col>5</xdr:col>
      <xdr:colOff>171450</xdr:colOff>
      <xdr:row>16</xdr:row>
      <xdr:rowOff>171450</xdr:rowOff>
    </xdr:from>
    <xdr:ext cx="2762250" cy="390525"/>
    <xdr:sp>
      <xdr:nvSpPr>
        <xdr:cNvPr id="40" name="Shape 40">
          <a:hlinkClick r:id="rId34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PÓS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MÉDIO</a:t>
          </a:r>
          <a:endParaRPr sz="1400"/>
        </a:p>
      </xdr:txBody>
    </xdr:sp>
    <xdr:clientData fLocksWithSheet="0"/>
  </xdr:oneCellAnchor>
  <xdr:oneCellAnchor>
    <xdr:from>
      <xdr:col>10</xdr:col>
      <xdr:colOff>95250</xdr:colOff>
      <xdr:row>8</xdr:row>
      <xdr:rowOff>85725</xdr:rowOff>
    </xdr:from>
    <xdr:ext cx="2733675" cy="390525"/>
    <xdr:sp>
      <xdr:nvSpPr>
        <xdr:cNvPr id="41" name="Shape 41">
          <a:hlinkClick r:id="rId35"/>
        </xdr:cNvPr>
        <xdr:cNvSpPr/>
      </xdr:nvSpPr>
      <xdr:spPr>
        <a:xfrm>
          <a:off x="3983925" y="3594263"/>
          <a:ext cx="2724150" cy="371475"/>
        </a:xfrm>
        <a:prstGeom prst="roundRect">
          <a:avLst>
            <a:gd fmla="val 16667" name="adj"/>
          </a:avLst>
        </a:prstGeom>
        <a:solidFill>
          <a:srgbClr val="0070C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INFORMATICA</a:t>
          </a:r>
          <a:endParaRPr sz="1400"/>
        </a:p>
      </xdr:txBody>
    </xdr:sp>
    <xdr:clientData fLocksWithSheet="0"/>
  </xdr:oneCellAnchor>
  <xdr:oneCellAnchor>
    <xdr:from>
      <xdr:col>20</xdr:col>
      <xdr:colOff>209550</xdr:colOff>
      <xdr:row>16</xdr:row>
      <xdr:rowOff>85725</xdr:rowOff>
    </xdr:from>
    <xdr:ext cx="2676525" cy="390525"/>
    <xdr:sp>
      <xdr:nvSpPr>
        <xdr:cNvPr id="42" name="Shape 42">
          <a:hlinkClick r:id="rId36"/>
        </xdr:cNvPr>
        <xdr:cNvSpPr/>
      </xdr:nvSpPr>
      <xdr:spPr>
        <a:xfrm>
          <a:off x="4012500" y="3594263"/>
          <a:ext cx="2667000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DESENVOLVIMENTO E PESQUISA DE MERCADO</a:t>
          </a:r>
          <a:endParaRPr sz="1400"/>
        </a:p>
      </xdr:txBody>
    </xdr:sp>
    <xdr:clientData fLocksWithSheet="0"/>
  </xdr:oneCellAnchor>
  <xdr:oneCellAnchor>
    <xdr:from>
      <xdr:col>20</xdr:col>
      <xdr:colOff>257175</xdr:colOff>
      <xdr:row>37</xdr:row>
      <xdr:rowOff>9525</xdr:rowOff>
    </xdr:from>
    <xdr:ext cx="2676525" cy="371475"/>
    <xdr:sp>
      <xdr:nvSpPr>
        <xdr:cNvPr id="43" name="Shape 43">
          <a:hlinkClick r:id="rId37"/>
        </xdr:cNvPr>
        <xdr:cNvSpPr/>
      </xdr:nvSpPr>
      <xdr:spPr>
        <a:xfrm>
          <a:off x="4012500" y="3599025"/>
          <a:ext cx="2667000" cy="361950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DESENVOLVIMENTO DE PROJETO II</a:t>
          </a: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8</xdr:row>
      <xdr:rowOff>0</xdr:rowOff>
    </xdr:from>
    <xdr:ext cx="2581275" cy="447675"/>
    <xdr:sp>
      <xdr:nvSpPr>
        <xdr:cNvPr id="44" name="Shape 44">
          <a:hlinkClick r:id="rId1"/>
        </xdr:cNvPr>
        <xdr:cNvSpPr/>
      </xdr:nvSpPr>
      <xdr:spPr>
        <a:xfrm>
          <a:off x="4060125" y="3560925"/>
          <a:ext cx="2571750" cy="4381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10</xdr:row>
      <xdr:rowOff>142875</xdr:rowOff>
    </xdr:from>
    <xdr:ext cx="2600325" cy="428625"/>
    <xdr:sp>
      <xdr:nvSpPr>
        <xdr:cNvPr id="45" name="Shape 45">
          <a:hlinkClick r:id="rId2"/>
        </xdr:cNvPr>
        <xdr:cNvSpPr/>
      </xdr:nvSpPr>
      <xdr:spPr>
        <a:xfrm>
          <a:off x="4050600" y="3570450"/>
          <a:ext cx="2590800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8</xdr:row>
      <xdr:rowOff>0</xdr:rowOff>
    </xdr:from>
    <xdr:ext cx="2581275" cy="428625"/>
    <xdr:sp>
      <xdr:nvSpPr>
        <xdr:cNvPr id="46" name="Shape 46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10</xdr:row>
      <xdr:rowOff>123825</xdr:rowOff>
    </xdr:from>
    <xdr:ext cx="2600325" cy="409575"/>
    <xdr:sp>
      <xdr:nvSpPr>
        <xdr:cNvPr id="47" name="Shape 47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8</xdr:row>
      <xdr:rowOff>0</xdr:rowOff>
    </xdr:from>
    <xdr:ext cx="2581275" cy="428625"/>
    <xdr:sp>
      <xdr:nvSpPr>
        <xdr:cNvPr id="48" name="Shape 48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10</xdr:row>
      <xdr:rowOff>123825</xdr:rowOff>
    </xdr:from>
    <xdr:ext cx="2600325" cy="409575"/>
    <xdr:sp>
      <xdr:nvSpPr>
        <xdr:cNvPr id="49" name="Shape 49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8</xdr:row>
      <xdr:rowOff>0</xdr:rowOff>
    </xdr:from>
    <xdr:ext cx="2581275" cy="428625"/>
    <xdr:sp>
      <xdr:nvSpPr>
        <xdr:cNvPr id="50" name="Shape 50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10</xdr:row>
      <xdr:rowOff>123825</xdr:rowOff>
    </xdr:from>
    <xdr:ext cx="2600325" cy="409575"/>
    <xdr:sp>
      <xdr:nvSpPr>
        <xdr:cNvPr id="51" name="Shape 51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8</xdr:row>
      <xdr:rowOff>0</xdr:rowOff>
    </xdr:from>
    <xdr:ext cx="2581275" cy="428625"/>
    <xdr:sp>
      <xdr:nvSpPr>
        <xdr:cNvPr id="52" name="Shape 52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10</xdr:row>
      <xdr:rowOff>123825</xdr:rowOff>
    </xdr:from>
    <xdr:ext cx="2600325" cy="409575"/>
    <xdr:sp>
      <xdr:nvSpPr>
        <xdr:cNvPr id="53" name="Shape 53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28625"/>
    <xdr:sp>
      <xdr:nvSpPr>
        <xdr:cNvPr id="54" name="Shape 54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123825</xdr:rowOff>
    </xdr:from>
    <xdr:ext cx="2600325" cy="409575"/>
    <xdr:sp>
      <xdr:nvSpPr>
        <xdr:cNvPr id="55" name="Shape 55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28625"/>
    <xdr:sp>
      <xdr:nvSpPr>
        <xdr:cNvPr id="56" name="Shape 56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123825</xdr:rowOff>
    </xdr:from>
    <xdr:ext cx="2600325" cy="409575"/>
    <xdr:sp>
      <xdr:nvSpPr>
        <xdr:cNvPr id="57" name="Shape 57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28625"/>
    <xdr:sp>
      <xdr:nvSpPr>
        <xdr:cNvPr id="58" name="Shape 58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123825</xdr:rowOff>
    </xdr:from>
    <xdr:ext cx="2600325" cy="409575"/>
    <xdr:sp>
      <xdr:nvSpPr>
        <xdr:cNvPr id="59" name="Shape 59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8</xdr:row>
      <xdr:rowOff>0</xdr:rowOff>
    </xdr:from>
    <xdr:ext cx="2581275" cy="428625"/>
    <xdr:sp>
      <xdr:nvSpPr>
        <xdr:cNvPr id="60" name="Shape 60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10</xdr:row>
      <xdr:rowOff>123825</xdr:rowOff>
    </xdr:from>
    <xdr:ext cx="2600325" cy="409575"/>
    <xdr:sp>
      <xdr:nvSpPr>
        <xdr:cNvPr id="61" name="Shape 61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28625"/>
    <xdr:sp>
      <xdr:nvSpPr>
        <xdr:cNvPr id="62" name="Shape 62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123825</xdr:rowOff>
    </xdr:from>
    <xdr:ext cx="2600325" cy="409575"/>
    <xdr:sp>
      <xdr:nvSpPr>
        <xdr:cNvPr id="63" name="Shape 63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28625"/>
    <xdr:sp>
      <xdr:nvSpPr>
        <xdr:cNvPr id="64" name="Shape 64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123825</xdr:rowOff>
    </xdr:from>
    <xdr:ext cx="2600325" cy="409575"/>
    <xdr:sp>
      <xdr:nvSpPr>
        <xdr:cNvPr id="65" name="Shape 65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28625"/>
    <xdr:sp>
      <xdr:nvSpPr>
        <xdr:cNvPr id="66" name="Shape 66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123825</xdr:rowOff>
    </xdr:from>
    <xdr:ext cx="2600325" cy="409575"/>
    <xdr:sp>
      <xdr:nvSpPr>
        <xdr:cNvPr id="67" name="Shape 67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28625"/>
    <xdr:sp>
      <xdr:nvSpPr>
        <xdr:cNvPr id="68" name="Shape 68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123825</xdr:rowOff>
    </xdr:from>
    <xdr:ext cx="2600325" cy="409575"/>
    <xdr:sp>
      <xdr:nvSpPr>
        <xdr:cNvPr id="69" name="Shape 69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8</xdr:row>
      <xdr:rowOff>0</xdr:rowOff>
    </xdr:from>
    <xdr:ext cx="2581275" cy="428625"/>
    <xdr:sp>
      <xdr:nvSpPr>
        <xdr:cNvPr id="70" name="Shape 70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10</xdr:row>
      <xdr:rowOff>123825</xdr:rowOff>
    </xdr:from>
    <xdr:ext cx="2600325" cy="409575"/>
    <xdr:sp>
      <xdr:nvSpPr>
        <xdr:cNvPr id="71" name="Shape 71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28625"/>
    <xdr:sp>
      <xdr:nvSpPr>
        <xdr:cNvPr id="72" name="Shape 72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123825</xdr:rowOff>
    </xdr:from>
    <xdr:ext cx="2600325" cy="409575"/>
    <xdr:sp>
      <xdr:nvSpPr>
        <xdr:cNvPr id="73" name="Shape 73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8</xdr:row>
      <xdr:rowOff>0</xdr:rowOff>
    </xdr:from>
    <xdr:ext cx="2581275" cy="428625"/>
    <xdr:sp>
      <xdr:nvSpPr>
        <xdr:cNvPr id="74" name="Shape 74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10</xdr:row>
      <xdr:rowOff>123825</xdr:rowOff>
    </xdr:from>
    <xdr:ext cx="2600325" cy="409575"/>
    <xdr:sp>
      <xdr:nvSpPr>
        <xdr:cNvPr id="75" name="Shape 75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8</xdr:row>
      <xdr:rowOff>0</xdr:rowOff>
    </xdr:from>
    <xdr:ext cx="2581275" cy="428625"/>
    <xdr:sp>
      <xdr:nvSpPr>
        <xdr:cNvPr id="76" name="Shape 76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10</xdr:row>
      <xdr:rowOff>123825</xdr:rowOff>
    </xdr:from>
    <xdr:ext cx="2600325" cy="409575"/>
    <xdr:sp>
      <xdr:nvSpPr>
        <xdr:cNvPr id="77" name="Shape 77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28625"/>
    <xdr:sp>
      <xdr:nvSpPr>
        <xdr:cNvPr id="78" name="Shape 78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123825</xdr:rowOff>
    </xdr:from>
    <xdr:ext cx="2600325" cy="409575"/>
    <xdr:sp>
      <xdr:nvSpPr>
        <xdr:cNvPr id="79" name="Shape 79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28625"/>
    <xdr:sp>
      <xdr:nvSpPr>
        <xdr:cNvPr id="80" name="Shape 80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123825</xdr:rowOff>
    </xdr:from>
    <xdr:ext cx="2600325" cy="409575"/>
    <xdr:sp>
      <xdr:nvSpPr>
        <xdr:cNvPr id="81" name="Shape 81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8</xdr:row>
      <xdr:rowOff>0</xdr:rowOff>
    </xdr:from>
    <xdr:ext cx="2581275" cy="428625"/>
    <xdr:sp>
      <xdr:nvSpPr>
        <xdr:cNvPr id="82" name="Shape 82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10</xdr:row>
      <xdr:rowOff>123825</xdr:rowOff>
    </xdr:from>
    <xdr:ext cx="2600325" cy="409575"/>
    <xdr:sp>
      <xdr:nvSpPr>
        <xdr:cNvPr id="83" name="Shape 83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8</xdr:row>
      <xdr:rowOff>0</xdr:rowOff>
    </xdr:from>
    <xdr:ext cx="2581275" cy="428625"/>
    <xdr:sp>
      <xdr:nvSpPr>
        <xdr:cNvPr id="84" name="Shape 84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10</xdr:row>
      <xdr:rowOff>123825</xdr:rowOff>
    </xdr:from>
    <xdr:ext cx="2600325" cy="409575"/>
    <xdr:sp>
      <xdr:nvSpPr>
        <xdr:cNvPr id="85" name="Shape 85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28625"/>
    <xdr:sp>
      <xdr:nvSpPr>
        <xdr:cNvPr id="86" name="Shape 86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123825</xdr:rowOff>
    </xdr:from>
    <xdr:ext cx="2600325" cy="409575"/>
    <xdr:sp>
      <xdr:nvSpPr>
        <xdr:cNvPr id="87" name="Shape 87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8</xdr:row>
      <xdr:rowOff>0</xdr:rowOff>
    </xdr:from>
    <xdr:ext cx="2581275" cy="428625"/>
    <xdr:sp>
      <xdr:nvSpPr>
        <xdr:cNvPr id="88" name="Shape 88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10</xdr:row>
      <xdr:rowOff>123825</xdr:rowOff>
    </xdr:from>
    <xdr:ext cx="2600325" cy="409575"/>
    <xdr:sp>
      <xdr:nvSpPr>
        <xdr:cNvPr id="89" name="Shape 89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28625"/>
    <xdr:sp>
      <xdr:nvSpPr>
        <xdr:cNvPr id="90" name="Shape 90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123825</xdr:rowOff>
    </xdr:from>
    <xdr:ext cx="2600325" cy="409575"/>
    <xdr:sp>
      <xdr:nvSpPr>
        <xdr:cNvPr id="91" name="Shape 91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8</xdr:row>
      <xdr:rowOff>0</xdr:rowOff>
    </xdr:from>
    <xdr:ext cx="2581275" cy="428625"/>
    <xdr:sp>
      <xdr:nvSpPr>
        <xdr:cNvPr id="92" name="Shape 92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10</xdr:row>
      <xdr:rowOff>123825</xdr:rowOff>
    </xdr:from>
    <xdr:ext cx="2600325" cy="409575"/>
    <xdr:sp>
      <xdr:nvSpPr>
        <xdr:cNvPr id="93" name="Shape 93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28625"/>
    <xdr:sp>
      <xdr:nvSpPr>
        <xdr:cNvPr id="94" name="Shape 94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123825</xdr:rowOff>
    </xdr:from>
    <xdr:ext cx="2600325" cy="409575"/>
    <xdr:sp>
      <xdr:nvSpPr>
        <xdr:cNvPr id="95" name="Shape 95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28625"/>
    <xdr:sp>
      <xdr:nvSpPr>
        <xdr:cNvPr id="96" name="Shape 96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123825</xdr:rowOff>
    </xdr:from>
    <xdr:ext cx="2600325" cy="409575"/>
    <xdr:sp>
      <xdr:nvSpPr>
        <xdr:cNvPr id="97" name="Shape 97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8</xdr:row>
      <xdr:rowOff>0</xdr:rowOff>
    </xdr:from>
    <xdr:ext cx="2581275" cy="428625"/>
    <xdr:sp>
      <xdr:nvSpPr>
        <xdr:cNvPr id="98" name="Shape 98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10</xdr:row>
      <xdr:rowOff>123825</xdr:rowOff>
    </xdr:from>
    <xdr:ext cx="2600325" cy="409575"/>
    <xdr:sp>
      <xdr:nvSpPr>
        <xdr:cNvPr id="99" name="Shape 99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28625"/>
    <xdr:sp>
      <xdr:nvSpPr>
        <xdr:cNvPr id="100" name="Shape 100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123825</xdr:rowOff>
    </xdr:from>
    <xdr:ext cx="2600325" cy="409575"/>
    <xdr:sp>
      <xdr:nvSpPr>
        <xdr:cNvPr id="101" name="Shape 101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28625"/>
    <xdr:sp>
      <xdr:nvSpPr>
        <xdr:cNvPr id="102" name="Shape 102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123825</xdr:rowOff>
    </xdr:from>
    <xdr:ext cx="2600325" cy="409575"/>
    <xdr:sp>
      <xdr:nvSpPr>
        <xdr:cNvPr id="103" name="Shape 103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28625"/>
    <xdr:sp>
      <xdr:nvSpPr>
        <xdr:cNvPr id="104" name="Shape 104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11</xdr:col>
      <xdr:colOff>952500</xdr:colOff>
      <xdr:row>11</xdr:row>
      <xdr:rowOff>123825</xdr:rowOff>
    </xdr:from>
    <xdr:ext cx="2600325" cy="409575"/>
    <xdr:sp>
      <xdr:nvSpPr>
        <xdr:cNvPr id="105" name="Shape 105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28625"/>
    <xdr:sp>
      <xdr:nvSpPr>
        <xdr:cNvPr id="106" name="Shape 106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123825</xdr:rowOff>
    </xdr:from>
    <xdr:ext cx="2600325" cy="409575"/>
    <xdr:sp>
      <xdr:nvSpPr>
        <xdr:cNvPr id="107" name="Shape 107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28625"/>
    <xdr:sp>
      <xdr:nvSpPr>
        <xdr:cNvPr id="108" name="Shape 108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123825</xdr:rowOff>
    </xdr:from>
    <xdr:ext cx="2600325" cy="409575"/>
    <xdr:sp>
      <xdr:nvSpPr>
        <xdr:cNvPr id="109" name="Shape 109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28625"/>
    <xdr:sp>
      <xdr:nvSpPr>
        <xdr:cNvPr id="110" name="Shape 110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123825</xdr:rowOff>
    </xdr:from>
    <xdr:ext cx="2600325" cy="409575"/>
    <xdr:sp>
      <xdr:nvSpPr>
        <xdr:cNvPr id="111" name="Shape 111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28625"/>
    <xdr:sp>
      <xdr:nvSpPr>
        <xdr:cNvPr id="112" name="Shape 112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123825</xdr:rowOff>
    </xdr:from>
    <xdr:ext cx="2600325" cy="409575"/>
    <xdr:sp>
      <xdr:nvSpPr>
        <xdr:cNvPr id="113" name="Shape 113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457200</xdr:colOff>
      <xdr:row>1</xdr:row>
      <xdr:rowOff>381000</xdr:rowOff>
    </xdr:from>
    <xdr:ext cx="552450" cy="190500"/>
    <xdr:sp>
      <xdr:nvSpPr>
        <xdr:cNvPr id="114" name="Shape 114">
          <a:hlinkClick r:id="rId1"/>
        </xdr:cNvPr>
        <xdr:cNvSpPr/>
      </xdr:nvSpPr>
      <xdr:spPr>
        <a:xfrm>
          <a:off x="5079300" y="3694275"/>
          <a:ext cx="533400" cy="171450"/>
        </a:xfrm>
        <a:prstGeom prst="leftArrow">
          <a:avLst>
            <a:gd fmla="val 50000" name="adj1"/>
            <a:gd fmla="val 50000" name="adj2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152400</xdr:colOff>
      <xdr:row>0</xdr:row>
      <xdr:rowOff>9525</xdr:rowOff>
    </xdr:from>
    <xdr:ext cx="628650" cy="628650"/>
    <xdr:pic>
      <xdr:nvPicPr>
        <xdr:cNvPr id="0" name="image2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19050</xdr:colOff>
      <xdr:row>0</xdr:row>
      <xdr:rowOff>0</xdr:rowOff>
    </xdr:from>
    <xdr:ext cx="1200150" cy="457200"/>
    <xdr:pic>
      <xdr:nvPicPr>
        <xdr:cNvPr id="0" name="image1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2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3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4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5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6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7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0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1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4.xml"/><Relationship Id="rId3" Type="http://schemas.openxmlformats.org/officeDocument/2006/relationships/vmlDrawing" Target="../drawings/vmlDrawing12.v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13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14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drawing" Target="../drawings/drawing17.xml"/><Relationship Id="rId3" Type="http://schemas.openxmlformats.org/officeDocument/2006/relationships/vmlDrawing" Target="../drawings/vmlDrawing15.v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drawing" Target="../drawings/drawing18.xml"/><Relationship Id="rId3" Type="http://schemas.openxmlformats.org/officeDocument/2006/relationships/vmlDrawing" Target="../drawings/vmlDrawing16.v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drawing" Target="../drawings/drawing19.xml"/><Relationship Id="rId3" Type="http://schemas.openxmlformats.org/officeDocument/2006/relationships/vmlDrawing" Target="../drawings/vmlDrawing17.v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drawing" Target="../drawings/drawing20.xml"/><Relationship Id="rId3" Type="http://schemas.openxmlformats.org/officeDocument/2006/relationships/vmlDrawing" Target="../drawings/vmlDrawing18.v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comments" Target="../comments19.xml"/><Relationship Id="rId2" Type="http://schemas.openxmlformats.org/officeDocument/2006/relationships/drawing" Target="../drawings/drawing21.xml"/><Relationship Id="rId3" Type="http://schemas.openxmlformats.org/officeDocument/2006/relationships/vmlDrawing" Target="../drawings/vmlDrawing19.v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comments" Target="../comments20.xml"/><Relationship Id="rId2" Type="http://schemas.openxmlformats.org/officeDocument/2006/relationships/drawing" Target="../drawings/drawing22.xml"/><Relationship Id="rId3" Type="http://schemas.openxmlformats.org/officeDocument/2006/relationships/vmlDrawing" Target="../drawings/vmlDrawing20.v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comments" Target="../comments21.xml"/><Relationship Id="rId2" Type="http://schemas.openxmlformats.org/officeDocument/2006/relationships/drawing" Target="../drawings/drawing23.xml"/><Relationship Id="rId3" Type="http://schemas.openxmlformats.org/officeDocument/2006/relationships/vmlDrawing" Target="../drawings/vmlDrawing21.v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comments" Target="../comments22.xml"/><Relationship Id="rId2" Type="http://schemas.openxmlformats.org/officeDocument/2006/relationships/drawing" Target="../drawings/drawing24.xml"/><Relationship Id="rId3" Type="http://schemas.openxmlformats.org/officeDocument/2006/relationships/vmlDrawing" Target="../drawings/vmlDrawing22.v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comments" Target="../comments23.xml"/><Relationship Id="rId2" Type="http://schemas.openxmlformats.org/officeDocument/2006/relationships/drawing" Target="../drawings/drawing25.xml"/><Relationship Id="rId3" Type="http://schemas.openxmlformats.org/officeDocument/2006/relationships/vmlDrawing" Target="../drawings/vmlDrawing23.v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comments" Target="../comments24.xml"/><Relationship Id="rId2" Type="http://schemas.openxmlformats.org/officeDocument/2006/relationships/drawing" Target="../drawings/drawing26.xml"/><Relationship Id="rId3" Type="http://schemas.openxmlformats.org/officeDocument/2006/relationships/vmlDrawing" Target="../drawings/vmlDrawing24.v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comments" Target="../comments25.xml"/><Relationship Id="rId2" Type="http://schemas.openxmlformats.org/officeDocument/2006/relationships/drawing" Target="../drawings/drawing27.xml"/><Relationship Id="rId3" Type="http://schemas.openxmlformats.org/officeDocument/2006/relationships/vmlDrawing" Target="../drawings/vmlDrawing25.v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comments" Target="../comments26.xml"/><Relationship Id="rId2" Type="http://schemas.openxmlformats.org/officeDocument/2006/relationships/drawing" Target="../drawings/drawing28.xml"/><Relationship Id="rId3" Type="http://schemas.openxmlformats.org/officeDocument/2006/relationships/vmlDrawing" Target="../drawings/vmlDrawing26.v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comments" Target="../comments27.xml"/><Relationship Id="rId2" Type="http://schemas.openxmlformats.org/officeDocument/2006/relationships/drawing" Target="../drawings/drawing29.xml"/><Relationship Id="rId3" Type="http://schemas.openxmlformats.org/officeDocument/2006/relationships/vmlDrawing" Target="../drawings/vmlDrawing27.v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comments" Target="../comments28.xml"/><Relationship Id="rId2" Type="http://schemas.openxmlformats.org/officeDocument/2006/relationships/drawing" Target="../drawings/drawing30.xml"/><Relationship Id="rId3" Type="http://schemas.openxmlformats.org/officeDocument/2006/relationships/vmlDrawing" Target="../drawings/vmlDrawing28.v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comments" Target="../comments29.xml"/><Relationship Id="rId2" Type="http://schemas.openxmlformats.org/officeDocument/2006/relationships/drawing" Target="../drawings/drawing31.xml"/><Relationship Id="rId3" Type="http://schemas.openxmlformats.org/officeDocument/2006/relationships/vmlDrawing" Target="../drawings/vmlDrawing29.v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comments" Target="../comments30.xml"/><Relationship Id="rId2" Type="http://schemas.openxmlformats.org/officeDocument/2006/relationships/drawing" Target="../drawings/drawing32.xml"/><Relationship Id="rId3" Type="http://schemas.openxmlformats.org/officeDocument/2006/relationships/vmlDrawing" Target="../drawings/vmlDrawing30.v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comments" Target="../comments31.xml"/><Relationship Id="rId2" Type="http://schemas.openxmlformats.org/officeDocument/2006/relationships/drawing" Target="../drawings/drawing33.xml"/><Relationship Id="rId3" Type="http://schemas.openxmlformats.org/officeDocument/2006/relationships/vmlDrawing" Target="../drawings/vmlDrawing31.v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comments" Target="../comments32.xml"/><Relationship Id="rId2" Type="http://schemas.openxmlformats.org/officeDocument/2006/relationships/drawing" Target="../drawings/drawing34.xml"/><Relationship Id="rId3" Type="http://schemas.openxmlformats.org/officeDocument/2006/relationships/vmlDrawing" Target="../drawings/vmlDrawing32.v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comments" Target="../comments33.xml"/><Relationship Id="rId2" Type="http://schemas.openxmlformats.org/officeDocument/2006/relationships/drawing" Target="../drawings/drawing35.xml"/><Relationship Id="rId3" Type="http://schemas.openxmlformats.org/officeDocument/2006/relationships/vmlDrawing" Target="../drawings/vmlDrawing33.v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comments" Target="../comments34.xml"/><Relationship Id="rId2" Type="http://schemas.openxmlformats.org/officeDocument/2006/relationships/drawing" Target="../drawings/drawing36.xml"/><Relationship Id="rId3" Type="http://schemas.openxmlformats.org/officeDocument/2006/relationships/vmlDrawing" Target="../drawings/vmlDrawing34.v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comments" Target="../comments35.xml"/><Relationship Id="rId2" Type="http://schemas.openxmlformats.org/officeDocument/2006/relationships/drawing" Target="../drawings/drawing37.xml"/><Relationship Id="rId3" Type="http://schemas.openxmlformats.org/officeDocument/2006/relationships/vmlDrawing" Target="../drawings/vmlDrawing35.v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51.71"/>
    <col customWidth="1" min="2" max="6" width="14.43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>
      <c r="A2" s="3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ht="36.0" customHeight="1">
      <c r="A3" s="4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>
      <c r="A4" s="5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>
      <c r="A5" s="6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6">
      <c r="A6" s="5" t="s">
        <v>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</row>
    <row r="7">
      <c r="A7" s="6" t="s">
        <v>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</row>
    <row r="8">
      <c r="A8" s="5" t="s">
        <v>6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</row>
    <row r="9">
      <c r="A9" s="6" t="s">
        <v>7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</row>
    <row r="10">
      <c r="A10" s="5" t="s">
        <v>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</row>
    <row r="11">
      <c r="A11" s="6" t="s">
        <v>9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</row>
    <row r="12">
      <c r="A12" s="5" t="s">
        <v>10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</row>
    <row r="13">
      <c r="A13" s="6" t="s">
        <v>11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</row>
    <row r="14">
      <c r="A14" s="5" t="s">
        <v>12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</row>
    <row r="15">
      <c r="A15" s="6" t="s">
        <v>13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</row>
    <row r="16">
      <c r="A16" s="5" t="s">
        <v>14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</row>
    <row r="17">
      <c r="A17" s="6" t="s">
        <v>15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</row>
    <row r="18">
      <c r="A18" s="5" t="s">
        <v>16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</row>
    <row r="19">
      <c r="A19" s="6" t="s">
        <v>17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</row>
    <row r="20">
      <c r="A20" s="5" t="s">
        <v>18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</row>
    <row r="21" ht="15.75" customHeight="1">
      <c r="A21" s="6" t="s">
        <v>19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</row>
    <row r="22" ht="15.75" customHeight="1">
      <c r="A22" s="5" t="s">
        <v>20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</row>
    <row r="23" ht="15.75" customHeight="1">
      <c r="A23" s="6" t="s">
        <v>21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</row>
    <row r="24" ht="15.75" customHeight="1">
      <c r="A24" s="5" t="s">
        <v>22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</row>
    <row r="25" ht="15.75" customHeight="1">
      <c r="A25" s="6" t="s">
        <v>23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</row>
    <row r="26" ht="15.75" customHeight="1">
      <c r="A26" s="7" t="s">
        <v>24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</row>
    <row r="27" ht="15.75" customHeight="1">
      <c r="A27" s="8" t="s">
        <v>25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</row>
    <row r="28" ht="15.75" customHeight="1">
      <c r="A28" s="9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</row>
    <row r="29" ht="15.75" customHeight="1">
      <c r="A29" s="9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</row>
    <row r="30" ht="15.75" customHeight="1">
      <c r="A30" s="9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</row>
    <row r="31" ht="15.75" customHeight="1">
      <c r="A31" s="10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</row>
    <row r="32" ht="15.75" customHeight="1">
      <c r="A32" s="10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</row>
    <row r="33" ht="15.75" customHeight="1">
      <c r="A33" s="10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</row>
    <row r="34" ht="15.75" customHeight="1">
      <c r="A34" s="10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</row>
    <row r="35" ht="15.75" customHeight="1">
      <c r="A35" s="10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</row>
    <row r="36" ht="15.75" customHeight="1">
      <c r="A36" s="10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</row>
    <row r="37" ht="15.75" customHeight="1">
      <c r="A37" s="10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</row>
    <row r="38" ht="15.75" customHeight="1">
      <c r="A38" s="10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</row>
    <row r="39" ht="15.75" customHeight="1">
      <c r="A39" s="10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</row>
    <row r="40" ht="15.75" customHeight="1">
      <c r="A40" s="10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</row>
    <row r="41" ht="15.75" customHeight="1">
      <c r="A41" s="10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</row>
    <row r="42" ht="15.75" customHeight="1">
      <c r="A42" s="10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</row>
    <row r="43" ht="15.75" customHeight="1">
      <c r="A43" s="10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</row>
    <row r="44" ht="15.75" customHeight="1">
      <c r="A44" s="10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</row>
    <row r="45" ht="15.75" customHeight="1">
      <c r="A45" s="10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</row>
    <row r="46" ht="15.75" customHeight="1">
      <c r="A46" s="10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</row>
    <row r="47" ht="15.75" customHeight="1">
      <c r="A47" s="10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</row>
    <row r="48" ht="15.75" customHeight="1">
      <c r="A48" s="10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</row>
    <row r="49" ht="15.75" customHeight="1">
      <c r="A49" s="11"/>
    </row>
    <row r="50" ht="15.75" customHeight="1">
      <c r="A50" s="11"/>
    </row>
    <row r="51" ht="15.75" customHeight="1">
      <c r="A51" s="11"/>
    </row>
    <row r="52" ht="15.75" customHeight="1">
      <c r="A52" s="11"/>
    </row>
    <row r="53" ht="15.75" customHeight="1">
      <c r="A53" s="11"/>
    </row>
    <row r="54" ht="15.75" customHeight="1">
      <c r="A54" s="11"/>
    </row>
    <row r="55" ht="15.75" customHeight="1">
      <c r="A55" s="11"/>
    </row>
    <row r="56" ht="15.75" customHeight="1">
      <c r="A56" s="11"/>
    </row>
    <row r="57" ht="15.75" customHeight="1">
      <c r="A57" s="11"/>
    </row>
    <row r="58" ht="15.75" customHeight="1">
      <c r="A58" s="11"/>
    </row>
    <row r="59" ht="15.75" customHeight="1">
      <c r="A59" s="11"/>
    </row>
    <row r="60" ht="15.75" customHeight="1">
      <c r="A60" s="11"/>
    </row>
    <row r="61" ht="15.75" customHeight="1">
      <c r="A61" s="11"/>
    </row>
    <row r="62" ht="15.75" customHeight="1">
      <c r="A62" s="11"/>
    </row>
    <row r="63" ht="15.75" customHeight="1">
      <c r="A63" s="11"/>
    </row>
    <row r="64" ht="15.75" customHeight="1">
      <c r="A64" s="11"/>
    </row>
    <row r="65" ht="15.75" customHeight="1">
      <c r="A65" s="11"/>
    </row>
    <row r="66" ht="15.75" customHeight="1">
      <c r="A66" s="11"/>
    </row>
    <row r="67" ht="15.75" customHeight="1">
      <c r="A67" s="11"/>
    </row>
    <row r="68" ht="15.75" customHeight="1">
      <c r="A68" s="11"/>
    </row>
    <row r="69" ht="15.75" customHeight="1">
      <c r="A69" s="11"/>
    </row>
    <row r="70" ht="15.75" customHeight="1">
      <c r="A70" s="11"/>
    </row>
    <row r="71" ht="15.75" customHeight="1">
      <c r="A71" s="11"/>
    </row>
    <row r="72" ht="15.75" customHeight="1">
      <c r="A72" s="11"/>
    </row>
    <row r="73" ht="15.75" customHeight="1">
      <c r="A73" s="11"/>
    </row>
    <row r="74" ht="15.75" customHeight="1">
      <c r="A74" s="11"/>
    </row>
    <row r="75" ht="15.75" customHeight="1">
      <c r="A75" s="11"/>
    </row>
    <row r="76" ht="15.75" customHeight="1">
      <c r="A76" s="11"/>
    </row>
    <row r="77" ht="15.75" customHeight="1">
      <c r="A77" s="11"/>
    </row>
    <row r="78" ht="15.75" customHeight="1">
      <c r="A78" s="11"/>
    </row>
    <row r="79" ht="15.75" customHeight="1">
      <c r="A79" s="11"/>
    </row>
    <row r="80" ht="15.75" customHeight="1">
      <c r="A80" s="11"/>
    </row>
    <row r="81" ht="15.75" customHeight="1">
      <c r="A81" s="11"/>
    </row>
    <row r="82" ht="15.75" customHeight="1">
      <c r="A82" s="11"/>
    </row>
    <row r="83" ht="15.75" customHeight="1">
      <c r="A83" s="11"/>
    </row>
    <row r="84" ht="15.75" customHeight="1">
      <c r="A84" s="11"/>
    </row>
    <row r="85" ht="15.75" customHeight="1">
      <c r="A85" s="11"/>
    </row>
    <row r="86" ht="15.75" customHeight="1">
      <c r="A86" s="11"/>
    </row>
    <row r="87" ht="15.75" customHeight="1">
      <c r="A87" s="11"/>
    </row>
    <row r="88" ht="15.75" customHeight="1">
      <c r="A88" s="11"/>
    </row>
    <row r="89" ht="15.75" customHeight="1">
      <c r="A89" s="11"/>
    </row>
    <row r="90" ht="15.75" customHeight="1">
      <c r="A90" s="11"/>
    </row>
    <row r="91" ht="15.75" customHeight="1">
      <c r="A91" s="11"/>
    </row>
    <row r="92" ht="15.75" customHeight="1">
      <c r="A92" s="11"/>
    </row>
    <row r="93" ht="15.75" customHeight="1">
      <c r="A93" s="11"/>
    </row>
    <row r="94" ht="15.75" customHeight="1">
      <c r="A94" s="11"/>
    </row>
    <row r="95" ht="15.75" customHeight="1">
      <c r="A95" s="11"/>
    </row>
    <row r="96" ht="15.75" customHeight="1">
      <c r="A96" s="11"/>
    </row>
    <row r="97" ht="15.75" customHeight="1">
      <c r="A97" s="11"/>
    </row>
    <row r="98" ht="15.75" customHeight="1">
      <c r="A98" s="11"/>
    </row>
    <row r="99" ht="15.75" customHeight="1">
      <c r="A99" s="11"/>
    </row>
    <row r="100" ht="15.75" customHeight="1">
      <c r="A100" s="11"/>
    </row>
    <row r="101" ht="15.75" customHeight="1">
      <c r="A101" s="11"/>
    </row>
    <row r="102" ht="15.75" customHeight="1">
      <c r="A102" s="11"/>
    </row>
    <row r="103" ht="15.75" customHeight="1">
      <c r="A103" s="11"/>
    </row>
    <row r="104" ht="15.75" customHeight="1">
      <c r="A104" s="11"/>
    </row>
    <row r="105" ht="15.75" customHeight="1">
      <c r="A105" s="11"/>
    </row>
    <row r="106" ht="15.75" customHeight="1">
      <c r="A106" s="11"/>
    </row>
    <row r="107" ht="15.75" customHeight="1">
      <c r="A107" s="11"/>
    </row>
    <row r="108" ht="15.75" customHeight="1">
      <c r="A108" s="11"/>
    </row>
    <row r="109" ht="15.75" customHeight="1">
      <c r="A109" s="11"/>
    </row>
    <row r="110" ht="15.75" customHeight="1">
      <c r="A110" s="11"/>
    </row>
    <row r="111" ht="15.75" customHeight="1">
      <c r="A111" s="11"/>
    </row>
    <row r="112" ht="15.75" customHeight="1">
      <c r="A112" s="11"/>
    </row>
    <row r="113" ht="15.75" customHeight="1">
      <c r="A113" s="11"/>
    </row>
    <row r="114" ht="15.75" customHeight="1">
      <c r="A114" s="11"/>
    </row>
    <row r="115" ht="15.75" customHeight="1">
      <c r="A115" s="11"/>
    </row>
    <row r="116" ht="15.75" customHeight="1">
      <c r="A116" s="11"/>
    </row>
    <row r="117" ht="15.75" customHeight="1">
      <c r="A117" s="11"/>
    </row>
    <row r="118" ht="15.75" customHeight="1">
      <c r="A118" s="11"/>
    </row>
    <row r="119" ht="15.75" customHeight="1">
      <c r="A119" s="11"/>
    </row>
    <row r="120" ht="15.75" customHeight="1">
      <c r="A120" s="11"/>
    </row>
    <row r="121" ht="15.75" customHeight="1">
      <c r="A121" s="11"/>
    </row>
    <row r="122" ht="15.75" customHeight="1">
      <c r="A122" s="11"/>
    </row>
    <row r="123" ht="15.75" customHeight="1">
      <c r="A123" s="11"/>
    </row>
    <row r="124" ht="15.75" customHeight="1">
      <c r="A124" s="11"/>
    </row>
    <row r="125" ht="15.75" customHeight="1">
      <c r="A125" s="11"/>
    </row>
    <row r="126" ht="15.75" customHeight="1">
      <c r="A126" s="11"/>
    </row>
    <row r="127" ht="15.75" customHeight="1">
      <c r="A127" s="11"/>
    </row>
    <row r="128" ht="15.75" customHeight="1">
      <c r="A128" s="11"/>
    </row>
    <row r="129" ht="15.75" customHeight="1">
      <c r="A129" s="11"/>
    </row>
    <row r="130" ht="15.75" customHeight="1">
      <c r="A130" s="11"/>
    </row>
    <row r="131" ht="15.75" customHeight="1">
      <c r="A131" s="11"/>
    </row>
    <row r="132" ht="15.75" customHeight="1">
      <c r="A132" s="11"/>
    </row>
    <row r="133" ht="15.75" customHeight="1">
      <c r="A133" s="11"/>
    </row>
    <row r="134" ht="15.75" customHeight="1">
      <c r="A134" s="11"/>
    </row>
    <row r="135" ht="15.75" customHeight="1">
      <c r="A135" s="11"/>
    </row>
    <row r="136" ht="15.75" customHeight="1">
      <c r="A136" s="11"/>
    </row>
    <row r="137" ht="15.75" customHeight="1">
      <c r="A137" s="11"/>
    </row>
    <row r="138" ht="15.75" customHeight="1">
      <c r="A138" s="11"/>
    </row>
    <row r="139" ht="15.75" customHeight="1">
      <c r="A139" s="11"/>
    </row>
    <row r="140" ht="15.75" customHeight="1">
      <c r="A140" s="11"/>
    </row>
    <row r="141" ht="15.75" customHeight="1">
      <c r="A141" s="11"/>
    </row>
    <row r="142" ht="15.75" customHeight="1">
      <c r="A142" s="11"/>
    </row>
    <row r="143" ht="15.75" customHeight="1">
      <c r="A143" s="11"/>
    </row>
    <row r="144" ht="15.75" customHeight="1">
      <c r="A144" s="11"/>
    </row>
    <row r="145" ht="15.75" customHeight="1">
      <c r="A145" s="11"/>
    </row>
    <row r="146" ht="15.75" customHeight="1">
      <c r="A146" s="11"/>
    </row>
    <row r="147" ht="15.75" customHeight="1">
      <c r="A147" s="11"/>
    </row>
    <row r="148" ht="15.75" customHeight="1">
      <c r="A148" s="11"/>
    </row>
    <row r="149" ht="15.75" customHeight="1">
      <c r="A149" s="11"/>
    </row>
    <row r="150" ht="15.75" customHeight="1">
      <c r="A150" s="11"/>
    </row>
    <row r="151" ht="15.75" customHeight="1">
      <c r="A151" s="11"/>
    </row>
    <row r="152" ht="15.75" customHeight="1">
      <c r="A152" s="11"/>
    </row>
    <row r="153" ht="15.75" customHeight="1">
      <c r="A153" s="11"/>
    </row>
    <row r="154" ht="15.75" customHeight="1">
      <c r="A154" s="11"/>
    </row>
    <row r="155" ht="15.75" customHeight="1">
      <c r="A155" s="11"/>
    </row>
    <row r="156" ht="15.75" customHeight="1">
      <c r="A156" s="11"/>
    </row>
    <row r="157" ht="15.75" customHeight="1">
      <c r="A157" s="11"/>
    </row>
    <row r="158" ht="15.75" customHeight="1">
      <c r="A158" s="11"/>
    </row>
    <row r="159" ht="15.75" customHeight="1">
      <c r="A159" s="11"/>
    </row>
    <row r="160" ht="15.75" customHeight="1">
      <c r="A160" s="11"/>
    </row>
    <row r="161" ht="15.75" customHeight="1">
      <c r="A161" s="11"/>
    </row>
    <row r="162" ht="15.75" customHeight="1">
      <c r="A162" s="11"/>
    </row>
    <row r="163" ht="15.75" customHeight="1">
      <c r="A163" s="11"/>
    </row>
    <row r="164" ht="15.75" customHeight="1">
      <c r="A164" s="11"/>
    </row>
    <row r="165" ht="15.75" customHeight="1">
      <c r="A165" s="11"/>
    </row>
    <row r="166" ht="15.75" customHeight="1">
      <c r="A166" s="11"/>
    </row>
    <row r="167" ht="15.75" customHeight="1">
      <c r="A167" s="11"/>
    </row>
    <row r="168" ht="15.75" customHeight="1">
      <c r="A168" s="11"/>
    </row>
    <row r="169" ht="15.75" customHeight="1">
      <c r="A169" s="11"/>
    </row>
    <row r="170" ht="15.75" customHeight="1">
      <c r="A170" s="11"/>
    </row>
    <row r="171" ht="15.75" customHeight="1">
      <c r="A171" s="11"/>
    </row>
    <row r="172" ht="15.75" customHeight="1">
      <c r="A172" s="11"/>
    </row>
    <row r="173" ht="15.75" customHeight="1">
      <c r="A173" s="11"/>
    </row>
    <row r="174" ht="15.75" customHeight="1">
      <c r="A174" s="11"/>
    </row>
    <row r="175" ht="15.75" customHeight="1">
      <c r="A175" s="11"/>
    </row>
    <row r="176" ht="15.75" customHeight="1">
      <c r="A176" s="11"/>
    </row>
    <row r="177" ht="15.75" customHeight="1">
      <c r="A177" s="11"/>
    </row>
    <row r="178" ht="15.75" customHeight="1">
      <c r="A178" s="11"/>
    </row>
    <row r="179" ht="15.75" customHeight="1">
      <c r="A179" s="11"/>
    </row>
    <row r="180" ht="15.75" customHeight="1">
      <c r="A180" s="11"/>
    </row>
    <row r="181" ht="15.75" customHeight="1">
      <c r="A181" s="11"/>
    </row>
    <row r="182" ht="15.75" customHeight="1">
      <c r="A182" s="11"/>
    </row>
    <row r="183" ht="15.75" customHeight="1">
      <c r="A183" s="11"/>
    </row>
    <row r="184" ht="15.75" customHeight="1">
      <c r="A184" s="11"/>
    </row>
    <row r="185" ht="15.75" customHeight="1">
      <c r="A185" s="11"/>
    </row>
    <row r="186" ht="15.75" customHeight="1">
      <c r="A186" s="11"/>
    </row>
    <row r="187" ht="15.75" customHeight="1">
      <c r="A187" s="11"/>
    </row>
    <row r="188" ht="15.75" customHeight="1">
      <c r="A188" s="11"/>
    </row>
    <row r="189" ht="15.75" customHeight="1">
      <c r="A189" s="11"/>
    </row>
    <row r="190" ht="15.75" customHeight="1">
      <c r="A190" s="11"/>
    </row>
    <row r="191" ht="15.75" customHeight="1">
      <c r="A191" s="11"/>
    </row>
    <row r="192" ht="15.75" customHeight="1">
      <c r="A192" s="11"/>
    </row>
    <row r="193" ht="15.75" customHeight="1">
      <c r="A193" s="11"/>
    </row>
    <row r="194" ht="15.75" customHeight="1">
      <c r="A194" s="11"/>
    </row>
    <row r="195" ht="15.75" customHeight="1">
      <c r="A195" s="11"/>
    </row>
    <row r="196" ht="15.75" customHeight="1">
      <c r="A196" s="11"/>
    </row>
    <row r="197" ht="15.75" customHeight="1">
      <c r="A197" s="11"/>
    </row>
    <row r="198" ht="15.75" customHeight="1">
      <c r="A198" s="11"/>
    </row>
    <row r="199" ht="15.75" customHeight="1">
      <c r="A199" s="11"/>
    </row>
    <row r="200" ht="15.75" customHeight="1">
      <c r="A200" s="11"/>
    </row>
    <row r="201" ht="15.75" customHeight="1">
      <c r="A201" s="11"/>
    </row>
    <row r="202" ht="15.75" customHeight="1">
      <c r="A202" s="11"/>
    </row>
    <row r="203" ht="15.75" customHeight="1">
      <c r="A203" s="11"/>
    </row>
    <row r="204" ht="15.75" customHeight="1">
      <c r="A204" s="11"/>
    </row>
    <row r="205" ht="15.75" customHeight="1">
      <c r="A205" s="11"/>
    </row>
    <row r="206" ht="15.75" customHeight="1">
      <c r="A206" s="11"/>
    </row>
    <row r="207" ht="15.75" customHeight="1">
      <c r="A207" s="11"/>
    </row>
    <row r="208" ht="15.75" customHeight="1">
      <c r="A208" s="11"/>
    </row>
    <row r="209" ht="15.75" customHeight="1">
      <c r="A209" s="11"/>
    </row>
    <row r="210" ht="15.75" customHeight="1">
      <c r="A210" s="11"/>
    </row>
    <row r="211" ht="15.75" customHeight="1">
      <c r="A211" s="11"/>
    </row>
    <row r="212" ht="15.75" customHeight="1">
      <c r="A212" s="11"/>
    </row>
    <row r="213" ht="15.75" customHeight="1">
      <c r="A213" s="11"/>
    </row>
    <row r="214" ht="15.75" customHeight="1">
      <c r="A214" s="11"/>
    </row>
    <row r="215" ht="15.75" customHeight="1">
      <c r="A215" s="11"/>
    </row>
    <row r="216" ht="15.75" customHeight="1">
      <c r="A216" s="11"/>
    </row>
    <row r="217" ht="15.75" customHeight="1">
      <c r="A217" s="11"/>
    </row>
    <row r="218" ht="15.75" customHeight="1">
      <c r="A218" s="11"/>
    </row>
    <row r="219" ht="15.75" customHeight="1">
      <c r="A219" s="11"/>
    </row>
    <row r="220" ht="15.75" customHeight="1">
      <c r="A220" s="11"/>
    </row>
    <row r="221" ht="15.75" customHeight="1">
      <c r="A221" s="11"/>
    </row>
    <row r="222" ht="15.75" customHeight="1">
      <c r="A222" s="11"/>
    </row>
    <row r="223" ht="15.75" customHeight="1">
      <c r="A223" s="11"/>
    </row>
    <row r="224" ht="15.75" customHeight="1">
      <c r="A224" s="11"/>
    </row>
    <row r="225" ht="15.75" customHeight="1">
      <c r="A225" s="11"/>
    </row>
    <row r="226" ht="15.75" customHeight="1">
      <c r="A226" s="11"/>
    </row>
    <row r="227" ht="15.75" customHeight="1">
      <c r="A227" s="11"/>
    </row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A2"/>
  </mergeCells>
  <printOptions/>
  <pageMargins bottom="0.787401575" footer="0.0" header="0.0" left="0.511811024" right="0.511811024" top="0.7874015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9.14"/>
    <col customWidth="1" min="7" max="26" width="8.71"/>
  </cols>
  <sheetData>
    <row r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4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4.25" hidden="1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hidden="1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hidden="1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hidden="1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hidden="1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hidden="1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hidden="1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hidden="1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hidden="1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hidden="1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hidden="1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hidden="1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hidden="1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hidden="1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hidden="1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hidden="1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hidden="1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3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5" width="11.57"/>
    <col customWidth="1" hidden="1" min="16" max="21" width="11.57"/>
    <col customWidth="1" hidden="1" min="22" max="22" width="13.0"/>
    <col customWidth="1" hidden="1" min="23" max="23" width="11.57"/>
    <col customWidth="1" hidden="1" min="24" max="24" width="14.43"/>
    <col customWidth="1" hidden="1" min="25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3" t="s">
        <v>26</v>
      </c>
      <c r="B1" s="14" t="s">
        <v>27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 t="s">
        <v>28</v>
      </c>
      <c r="N1" s="18"/>
      <c r="O1" s="18"/>
      <c r="P1" s="19"/>
      <c r="Q1" s="19"/>
      <c r="R1" s="19"/>
      <c r="S1" s="19"/>
      <c r="T1" s="19"/>
      <c r="U1" s="19"/>
      <c r="V1" s="19"/>
      <c r="W1" s="19"/>
      <c r="X1" s="19"/>
      <c r="Y1" s="19"/>
      <c r="AA1" s="19"/>
      <c r="AB1" s="19"/>
      <c r="AC1" s="19"/>
      <c r="AD1" s="19"/>
      <c r="AE1" s="19"/>
    </row>
    <row r="2">
      <c r="A2" s="20"/>
      <c r="B2" s="21"/>
      <c r="C2" s="22"/>
      <c r="D2" s="22"/>
      <c r="E2" s="22"/>
      <c r="F2" s="22"/>
      <c r="G2" s="22"/>
      <c r="H2" s="22"/>
      <c r="I2" s="22"/>
      <c r="J2" s="22"/>
      <c r="K2" s="23"/>
      <c r="L2" s="2"/>
      <c r="M2" s="24" t="s">
        <v>29</v>
      </c>
      <c r="N2" s="18"/>
      <c r="O2" s="18"/>
      <c r="P2" s="19"/>
      <c r="Q2" s="19"/>
      <c r="R2" s="19"/>
      <c r="S2" s="19"/>
      <c r="T2" s="19"/>
      <c r="U2" s="19"/>
      <c r="V2" s="19"/>
      <c r="W2" s="19"/>
      <c r="X2" s="19"/>
      <c r="Y2" s="19"/>
      <c r="AA2" s="19"/>
      <c r="AB2" s="19"/>
      <c r="AC2" s="19"/>
      <c r="AD2" s="19"/>
      <c r="AE2" s="19"/>
    </row>
    <row r="3">
      <c r="A3" s="25"/>
      <c r="B3" s="26" t="s">
        <v>30</v>
      </c>
      <c r="C3" s="26" t="s">
        <v>31</v>
      </c>
      <c r="D3" s="26" t="s">
        <v>32</v>
      </c>
      <c r="E3" s="26" t="s">
        <v>33</v>
      </c>
      <c r="F3" s="27" t="s">
        <v>34</v>
      </c>
      <c r="G3" s="27" t="s">
        <v>35</v>
      </c>
      <c r="H3" s="27" t="s">
        <v>36</v>
      </c>
      <c r="I3" s="27" t="s">
        <v>37</v>
      </c>
      <c r="J3" s="26" t="s">
        <v>38</v>
      </c>
      <c r="K3" s="26" t="s">
        <v>39</v>
      </c>
      <c r="L3" s="2"/>
      <c r="M3" s="17" t="s">
        <v>40</v>
      </c>
      <c r="N3" s="18"/>
      <c r="O3" s="18"/>
      <c r="P3" s="19"/>
      <c r="Q3" s="19"/>
      <c r="R3" s="19"/>
      <c r="S3" s="19"/>
      <c r="T3" s="19"/>
      <c r="U3" s="19"/>
      <c r="V3" s="19"/>
      <c r="W3" s="19"/>
      <c r="Y3" s="19"/>
      <c r="Z3" s="19"/>
      <c r="AA3" s="19"/>
      <c r="AB3" s="19"/>
      <c r="AC3" s="19"/>
      <c r="AD3" s="19"/>
      <c r="AE3" s="19"/>
    </row>
    <row r="4">
      <c r="A4" s="28" t="str">
        <f>ALNS!A4</f>
        <v>Ana Beatriz Oliveira Barbosa</v>
      </c>
      <c r="B4" s="29"/>
      <c r="C4" s="29"/>
      <c r="D4" s="29"/>
      <c r="E4" s="29"/>
      <c r="F4" s="30">
        <f t="shared" ref="F4:F27" si="1">IF(A4&lt;&gt;"",SUM(B4:E4),)</f>
        <v>0</v>
      </c>
      <c r="G4" s="31" t="str">
        <f t="shared" ref="G4:G27" si="2">IFERROR(IF(F4&gt;=0,AVERAGE(B4:E4),""),"")</f>
        <v/>
      </c>
      <c r="H4" s="30" t="str">
        <f t="shared" ref="H4:H27" si="3">IF(AND(F4&gt;=10,F4&lt;28,G4&lt;7),ROUND((50-G4*6)/4,1),"")</f>
        <v/>
      </c>
      <c r="I4" s="32"/>
      <c r="J4" s="33" t="str">
        <f t="shared" ref="J4:J27" si="4">IF(AND(B4&lt;&gt;"",C4&lt;&gt;"",D4&lt;&gt;"",E4&lt;&gt;""),IF(OR(F4&gt;=28,F4&lt;10),G4,IF(I4=H4,5,((G4*6)+(I4*4))/10)),)</f>
        <v/>
      </c>
      <c r="K4" s="34" t="str">
        <f t="shared" ref="K4:K27" si="5">IF(AND(B4&lt;&gt;"",C4&lt;&gt;"",D4&lt;&gt;"",E4&lt;&gt;""),IF(J4&gt;=5,"A","R"),)</f>
        <v/>
      </c>
      <c r="L4" s="2"/>
      <c r="M4" s="35" t="s">
        <v>41</v>
      </c>
      <c r="N4" s="18"/>
      <c r="O4" s="18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</row>
    <row r="5">
      <c r="A5" s="36" t="str">
        <f>ALNS!A5</f>
        <v>Ana Clara de Lima</v>
      </c>
      <c r="B5" s="37"/>
      <c r="C5" s="37"/>
      <c r="D5" s="37"/>
      <c r="E5" s="37"/>
      <c r="F5" s="38">
        <f t="shared" si="1"/>
        <v>0</v>
      </c>
      <c r="G5" s="39" t="str">
        <f t="shared" si="2"/>
        <v/>
      </c>
      <c r="H5" s="38" t="str">
        <f t="shared" si="3"/>
        <v/>
      </c>
      <c r="I5" s="40"/>
      <c r="J5" s="41" t="str">
        <f t="shared" si="4"/>
        <v/>
      </c>
      <c r="K5" s="42" t="str">
        <f t="shared" si="5"/>
        <v/>
      </c>
      <c r="L5" s="2"/>
      <c r="M5" s="24" t="s">
        <v>42</v>
      </c>
      <c r="N5" s="18"/>
      <c r="O5" s="18"/>
      <c r="P5" s="19"/>
      <c r="Q5" s="19"/>
      <c r="R5" s="19"/>
      <c r="S5" s="19"/>
      <c r="T5" s="19"/>
      <c r="U5" s="19"/>
      <c r="V5" s="19"/>
      <c r="W5" s="19"/>
      <c r="Y5" s="19"/>
      <c r="AA5" s="19"/>
      <c r="AB5" s="19"/>
      <c r="AC5" s="19"/>
      <c r="AD5" s="19"/>
      <c r="AE5" s="19"/>
    </row>
    <row r="6">
      <c r="A6" s="28" t="str">
        <f>ALNS!A6</f>
        <v>Brenda Teixeira Figueiredo</v>
      </c>
      <c r="B6" s="29"/>
      <c r="C6" s="29"/>
      <c r="D6" s="29"/>
      <c r="E6" s="29"/>
      <c r="F6" s="30">
        <f t="shared" si="1"/>
        <v>0</v>
      </c>
      <c r="G6" s="31" t="str">
        <f t="shared" si="2"/>
        <v/>
      </c>
      <c r="H6" s="30" t="str">
        <f t="shared" si="3"/>
        <v/>
      </c>
      <c r="I6" s="32"/>
      <c r="J6" s="33" t="str">
        <f t="shared" si="4"/>
        <v/>
      </c>
      <c r="K6" s="34" t="str">
        <f t="shared" si="5"/>
        <v/>
      </c>
      <c r="L6" s="2"/>
      <c r="M6" s="43" t="s">
        <v>43</v>
      </c>
      <c r="N6" s="18"/>
      <c r="O6" s="18"/>
      <c r="P6" s="19"/>
      <c r="Q6" s="19"/>
      <c r="R6" s="19"/>
      <c r="S6" s="19"/>
      <c r="T6" s="19"/>
      <c r="U6" s="19"/>
      <c r="V6" s="19"/>
      <c r="W6" s="19"/>
      <c r="Y6" s="19"/>
      <c r="AA6" s="19"/>
      <c r="AB6" s="19"/>
      <c r="AC6" s="19"/>
      <c r="AD6" s="19"/>
      <c r="AE6" s="19"/>
    </row>
    <row r="7">
      <c r="A7" s="36" t="str">
        <f>ALNS!A7</f>
        <v>Carlos Antonio da Silva Vicente</v>
      </c>
      <c r="B7" s="37"/>
      <c r="C7" s="37"/>
      <c r="D7" s="37"/>
      <c r="E7" s="37"/>
      <c r="F7" s="38">
        <f t="shared" si="1"/>
        <v>0</v>
      </c>
      <c r="G7" s="39" t="str">
        <f t="shared" si="2"/>
        <v/>
      </c>
      <c r="H7" s="38" t="str">
        <f t="shared" si="3"/>
        <v/>
      </c>
      <c r="I7" s="40"/>
      <c r="J7" s="41" t="str">
        <f t="shared" si="4"/>
        <v/>
      </c>
      <c r="K7" s="42" t="str">
        <f t="shared" si="5"/>
        <v/>
      </c>
      <c r="L7" s="2"/>
      <c r="M7" s="43" t="s">
        <v>44</v>
      </c>
      <c r="N7" s="18"/>
      <c r="O7" s="18"/>
      <c r="P7" s="19"/>
      <c r="Q7" s="19"/>
      <c r="R7" s="19"/>
      <c r="S7" s="19"/>
      <c r="T7" s="19"/>
      <c r="U7" s="19"/>
      <c r="V7" s="19"/>
      <c r="W7" s="19"/>
      <c r="Y7" s="19"/>
      <c r="AA7" s="19"/>
      <c r="AB7" s="19"/>
      <c r="AC7" s="19"/>
      <c r="AD7" s="19"/>
      <c r="AE7" s="19"/>
    </row>
    <row r="8">
      <c r="A8" s="28" t="str">
        <f>ALNS!A8</f>
        <v>Eduarda Shaieny Lopes Lima</v>
      </c>
      <c r="B8" s="29"/>
      <c r="C8" s="29"/>
      <c r="D8" s="29"/>
      <c r="E8" s="29"/>
      <c r="F8" s="30">
        <f t="shared" si="1"/>
        <v>0</v>
      </c>
      <c r="G8" s="31" t="str">
        <f t="shared" si="2"/>
        <v/>
      </c>
      <c r="H8" s="30" t="str">
        <f t="shared" si="3"/>
        <v/>
      </c>
      <c r="I8" s="32"/>
      <c r="J8" s="33" t="str">
        <f t="shared" si="4"/>
        <v/>
      </c>
      <c r="K8" s="34" t="str">
        <f t="shared" si="5"/>
        <v/>
      </c>
      <c r="L8" s="2"/>
      <c r="M8" s="18"/>
      <c r="N8" s="18"/>
      <c r="O8" s="18"/>
      <c r="P8" s="19"/>
      <c r="Q8" s="19"/>
      <c r="R8" s="19"/>
      <c r="S8" s="19"/>
      <c r="T8" s="19"/>
      <c r="U8" s="19"/>
      <c r="V8" s="19"/>
      <c r="W8" s="19"/>
      <c r="Y8" s="19"/>
      <c r="AA8" s="19"/>
      <c r="AB8" s="19"/>
      <c r="AC8" s="19"/>
      <c r="AD8" s="19"/>
      <c r="AE8" s="19"/>
    </row>
    <row r="9">
      <c r="A9" s="36" t="str">
        <f>ALNS!A9</f>
        <v>Ellen Beatriz Pacífico da Silva</v>
      </c>
      <c r="B9" s="37"/>
      <c r="C9" s="37"/>
      <c r="D9" s="37"/>
      <c r="E9" s="37"/>
      <c r="F9" s="38">
        <f t="shared" si="1"/>
        <v>0</v>
      </c>
      <c r="G9" s="39" t="str">
        <f t="shared" si="2"/>
        <v/>
      </c>
      <c r="H9" s="38" t="str">
        <f t="shared" si="3"/>
        <v/>
      </c>
      <c r="I9" s="40"/>
      <c r="J9" s="41" t="str">
        <f t="shared" si="4"/>
        <v/>
      </c>
      <c r="K9" s="42" t="str">
        <f t="shared" si="5"/>
        <v/>
      </c>
      <c r="L9" s="2"/>
      <c r="M9" s="18"/>
      <c r="N9" s="18"/>
      <c r="O9" s="18"/>
      <c r="P9" s="19"/>
      <c r="Q9" s="19"/>
      <c r="R9" s="19"/>
      <c r="S9" s="19"/>
      <c r="T9" s="19"/>
      <c r="U9" s="19"/>
      <c r="V9" s="19"/>
      <c r="W9" s="19"/>
      <c r="Y9" s="19"/>
      <c r="AA9" s="19"/>
      <c r="AB9" s="19"/>
      <c r="AC9" s="19"/>
      <c r="AD9" s="19"/>
      <c r="AE9" s="19"/>
    </row>
    <row r="10">
      <c r="A10" s="28" t="str">
        <f>ALNS!A10</f>
        <v>Emilly Christina Lima Freire</v>
      </c>
      <c r="B10" s="29"/>
      <c r="C10" s="29"/>
      <c r="D10" s="29"/>
      <c r="E10" s="29"/>
      <c r="F10" s="30">
        <f t="shared" si="1"/>
        <v>0</v>
      </c>
      <c r="G10" s="31" t="str">
        <f t="shared" si="2"/>
        <v/>
      </c>
      <c r="H10" s="30" t="str">
        <f t="shared" si="3"/>
        <v/>
      </c>
      <c r="I10" s="32"/>
      <c r="J10" s="33" t="str">
        <f t="shared" si="4"/>
        <v/>
      </c>
      <c r="K10" s="34" t="str">
        <f t="shared" si="5"/>
        <v/>
      </c>
      <c r="L10" s="2"/>
      <c r="M10" s="18"/>
      <c r="N10" s="18"/>
      <c r="O10" s="18"/>
      <c r="P10" s="19"/>
      <c r="Q10" s="19"/>
      <c r="R10" s="19"/>
      <c r="S10" s="19"/>
      <c r="T10" s="19"/>
      <c r="U10" s="19"/>
      <c r="V10" s="19"/>
      <c r="W10" s="19"/>
      <c r="Y10" s="19"/>
      <c r="AA10" s="19"/>
      <c r="AB10" s="19"/>
      <c r="AC10" s="19"/>
      <c r="AD10" s="19"/>
      <c r="AE10" s="19"/>
    </row>
    <row r="11">
      <c r="A11" s="36" t="str">
        <f>ALNS!A11</f>
        <v>Emilly Eduarda Almeida da Silva</v>
      </c>
      <c r="B11" s="37"/>
      <c r="C11" s="37"/>
      <c r="D11" s="37"/>
      <c r="E11" s="37"/>
      <c r="F11" s="38">
        <f t="shared" si="1"/>
        <v>0</v>
      </c>
      <c r="G11" s="39" t="str">
        <f t="shared" si="2"/>
        <v/>
      </c>
      <c r="H11" s="38" t="str">
        <f t="shared" si="3"/>
        <v/>
      </c>
      <c r="I11" s="40"/>
      <c r="J11" s="41" t="str">
        <f t="shared" si="4"/>
        <v/>
      </c>
      <c r="K11" s="42" t="str">
        <f t="shared" si="5"/>
        <v/>
      </c>
      <c r="L11" s="2"/>
      <c r="M11" s="18"/>
      <c r="N11" s="18"/>
      <c r="O11" s="18"/>
      <c r="P11" s="19"/>
      <c r="Q11" s="19"/>
      <c r="R11" s="19"/>
      <c r="S11" s="19"/>
      <c r="T11" s="19"/>
      <c r="U11" s="19"/>
      <c r="V11" s="19"/>
      <c r="W11" s="19"/>
      <c r="Y11" s="19"/>
      <c r="AA11" s="19"/>
      <c r="AB11" s="19"/>
      <c r="AC11" s="19"/>
      <c r="AD11" s="19"/>
      <c r="AE11" s="19"/>
    </row>
    <row r="12">
      <c r="A12" s="28" t="str">
        <f>ALNS!A12</f>
        <v>Emilly Oliveira da Cruz</v>
      </c>
      <c r="B12" s="29"/>
      <c r="C12" s="29"/>
      <c r="D12" s="29"/>
      <c r="E12" s="29"/>
      <c r="F12" s="30">
        <f t="shared" si="1"/>
        <v>0</v>
      </c>
      <c r="G12" s="31" t="str">
        <f t="shared" si="2"/>
        <v/>
      </c>
      <c r="H12" s="30" t="str">
        <f t="shared" si="3"/>
        <v/>
      </c>
      <c r="I12" s="32"/>
      <c r="J12" s="33" t="str">
        <f t="shared" si="4"/>
        <v/>
      </c>
      <c r="K12" s="34" t="str">
        <f t="shared" si="5"/>
        <v/>
      </c>
      <c r="L12" s="2"/>
      <c r="M12" s="18"/>
      <c r="N12" s="18"/>
      <c r="O12" s="18"/>
      <c r="P12" s="19"/>
      <c r="Q12" s="19"/>
      <c r="R12" s="19"/>
      <c r="S12" s="19"/>
      <c r="T12" s="19"/>
      <c r="U12" s="19"/>
      <c r="V12" s="19"/>
      <c r="W12" s="19"/>
      <c r="Y12" s="19"/>
      <c r="AA12" s="19"/>
      <c r="AB12" s="19"/>
      <c r="AC12" s="19"/>
      <c r="AD12" s="19"/>
      <c r="AE12" s="19"/>
    </row>
    <row r="13">
      <c r="A13" s="36" t="str">
        <f>ALNS!A13</f>
        <v>Esteffany Mirelly Lima da Silva</v>
      </c>
      <c r="B13" s="37"/>
      <c r="C13" s="37"/>
      <c r="D13" s="37"/>
      <c r="E13" s="37"/>
      <c r="F13" s="38">
        <f t="shared" si="1"/>
        <v>0</v>
      </c>
      <c r="G13" s="39" t="str">
        <f t="shared" si="2"/>
        <v/>
      </c>
      <c r="H13" s="38" t="str">
        <f t="shared" si="3"/>
        <v/>
      </c>
      <c r="I13" s="40"/>
      <c r="J13" s="41" t="str">
        <f t="shared" si="4"/>
        <v/>
      </c>
      <c r="K13" s="42" t="str">
        <f t="shared" si="5"/>
        <v/>
      </c>
      <c r="L13" s="2"/>
      <c r="M13" s="18"/>
      <c r="N13" s="18"/>
      <c r="O13" s="18"/>
      <c r="P13" s="19"/>
      <c r="Q13" s="19"/>
      <c r="R13" s="19"/>
      <c r="S13" s="19"/>
      <c r="T13" s="19"/>
      <c r="U13" s="19"/>
      <c r="V13" s="19"/>
      <c r="W13" s="19"/>
      <c r="Y13" s="19"/>
      <c r="AA13" s="19"/>
      <c r="AB13" s="19"/>
      <c r="AC13" s="19"/>
      <c r="AD13" s="19"/>
      <c r="AE13" s="19"/>
    </row>
    <row r="14">
      <c r="A14" s="28" t="str">
        <f>ALNS!A14</f>
        <v>Ester Hadassa Gomes Silva</v>
      </c>
      <c r="B14" s="29"/>
      <c r="C14" s="29"/>
      <c r="D14" s="29"/>
      <c r="E14" s="29"/>
      <c r="F14" s="30">
        <f t="shared" si="1"/>
        <v>0</v>
      </c>
      <c r="G14" s="31" t="str">
        <f t="shared" si="2"/>
        <v/>
      </c>
      <c r="H14" s="30" t="str">
        <f t="shared" si="3"/>
        <v/>
      </c>
      <c r="I14" s="32"/>
      <c r="J14" s="33" t="str">
        <f t="shared" si="4"/>
        <v/>
      </c>
      <c r="K14" s="34" t="str">
        <f t="shared" si="5"/>
        <v/>
      </c>
      <c r="L14" s="2"/>
      <c r="M14" s="18"/>
      <c r="N14" s="18"/>
      <c r="O14" s="18"/>
      <c r="P14" s="19"/>
      <c r="Q14" s="19"/>
      <c r="R14" s="19"/>
      <c r="S14" s="19"/>
      <c r="T14" s="19"/>
      <c r="U14" s="19"/>
      <c r="V14" s="19"/>
      <c r="W14" s="19"/>
      <c r="Y14" s="19"/>
      <c r="AA14" s="19"/>
      <c r="AB14" s="19"/>
      <c r="AC14" s="19"/>
      <c r="AD14" s="19"/>
      <c r="AE14" s="19"/>
    </row>
    <row r="15">
      <c r="A15" s="36" t="str">
        <f>ALNS!A15</f>
        <v>Évelin Yasmin Ferreira de Santana</v>
      </c>
      <c r="B15" s="37"/>
      <c r="C15" s="37"/>
      <c r="D15" s="37"/>
      <c r="E15" s="37"/>
      <c r="F15" s="38">
        <f t="shared" si="1"/>
        <v>0</v>
      </c>
      <c r="G15" s="39" t="str">
        <f t="shared" si="2"/>
        <v/>
      </c>
      <c r="H15" s="38" t="str">
        <f t="shared" si="3"/>
        <v/>
      </c>
      <c r="I15" s="40"/>
      <c r="J15" s="41" t="str">
        <f t="shared" si="4"/>
        <v/>
      </c>
      <c r="K15" s="42" t="str">
        <f t="shared" si="5"/>
        <v/>
      </c>
      <c r="L15" s="2"/>
      <c r="M15" s="18"/>
      <c r="N15" s="18"/>
      <c r="O15" s="18"/>
      <c r="P15" s="19"/>
      <c r="Q15" s="19"/>
      <c r="R15" s="19"/>
      <c r="S15" s="19"/>
      <c r="T15" s="19"/>
      <c r="U15" s="19"/>
      <c r="V15" s="19"/>
      <c r="W15" s="19"/>
      <c r="Y15" s="19"/>
      <c r="AA15" s="19"/>
      <c r="AB15" s="19"/>
      <c r="AC15" s="19"/>
      <c r="AD15" s="19"/>
      <c r="AE15" s="19"/>
    </row>
    <row r="16">
      <c r="A16" s="28" t="str">
        <f>ALNS!A16</f>
        <v>Everton Henrique de Negreiros Silva</v>
      </c>
      <c r="B16" s="29"/>
      <c r="C16" s="29"/>
      <c r="D16" s="29"/>
      <c r="E16" s="29"/>
      <c r="F16" s="30">
        <f t="shared" si="1"/>
        <v>0</v>
      </c>
      <c r="G16" s="31" t="str">
        <f t="shared" si="2"/>
        <v/>
      </c>
      <c r="H16" s="30" t="str">
        <f t="shared" si="3"/>
        <v/>
      </c>
      <c r="I16" s="32"/>
      <c r="J16" s="33" t="str">
        <f t="shared" si="4"/>
        <v/>
      </c>
      <c r="K16" s="34" t="str">
        <f t="shared" si="5"/>
        <v/>
      </c>
      <c r="L16" s="2"/>
      <c r="M16" s="18"/>
      <c r="N16" s="18"/>
      <c r="O16" s="18"/>
      <c r="P16" s="19"/>
      <c r="Q16" s="19"/>
      <c r="R16" s="19"/>
      <c r="S16" s="19"/>
      <c r="T16" s="19"/>
      <c r="U16" s="19"/>
      <c r="V16" s="19"/>
      <c r="W16" s="19"/>
      <c r="Y16" s="19"/>
      <c r="AA16" s="19"/>
      <c r="AB16" s="19"/>
      <c r="AC16" s="19"/>
      <c r="AD16" s="19"/>
      <c r="AE16" s="19"/>
    </row>
    <row r="17">
      <c r="A17" s="36" t="str">
        <f>ALNS!A17</f>
        <v>Gabrielle Borges Alves</v>
      </c>
      <c r="B17" s="37"/>
      <c r="C17" s="37"/>
      <c r="D17" s="37"/>
      <c r="E17" s="37"/>
      <c r="F17" s="38">
        <f t="shared" si="1"/>
        <v>0</v>
      </c>
      <c r="G17" s="39" t="str">
        <f t="shared" si="2"/>
        <v/>
      </c>
      <c r="H17" s="38" t="str">
        <f t="shared" si="3"/>
        <v/>
      </c>
      <c r="I17" s="40"/>
      <c r="J17" s="41" t="str">
        <f t="shared" si="4"/>
        <v/>
      </c>
      <c r="K17" s="42" t="str">
        <f t="shared" si="5"/>
        <v/>
      </c>
      <c r="L17" s="2"/>
      <c r="M17" s="18"/>
      <c r="N17" s="18"/>
      <c r="O17" s="18"/>
      <c r="P17" s="19"/>
      <c r="Q17" s="19"/>
      <c r="R17" s="19"/>
      <c r="S17" s="19"/>
      <c r="T17" s="19"/>
      <c r="U17" s="19"/>
      <c r="V17" s="19"/>
      <c r="W17" s="19"/>
      <c r="Y17" s="19"/>
      <c r="AA17" s="19"/>
      <c r="AB17" s="19"/>
      <c r="AC17" s="19"/>
      <c r="AD17" s="19"/>
      <c r="AE17" s="19"/>
    </row>
    <row r="18">
      <c r="A18" s="28" t="str">
        <f>ALNS!A18</f>
        <v>João Gabriel Araújo Macedo</v>
      </c>
      <c r="B18" s="29"/>
      <c r="C18" s="29"/>
      <c r="D18" s="29"/>
      <c r="E18" s="29"/>
      <c r="F18" s="30">
        <f t="shared" si="1"/>
        <v>0</v>
      </c>
      <c r="G18" s="31" t="str">
        <f t="shared" si="2"/>
        <v/>
      </c>
      <c r="H18" s="30" t="str">
        <f t="shared" si="3"/>
        <v/>
      </c>
      <c r="I18" s="32"/>
      <c r="J18" s="33" t="str">
        <f t="shared" si="4"/>
        <v/>
      </c>
      <c r="K18" s="34" t="str">
        <f t="shared" si="5"/>
        <v/>
      </c>
      <c r="L18" s="2"/>
      <c r="M18" s="18"/>
      <c r="N18" s="18"/>
      <c r="O18" s="18"/>
      <c r="P18" s="19"/>
      <c r="Q18" s="19"/>
      <c r="R18" s="19"/>
      <c r="S18" s="19"/>
      <c r="T18" s="19"/>
      <c r="U18" s="19"/>
      <c r="V18" s="19"/>
      <c r="W18" s="19"/>
      <c r="Y18" s="19"/>
      <c r="AA18" s="19"/>
      <c r="AB18" s="19"/>
      <c r="AC18" s="19"/>
      <c r="AD18" s="19"/>
      <c r="AE18" s="19"/>
    </row>
    <row r="19">
      <c r="A19" s="36" t="str">
        <f>ALNS!A19</f>
        <v>José Flávio Araújo Macedo</v>
      </c>
      <c r="B19" s="37"/>
      <c r="C19" s="37"/>
      <c r="D19" s="37"/>
      <c r="E19" s="37"/>
      <c r="F19" s="38">
        <f t="shared" si="1"/>
        <v>0</v>
      </c>
      <c r="G19" s="39" t="str">
        <f t="shared" si="2"/>
        <v/>
      </c>
      <c r="H19" s="38" t="str">
        <f t="shared" si="3"/>
        <v/>
      </c>
      <c r="I19" s="40"/>
      <c r="J19" s="41" t="str">
        <f t="shared" si="4"/>
        <v/>
      </c>
      <c r="K19" s="42" t="str">
        <f t="shared" si="5"/>
        <v/>
      </c>
      <c r="L19" s="2"/>
      <c r="M19" s="18"/>
      <c r="N19" s="18"/>
      <c r="O19" s="18"/>
      <c r="P19" s="19"/>
      <c r="Q19" s="19"/>
      <c r="R19" s="19"/>
      <c r="S19" s="19"/>
      <c r="T19" s="19"/>
      <c r="U19" s="19"/>
      <c r="V19" s="19"/>
      <c r="W19" s="19"/>
      <c r="Y19" s="19"/>
      <c r="AA19" s="19"/>
      <c r="AB19" s="19"/>
      <c r="AC19" s="19"/>
      <c r="AD19" s="19"/>
      <c r="AE19" s="19"/>
    </row>
    <row r="20" ht="15.75" customHeight="1">
      <c r="A20" s="44" t="str">
        <f>ALNS!A20</f>
        <v>Lethycia Nascimento Sousa</v>
      </c>
      <c r="B20" s="29"/>
      <c r="C20" s="29"/>
      <c r="D20" s="29"/>
      <c r="E20" s="29"/>
      <c r="F20" s="30">
        <f t="shared" si="1"/>
        <v>0</v>
      </c>
      <c r="G20" s="31" t="str">
        <f t="shared" si="2"/>
        <v/>
      </c>
      <c r="H20" s="30" t="str">
        <f t="shared" si="3"/>
        <v/>
      </c>
      <c r="I20" s="32"/>
      <c r="J20" s="33" t="str">
        <f t="shared" si="4"/>
        <v/>
      </c>
      <c r="K20" s="34" t="str">
        <f t="shared" si="5"/>
        <v/>
      </c>
      <c r="L20" s="2"/>
      <c r="M20" s="18"/>
      <c r="N20" s="18"/>
      <c r="O20" s="18"/>
      <c r="P20" s="19"/>
      <c r="Q20" s="19"/>
      <c r="R20" s="19"/>
      <c r="S20" s="19"/>
      <c r="T20" s="19"/>
      <c r="U20" s="19"/>
      <c r="V20" s="19"/>
      <c r="W20" s="19"/>
      <c r="Y20" s="19"/>
      <c r="AA20" s="19"/>
      <c r="AB20" s="19"/>
      <c r="AC20" s="19"/>
      <c r="AD20" s="19"/>
      <c r="AE20" s="19"/>
    </row>
    <row r="21" ht="15.75" customHeight="1">
      <c r="A21" s="36" t="str">
        <f>ALNS!A21</f>
        <v>Maria Julia Oliveira Almeida</v>
      </c>
      <c r="B21" s="37"/>
      <c r="C21" s="37"/>
      <c r="D21" s="37"/>
      <c r="E21" s="37"/>
      <c r="F21" s="38">
        <f t="shared" si="1"/>
        <v>0</v>
      </c>
      <c r="G21" s="39" t="str">
        <f t="shared" si="2"/>
        <v/>
      </c>
      <c r="H21" s="38" t="str">
        <f t="shared" si="3"/>
        <v/>
      </c>
      <c r="I21" s="40"/>
      <c r="J21" s="41" t="str">
        <f t="shared" si="4"/>
        <v/>
      </c>
      <c r="K21" s="42" t="str">
        <f t="shared" si="5"/>
        <v/>
      </c>
      <c r="L21" s="2"/>
      <c r="M21" s="18"/>
      <c r="N21" s="18"/>
      <c r="O21" s="18"/>
      <c r="P21" s="19"/>
      <c r="Q21" s="19"/>
      <c r="R21" s="19"/>
      <c r="S21" s="19"/>
      <c r="T21" s="19"/>
      <c r="U21" s="19"/>
      <c r="V21" s="19"/>
      <c r="W21" s="19"/>
      <c r="Y21" s="19"/>
      <c r="AA21" s="19"/>
      <c r="AB21" s="19"/>
      <c r="AC21" s="19"/>
      <c r="AD21" s="19"/>
      <c r="AE21" s="19"/>
    </row>
    <row r="22" ht="15.75" customHeight="1">
      <c r="A22" s="28" t="str">
        <f>ALNS!A22</f>
        <v>Marynna Mellyne de Oliveira Almeida Carneiro</v>
      </c>
      <c r="B22" s="29"/>
      <c r="C22" s="29"/>
      <c r="D22" s="29"/>
      <c r="E22" s="29"/>
      <c r="F22" s="30">
        <f t="shared" si="1"/>
        <v>0</v>
      </c>
      <c r="G22" s="31" t="str">
        <f t="shared" si="2"/>
        <v/>
      </c>
      <c r="H22" s="30" t="str">
        <f t="shared" si="3"/>
        <v/>
      </c>
      <c r="I22" s="32"/>
      <c r="J22" s="33" t="str">
        <f t="shared" si="4"/>
        <v/>
      </c>
      <c r="K22" s="34" t="str">
        <f t="shared" si="5"/>
        <v/>
      </c>
      <c r="L22" s="2"/>
      <c r="M22" s="18"/>
      <c r="N22" s="18"/>
      <c r="O22" s="18"/>
      <c r="P22" s="19"/>
      <c r="Q22" s="19"/>
      <c r="R22" s="19"/>
      <c r="S22" s="19"/>
      <c r="T22" s="19"/>
      <c r="U22" s="19"/>
      <c r="V22" s="19"/>
      <c r="W22" s="19"/>
      <c r="Y22" s="19"/>
      <c r="AA22" s="19"/>
      <c r="AB22" s="19"/>
      <c r="AC22" s="19"/>
      <c r="AD22" s="19"/>
      <c r="AE22" s="19"/>
    </row>
    <row r="23" ht="15.75" customHeight="1">
      <c r="A23" s="36" t="str">
        <f>ALNS!A23</f>
        <v>Milena Luana Azevedo Lima</v>
      </c>
      <c r="B23" s="37"/>
      <c r="C23" s="37"/>
      <c r="D23" s="37"/>
      <c r="E23" s="37"/>
      <c r="F23" s="38">
        <f t="shared" si="1"/>
        <v>0</v>
      </c>
      <c r="G23" s="39" t="str">
        <f t="shared" si="2"/>
        <v/>
      </c>
      <c r="H23" s="38" t="str">
        <f t="shared" si="3"/>
        <v/>
      </c>
      <c r="I23" s="40"/>
      <c r="J23" s="41" t="str">
        <f t="shared" si="4"/>
        <v/>
      </c>
      <c r="K23" s="42" t="str">
        <f t="shared" si="5"/>
        <v/>
      </c>
      <c r="L23" s="2"/>
      <c r="M23" s="18"/>
      <c r="N23" s="18"/>
      <c r="O23" s="18"/>
      <c r="P23" s="19"/>
      <c r="Q23" s="19"/>
      <c r="R23" s="19"/>
      <c r="S23" s="19"/>
      <c r="T23" s="19"/>
      <c r="U23" s="19"/>
      <c r="V23" s="19"/>
      <c r="W23" s="19"/>
      <c r="Y23" s="19"/>
      <c r="AA23" s="19"/>
      <c r="AB23" s="19"/>
      <c r="AC23" s="19"/>
      <c r="AD23" s="19"/>
      <c r="AE23" s="19"/>
    </row>
    <row r="24" ht="15.75" customHeight="1">
      <c r="A24" s="28" t="str">
        <f>ALNS!A24</f>
        <v>Myllena Maria da Silva Balbino</v>
      </c>
      <c r="B24" s="29"/>
      <c r="C24" s="29"/>
      <c r="D24" s="29"/>
      <c r="E24" s="29"/>
      <c r="F24" s="30">
        <f t="shared" si="1"/>
        <v>0</v>
      </c>
      <c r="G24" s="31" t="str">
        <f t="shared" si="2"/>
        <v/>
      </c>
      <c r="H24" s="30" t="str">
        <f t="shared" si="3"/>
        <v/>
      </c>
      <c r="I24" s="32"/>
      <c r="J24" s="33" t="str">
        <f t="shared" si="4"/>
        <v/>
      </c>
      <c r="K24" s="34" t="str">
        <f t="shared" si="5"/>
        <v/>
      </c>
      <c r="L24" s="2"/>
      <c r="M24" s="18"/>
      <c r="N24" s="18"/>
      <c r="O24" s="18"/>
      <c r="P24" s="19"/>
      <c r="Q24" s="19"/>
      <c r="R24" s="19"/>
      <c r="S24" s="19"/>
      <c r="T24" s="19"/>
      <c r="U24" s="19"/>
      <c r="V24" s="19"/>
      <c r="W24" s="19"/>
      <c r="Y24" s="19"/>
      <c r="AA24" s="19"/>
      <c r="AB24" s="19"/>
      <c r="AC24" s="19"/>
      <c r="AD24" s="19"/>
      <c r="AE24" s="19"/>
    </row>
    <row r="25" ht="15.75" customHeight="1">
      <c r="A25" s="36" t="str">
        <f>ALNS!A25</f>
        <v>Poliana Kelly de Almeida Nascimento</v>
      </c>
      <c r="B25" s="37"/>
      <c r="C25" s="37"/>
      <c r="D25" s="37"/>
      <c r="E25" s="37"/>
      <c r="F25" s="38">
        <f t="shared" si="1"/>
        <v>0</v>
      </c>
      <c r="G25" s="39" t="str">
        <f t="shared" si="2"/>
        <v/>
      </c>
      <c r="H25" s="38" t="str">
        <f t="shared" si="3"/>
        <v/>
      </c>
      <c r="I25" s="40"/>
      <c r="J25" s="41" t="str">
        <f t="shared" si="4"/>
        <v/>
      </c>
      <c r="K25" s="42" t="str">
        <f t="shared" si="5"/>
        <v/>
      </c>
      <c r="L25" s="2"/>
      <c r="M25" s="18"/>
      <c r="N25" s="18"/>
      <c r="O25" s="18"/>
      <c r="P25" s="19"/>
      <c r="Q25" s="19"/>
      <c r="R25" s="19"/>
      <c r="S25" s="19"/>
      <c r="T25" s="19"/>
      <c r="U25" s="19"/>
      <c r="V25" s="19"/>
      <c r="W25" s="19"/>
      <c r="Y25" s="19"/>
      <c r="AA25" s="19"/>
      <c r="AB25" s="19"/>
      <c r="AC25" s="19"/>
      <c r="AD25" s="19"/>
      <c r="AE25" s="19"/>
    </row>
    <row r="26" ht="15.75" customHeight="1">
      <c r="A26" s="28" t="str">
        <f>ALNS!A26</f>
        <v>Rafaelly Jordão de Oliveira</v>
      </c>
      <c r="B26" s="29"/>
      <c r="C26" s="29"/>
      <c r="D26" s="29"/>
      <c r="E26" s="29"/>
      <c r="F26" s="30">
        <f t="shared" si="1"/>
        <v>0</v>
      </c>
      <c r="G26" s="31" t="str">
        <f t="shared" si="2"/>
        <v/>
      </c>
      <c r="H26" s="30" t="str">
        <f t="shared" si="3"/>
        <v/>
      </c>
      <c r="I26" s="32"/>
      <c r="J26" s="33" t="str">
        <f t="shared" si="4"/>
        <v/>
      </c>
      <c r="K26" s="34" t="str">
        <f t="shared" si="5"/>
        <v/>
      </c>
      <c r="L26" s="18"/>
      <c r="M26" s="18"/>
      <c r="N26" s="18"/>
      <c r="O26" s="18"/>
      <c r="P26" s="19"/>
      <c r="Q26" s="19"/>
      <c r="R26" s="19"/>
      <c r="S26" s="19"/>
      <c r="T26" s="19"/>
      <c r="U26" s="19"/>
      <c r="V26" s="19"/>
      <c r="W26" s="19"/>
      <c r="Y26" s="19"/>
      <c r="AA26" s="19"/>
      <c r="AB26" s="19"/>
      <c r="AC26" s="19"/>
      <c r="AD26" s="19"/>
      <c r="AE26" s="19"/>
    </row>
    <row r="27" ht="15.75" customHeight="1">
      <c r="A27" s="36" t="str">
        <f>ALNS!A27</f>
        <v>Samuel de Sousa Ribeiro</v>
      </c>
      <c r="B27" s="37"/>
      <c r="C27" s="37"/>
      <c r="D27" s="37"/>
      <c r="E27" s="37"/>
      <c r="F27" s="38">
        <f t="shared" si="1"/>
        <v>0</v>
      </c>
      <c r="G27" s="39" t="str">
        <f t="shared" si="2"/>
        <v/>
      </c>
      <c r="H27" s="38" t="str">
        <f t="shared" si="3"/>
        <v/>
      </c>
      <c r="I27" s="40"/>
      <c r="J27" s="41" t="str">
        <f t="shared" si="4"/>
        <v/>
      </c>
      <c r="K27" s="42" t="str">
        <f t="shared" si="5"/>
        <v/>
      </c>
      <c r="L27" s="18"/>
      <c r="M27" s="18"/>
      <c r="N27" s="18"/>
      <c r="O27" s="18"/>
      <c r="P27" s="19"/>
      <c r="Q27" s="19"/>
      <c r="R27" s="19"/>
      <c r="S27" s="19"/>
      <c r="T27" s="19"/>
      <c r="U27" s="19"/>
      <c r="Y27" s="19"/>
      <c r="AA27" s="19"/>
      <c r="AB27" s="19"/>
      <c r="AC27" s="19"/>
      <c r="AD27" s="19"/>
      <c r="AE27" s="19"/>
    </row>
    <row r="28" ht="15.75" hidden="1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8"/>
      <c r="M28" s="18"/>
      <c r="N28" s="18"/>
      <c r="O28" s="18"/>
      <c r="P28" s="19"/>
      <c r="Q28" s="19"/>
      <c r="R28" s="19"/>
      <c r="S28" s="19"/>
      <c r="T28" s="19"/>
      <c r="U28" s="19"/>
      <c r="V28" s="19"/>
      <c r="Y28" s="19"/>
      <c r="AA28" s="19"/>
      <c r="AB28" s="19"/>
      <c r="AC28" s="19"/>
      <c r="AD28" s="19"/>
      <c r="AE28" s="19"/>
    </row>
    <row r="29" ht="15.75" hidden="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8"/>
      <c r="M29" s="18"/>
      <c r="N29" s="18"/>
      <c r="O29" s="18"/>
      <c r="P29" s="19"/>
      <c r="Q29" s="19"/>
      <c r="R29" s="19"/>
      <c r="S29" s="19"/>
      <c r="T29" s="19"/>
      <c r="U29" s="19"/>
      <c r="V29" s="19"/>
      <c r="AA29" s="19"/>
      <c r="AB29" s="19"/>
      <c r="AC29" s="19"/>
      <c r="AD29" s="19"/>
      <c r="AE29" s="19"/>
    </row>
    <row r="30" ht="15.75" hidden="1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8"/>
      <c r="M30" s="18"/>
      <c r="N30" s="18"/>
      <c r="O30" s="18"/>
      <c r="P30" s="19"/>
      <c r="Q30" s="19"/>
      <c r="R30" s="19"/>
      <c r="S30" s="19"/>
      <c r="T30" s="19"/>
      <c r="U30" s="19"/>
      <c r="AA30" s="19"/>
      <c r="AB30" s="19"/>
      <c r="AC30" s="19"/>
      <c r="AD30" s="19"/>
      <c r="AE30" s="19"/>
    </row>
    <row r="31" ht="15.75" hidden="1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8"/>
      <c r="M31" s="18"/>
      <c r="N31" s="18"/>
      <c r="O31" s="18"/>
      <c r="P31" s="19"/>
      <c r="Q31" s="19"/>
      <c r="R31" s="19"/>
      <c r="S31" s="19"/>
      <c r="T31" s="19"/>
      <c r="U31" s="19"/>
      <c r="AA31" s="19"/>
      <c r="AB31" s="19"/>
      <c r="AC31" s="19"/>
      <c r="AD31" s="19"/>
      <c r="AE31" s="19"/>
    </row>
    <row r="32" ht="15.75" hidden="1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8"/>
      <c r="M32" s="18"/>
      <c r="N32" s="18"/>
      <c r="O32" s="18"/>
      <c r="P32" s="19"/>
      <c r="Q32" s="19"/>
      <c r="R32" s="19"/>
      <c r="S32" s="19"/>
      <c r="T32" s="19"/>
      <c r="U32" s="19"/>
      <c r="AA32" s="19"/>
      <c r="AB32" s="19"/>
      <c r="AC32" s="19"/>
      <c r="AD32" s="19"/>
      <c r="AE32" s="19"/>
    </row>
    <row r="33" ht="15.75" hidden="1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8"/>
      <c r="M33" s="18"/>
      <c r="N33" s="18"/>
      <c r="O33" s="18"/>
      <c r="P33" s="19"/>
      <c r="Q33" s="19"/>
      <c r="R33" s="19"/>
      <c r="S33" s="19"/>
      <c r="T33" s="19"/>
      <c r="U33" s="19"/>
      <c r="AA33" s="19"/>
      <c r="AB33" s="19"/>
      <c r="AC33" s="19"/>
      <c r="AD33" s="19"/>
      <c r="AE33" s="19"/>
    </row>
    <row r="34" ht="15.75" hidden="1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8"/>
      <c r="M34" s="18"/>
      <c r="N34" s="2"/>
      <c r="O34" s="2"/>
      <c r="AA34" s="19"/>
      <c r="AB34" s="19"/>
      <c r="AC34" s="19"/>
      <c r="AD34" s="19"/>
      <c r="AE34" s="19"/>
    </row>
    <row r="35" ht="15.75" hidden="1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8"/>
      <c r="M35" s="18"/>
      <c r="N35" s="2"/>
      <c r="O35" s="2"/>
      <c r="AA35" s="19"/>
      <c r="AB35" s="19"/>
      <c r="AC35" s="19"/>
      <c r="AD35" s="19"/>
      <c r="AE35" s="19"/>
    </row>
    <row r="36" ht="15.75" hidden="1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8"/>
      <c r="M36" s="18"/>
      <c r="N36" s="2"/>
      <c r="O36" s="2"/>
      <c r="AA36" s="19"/>
      <c r="AB36" s="19"/>
      <c r="AC36" s="19"/>
      <c r="AD36" s="19"/>
      <c r="AE36" s="19"/>
    </row>
    <row r="37" ht="15.75" hidden="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8"/>
      <c r="M37" s="18"/>
      <c r="N37" s="2"/>
      <c r="O37" s="2"/>
      <c r="AA37" s="19"/>
      <c r="AB37" s="19"/>
      <c r="AC37" s="19"/>
      <c r="AD37" s="19"/>
      <c r="AE37" s="19"/>
    </row>
    <row r="38" ht="15.75" hidden="1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8"/>
      <c r="M38" s="18"/>
      <c r="N38" s="2"/>
      <c r="O38" s="2"/>
      <c r="AA38" s="19"/>
      <c r="AB38" s="19"/>
      <c r="AC38" s="19"/>
      <c r="AD38" s="19"/>
    </row>
    <row r="39" ht="15.75" hidden="1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8"/>
      <c r="M39" s="18"/>
      <c r="N39" s="2"/>
      <c r="O39" s="2"/>
      <c r="AA39" s="19"/>
      <c r="AB39" s="19"/>
      <c r="AC39" s="19"/>
      <c r="AD39" s="19"/>
    </row>
    <row r="40" ht="15.75" hidden="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8"/>
      <c r="M40" s="18"/>
      <c r="N40" s="2"/>
      <c r="O40" s="2"/>
      <c r="AA40" s="19"/>
      <c r="AB40" s="19"/>
      <c r="AC40" s="19"/>
    </row>
    <row r="41" ht="15.75" hidden="1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8"/>
      <c r="M41" s="18"/>
      <c r="N41" s="2"/>
      <c r="O41" s="2"/>
      <c r="AA41" s="19"/>
    </row>
    <row r="42" ht="15.75" hidden="1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8"/>
      <c r="M42" s="18"/>
      <c r="N42" s="2"/>
      <c r="O42" s="2"/>
      <c r="AA42" s="19"/>
    </row>
    <row r="43" ht="15.75" hidden="1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8"/>
      <c r="M43" s="18"/>
      <c r="N43" s="2"/>
      <c r="O43" s="2"/>
      <c r="AA43" s="19"/>
    </row>
    <row r="44" ht="15.75" hidden="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8"/>
      <c r="M44" s="18"/>
      <c r="N44" s="2"/>
      <c r="O44" s="2"/>
      <c r="AA44" s="19"/>
    </row>
    <row r="45" ht="15.75" hidden="1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8"/>
      <c r="M45" s="18"/>
      <c r="N45" s="18"/>
      <c r="O45" s="2"/>
    </row>
    <row r="46" ht="15.75" hidden="1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8"/>
      <c r="M46" s="18"/>
      <c r="N46" s="18"/>
      <c r="O46" s="2"/>
    </row>
    <row r="47" ht="15.75" hidden="1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8"/>
      <c r="M47" s="18"/>
      <c r="N47" s="18"/>
      <c r="O47" s="2"/>
    </row>
    <row r="48" ht="15.75" hidden="1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8"/>
      <c r="M48" s="18"/>
      <c r="N48" s="18"/>
      <c r="O48" s="2"/>
    </row>
    <row r="49" ht="15.75" hidden="1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8"/>
      <c r="M49" s="18"/>
      <c r="N49" s="18"/>
      <c r="O49" s="2"/>
    </row>
    <row r="50" ht="15.75" hidden="1" customHeight="1">
      <c r="B50" s="45"/>
      <c r="C50" s="45"/>
      <c r="D50" s="45"/>
      <c r="E50" s="45"/>
      <c r="F50" s="45"/>
      <c r="G50" s="45"/>
      <c r="L50" s="2"/>
      <c r="M50" s="18"/>
      <c r="N50" s="18"/>
      <c r="O50" s="2"/>
    </row>
    <row r="51" ht="15.75" hidden="1" customHeight="1">
      <c r="A51" s="19"/>
      <c r="B51" s="45"/>
      <c r="C51" s="45"/>
      <c r="D51" s="45"/>
      <c r="E51" s="45"/>
      <c r="F51" s="45"/>
      <c r="G51" s="45"/>
      <c r="L51" s="2"/>
      <c r="M51" s="18"/>
      <c r="N51" s="18"/>
      <c r="O51" s="2"/>
    </row>
    <row r="52" ht="15.75" hidden="1" customHeight="1">
      <c r="A52" s="19"/>
      <c r="B52" s="45"/>
      <c r="C52" s="45"/>
      <c r="D52" s="45"/>
      <c r="E52" s="45"/>
      <c r="F52" s="45"/>
      <c r="G52" s="45"/>
      <c r="L52" s="2"/>
      <c r="M52" s="2"/>
      <c r="N52" s="2"/>
      <c r="O52" s="2"/>
    </row>
    <row r="53" ht="15.75" hidden="1" customHeight="1">
      <c r="A53" s="19"/>
      <c r="B53" s="45"/>
      <c r="C53" s="45"/>
      <c r="D53" s="45"/>
      <c r="E53" s="45"/>
      <c r="F53" s="45"/>
      <c r="G53" s="45"/>
      <c r="L53" s="2"/>
      <c r="M53" s="18"/>
      <c r="N53" s="18"/>
      <c r="O53" s="18"/>
      <c r="P53" s="19"/>
      <c r="Q53" s="19"/>
      <c r="R53" s="19"/>
      <c r="S53" s="19"/>
      <c r="T53" s="19"/>
      <c r="U53" s="19"/>
      <c r="V53" s="19"/>
      <c r="W53" s="19"/>
      <c r="X53" s="19"/>
      <c r="Y53" s="19"/>
      <c r="AA53" s="19"/>
      <c r="AB53" s="19"/>
      <c r="AC53" s="19"/>
      <c r="AD53" s="19"/>
      <c r="AE53" s="19"/>
    </row>
    <row r="54" ht="15.75" hidden="1" customHeight="1">
      <c r="A54" s="19"/>
      <c r="B54" s="45"/>
      <c r="C54" s="45"/>
      <c r="D54" s="45"/>
      <c r="E54" s="45"/>
      <c r="F54" s="45"/>
      <c r="G54" s="45"/>
      <c r="L54" s="2"/>
      <c r="M54" s="18"/>
      <c r="N54" s="18"/>
      <c r="O54" s="18"/>
      <c r="P54" s="19"/>
      <c r="Q54" s="19"/>
      <c r="R54" s="19"/>
      <c r="S54" s="19"/>
      <c r="T54" s="19"/>
      <c r="U54" s="19"/>
      <c r="V54" s="19"/>
      <c r="W54" s="19"/>
      <c r="X54" s="19"/>
      <c r="Y54" s="19"/>
      <c r="AA54" s="19"/>
      <c r="AB54" s="19"/>
      <c r="AC54" s="19"/>
      <c r="AD54" s="19"/>
      <c r="AE54" s="19"/>
    </row>
    <row r="55" ht="15.75" hidden="1" customHeight="1">
      <c r="A55" s="19"/>
      <c r="B55" s="45"/>
      <c r="C55" s="45"/>
      <c r="D55" s="45"/>
      <c r="E55" s="45"/>
      <c r="F55" s="45"/>
      <c r="G55" s="45"/>
      <c r="L55" s="2"/>
      <c r="M55" s="18"/>
      <c r="N55" s="18"/>
      <c r="O55" s="18"/>
      <c r="P55" s="19"/>
      <c r="Q55" s="19"/>
      <c r="R55" s="19"/>
      <c r="S55" s="19"/>
      <c r="T55" s="19"/>
      <c r="U55" s="19"/>
      <c r="V55" s="19"/>
      <c r="W55" s="19"/>
      <c r="Y55" s="19"/>
      <c r="AA55" s="19"/>
      <c r="AB55" s="19"/>
      <c r="AC55" s="19"/>
      <c r="AD55" s="19"/>
      <c r="AE55" s="19"/>
    </row>
    <row r="56" ht="15.75" hidden="1" customHeight="1">
      <c r="A56" s="19"/>
      <c r="B56" s="45"/>
      <c r="C56" s="45"/>
      <c r="D56" s="45"/>
      <c r="E56" s="45"/>
      <c r="F56" s="45"/>
      <c r="G56" s="45"/>
      <c r="L56" s="2"/>
      <c r="M56" s="18"/>
      <c r="N56" s="18"/>
      <c r="O56" s="18"/>
      <c r="P56" s="19"/>
      <c r="Q56" s="19"/>
      <c r="R56" s="19"/>
      <c r="S56" s="19"/>
      <c r="T56" s="19"/>
      <c r="U56" s="19"/>
      <c r="V56" s="19"/>
      <c r="W56" s="19"/>
      <c r="X56" s="19"/>
      <c r="Y56" s="19"/>
      <c r="AA56" s="19"/>
      <c r="AB56" s="19"/>
      <c r="AC56" s="19"/>
      <c r="AD56" s="19"/>
      <c r="AE56" s="19"/>
    </row>
    <row r="57" ht="15.75" hidden="1" customHeight="1">
      <c r="A57" s="19"/>
      <c r="B57" s="45"/>
      <c r="C57" s="45"/>
      <c r="D57" s="45"/>
      <c r="E57" s="45"/>
      <c r="F57" s="45"/>
      <c r="G57" s="45"/>
      <c r="L57" s="2"/>
      <c r="M57" s="18"/>
      <c r="N57" s="18"/>
      <c r="O57" s="18"/>
      <c r="P57" s="19"/>
      <c r="Q57" s="19"/>
      <c r="R57" s="19"/>
      <c r="S57" s="19"/>
      <c r="T57" s="19"/>
      <c r="U57" s="19"/>
      <c r="V57" s="19"/>
      <c r="W57" s="19"/>
      <c r="Y57" s="19"/>
      <c r="AA57" s="19"/>
      <c r="AB57" s="19"/>
      <c r="AC57" s="19"/>
      <c r="AD57" s="19"/>
      <c r="AE57" s="19"/>
    </row>
    <row r="58" ht="15.75" hidden="1" customHeight="1">
      <c r="A58" s="19"/>
      <c r="B58" s="45"/>
      <c r="C58" s="45"/>
      <c r="D58" s="45"/>
      <c r="E58" s="45"/>
      <c r="F58" s="45"/>
      <c r="G58" s="45"/>
      <c r="L58" s="2"/>
      <c r="M58" s="18"/>
      <c r="N58" s="18"/>
      <c r="O58" s="18"/>
      <c r="P58" s="19"/>
      <c r="Q58" s="19"/>
      <c r="R58" s="19"/>
      <c r="S58" s="19"/>
      <c r="T58" s="19"/>
      <c r="U58" s="19"/>
      <c r="V58" s="19"/>
      <c r="W58" s="19"/>
      <c r="Y58" s="19"/>
      <c r="AA58" s="19"/>
      <c r="AB58" s="19"/>
      <c r="AC58" s="19"/>
      <c r="AD58" s="19"/>
      <c r="AE58" s="19"/>
    </row>
    <row r="59" ht="15.75" hidden="1" customHeight="1">
      <c r="A59" s="19"/>
      <c r="B59" s="45"/>
      <c r="C59" s="45"/>
      <c r="D59" s="45"/>
      <c r="E59" s="45"/>
      <c r="F59" s="45"/>
      <c r="G59" s="45"/>
      <c r="L59" s="2"/>
      <c r="M59" s="18"/>
      <c r="N59" s="18"/>
      <c r="O59" s="18"/>
      <c r="P59" s="19"/>
      <c r="Q59" s="19"/>
      <c r="R59" s="19"/>
      <c r="S59" s="19"/>
      <c r="T59" s="19"/>
      <c r="U59" s="19"/>
      <c r="V59" s="19"/>
      <c r="W59" s="19"/>
      <c r="X59" s="19"/>
      <c r="Y59" s="19"/>
      <c r="AA59" s="19"/>
      <c r="AB59" s="19"/>
      <c r="AC59" s="19"/>
      <c r="AD59" s="19"/>
      <c r="AE59" s="19"/>
    </row>
    <row r="60" ht="15.75" hidden="1" customHeight="1">
      <c r="A60" s="19"/>
      <c r="B60" s="45"/>
      <c r="C60" s="45"/>
      <c r="D60" s="45"/>
      <c r="E60" s="45"/>
      <c r="F60" s="45"/>
      <c r="G60" s="45"/>
      <c r="L60" s="2"/>
      <c r="M60" s="18"/>
      <c r="N60" s="18"/>
      <c r="O60" s="18"/>
      <c r="P60" s="19"/>
      <c r="Q60" s="19"/>
      <c r="R60" s="19"/>
      <c r="S60" s="19"/>
      <c r="T60" s="19"/>
      <c r="U60" s="19"/>
      <c r="V60" s="19"/>
      <c r="W60" s="19"/>
      <c r="Y60" s="19"/>
      <c r="AA60" s="19"/>
      <c r="AB60" s="19"/>
      <c r="AC60" s="19"/>
      <c r="AD60" s="19"/>
      <c r="AE60" s="19"/>
    </row>
    <row r="61" ht="15.75" hidden="1" customHeight="1">
      <c r="A61" s="19"/>
      <c r="B61" s="45"/>
      <c r="C61" s="45"/>
      <c r="D61" s="45"/>
      <c r="E61" s="45"/>
      <c r="F61" s="45"/>
      <c r="G61" s="45"/>
      <c r="L61" s="2"/>
      <c r="M61" s="18"/>
      <c r="N61" s="18"/>
      <c r="O61" s="18"/>
      <c r="P61" s="19"/>
      <c r="Q61" s="19"/>
      <c r="R61" s="19"/>
      <c r="S61" s="19"/>
      <c r="T61" s="19"/>
      <c r="U61" s="19"/>
      <c r="V61" s="19"/>
      <c r="W61" s="19"/>
      <c r="Y61" s="19"/>
      <c r="AA61" s="19"/>
      <c r="AB61" s="19"/>
      <c r="AC61" s="19"/>
      <c r="AD61" s="19"/>
      <c r="AE61" s="19"/>
    </row>
    <row r="62" ht="15.75" hidden="1" customHeight="1">
      <c r="A62" s="45"/>
      <c r="B62" s="45"/>
      <c r="C62" s="45"/>
      <c r="D62" s="45"/>
      <c r="E62" s="45"/>
      <c r="F62" s="45"/>
      <c r="G62" s="45"/>
      <c r="L62" s="2"/>
      <c r="M62" s="18"/>
      <c r="N62" s="18"/>
      <c r="O62" s="18"/>
      <c r="P62" s="19"/>
      <c r="Q62" s="19"/>
      <c r="R62" s="19"/>
      <c r="S62" s="19"/>
      <c r="T62" s="19"/>
      <c r="U62" s="19"/>
      <c r="V62" s="19"/>
      <c r="W62" s="19"/>
      <c r="Y62" s="19"/>
      <c r="AA62" s="19"/>
      <c r="AB62" s="19"/>
      <c r="AC62" s="19"/>
      <c r="AD62" s="19"/>
      <c r="AE62" s="19"/>
    </row>
    <row r="63" ht="15.75" hidden="1" customHeight="1">
      <c r="A63" s="45"/>
      <c r="B63" s="45"/>
      <c r="C63" s="45"/>
      <c r="D63" s="45"/>
      <c r="E63" s="45"/>
      <c r="F63" s="45"/>
      <c r="G63" s="45"/>
      <c r="L63" s="2"/>
      <c r="M63" s="18"/>
      <c r="N63" s="18"/>
      <c r="O63" s="18"/>
      <c r="P63" s="19"/>
      <c r="Q63" s="19"/>
      <c r="R63" s="19"/>
      <c r="S63" s="19"/>
      <c r="T63" s="19"/>
      <c r="U63" s="19"/>
      <c r="V63" s="19"/>
      <c r="W63" s="19"/>
      <c r="Y63" s="19"/>
      <c r="AA63" s="19"/>
      <c r="AB63" s="19"/>
      <c r="AC63" s="19"/>
      <c r="AD63" s="19"/>
      <c r="AE63" s="19"/>
    </row>
    <row r="64" ht="15.75" hidden="1" customHeight="1">
      <c r="A64" s="45"/>
      <c r="B64" s="45"/>
      <c r="C64" s="45"/>
      <c r="D64" s="45"/>
      <c r="E64" s="45"/>
      <c r="F64" s="45"/>
      <c r="G64" s="45"/>
      <c r="L64" s="2"/>
      <c r="M64" s="18"/>
      <c r="N64" s="18"/>
      <c r="O64" s="18"/>
      <c r="P64" s="19"/>
      <c r="Q64" s="19"/>
      <c r="R64" s="19"/>
      <c r="S64" s="19"/>
      <c r="T64" s="19"/>
      <c r="U64" s="19"/>
      <c r="V64" s="19"/>
      <c r="W64" s="19"/>
      <c r="X64" s="19"/>
      <c r="Y64" s="19"/>
      <c r="AA64" s="19"/>
      <c r="AB64" s="19"/>
      <c r="AC64" s="19"/>
      <c r="AD64" s="19"/>
      <c r="AE64" s="19"/>
    </row>
    <row r="65" ht="15.75" hidden="1" customHeight="1">
      <c r="A65" s="45"/>
      <c r="B65" s="45"/>
      <c r="C65" s="45"/>
      <c r="D65" s="45"/>
      <c r="E65" s="45"/>
      <c r="F65" s="45"/>
      <c r="G65" s="45"/>
      <c r="L65" s="2"/>
      <c r="M65" s="18"/>
      <c r="N65" s="18"/>
      <c r="O65" s="18"/>
      <c r="P65" s="19"/>
      <c r="Q65" s="19"/>
      <c r="R65" s="19"/>
      <c r="S65" s="19"/>
      <c r="T65" s="19"/>
      <c r="U65" s="19"/>
      <c r="V65" s="19"/>
      <c r="W65" s="19"/>
      <c r="Y65" s="19"/>
      <c r="AA65" s="19"/>
      <c r="AB65" s="19"/>
      <c r="AC65" s="19"/>
      <c r="AD65" s="19"/>
      <c r="AE65" s="19"/>
    </row>
    <row r="66" ht="15.75" hidden="1" customHeight="1">
      <c r="A66" s="45"/>
      <c r="B66" s="45"/>
      <c r="C66" s="45"/>
      <c r="D66" s="45"/>
      <c r="E66" s="45"/>
      <c r="F66" s="45"/>
      <c r="G66" s="45"/>
      <c r="L66" s="2"/>
      <c r="M66" s="18"/>
      <c r="N66" s="18"/>
      <c r="O66" s="18"/>
      <c r="P66" s="19"/>
      <c r="Q66" s="19"/>
      <c r="R66" s="19"/>
      <c r="S66" s="19"/>
      <c r="T66" s="19"/>
      <c r="U66" s="19"/>
      <c r="V66" s="19"/>
      <c r="W66" s="19"/>
      <c r="Y66" s="19"/>
      <c r="AA66" s="19"/>
      <c r="AB66" s="19"/>
      <c r="AC66" s="19"/>
      <c r="AD66" s="19"/>
      <c r="AE66" s="19"/>
    </row>
    <row r="67" ht="15.75" hidden="1" customHeight="1">
      <c r="A67" s="45"/>
      <c r="B67" s="45"/>
      <c r="C67" s="45"/>
      <c r="D67" s="45"/>
      <c r="E67" s="45"/>
      <c r="F67" s="45"/>
      <c r="G67" s="45"/>
      <c r="L67" s="2"/>
      <c r="M67" s="18"/>
      <c r="N67" s="18"/>
      <c r="O67" s="18"/>
      <c r="P67" s="19"/>
      <c r="Q67" s="19"/>
      <c r="R67" s="19"/>
      <c r="S67" s="19"/>
      <c r="T67" s="19"/>
      <c r="U67" s="19"/>
      <c r="V67" s="19"/>
      <c r="W67" s="19"/>
      <c r="Y67" s="19"/>
      <c r="AA67" s="19"/>
      <c r="AB67" s="19"/>
      <c r="AC67" s="19"/>
      <c r="AD67" s="19"/>
      <c r="AE67" s="19"/>
    </row>
    <row r="68" ht="15.75" hidden="1" customHeight="1">
      <c r="A68" s="45"/>
      <c r="B68" s="45"/>
      <c r="C68" s="45"/>
      <c r="D68" s="45"/>
      <c r="E68" s="45"/>
      <c r="F68" s="45"/>
      <c r="G68" s="45"/>
      <c r="L68" s="2"/>
      <c r="M68" s="18"/>
      <c r="N68" s="18"/>
      <c r="O68" s="18"/>
      <c r="P68" s="19"/>
      <c r="Q68" s="19"/>
      <c r="R68" s="19"/>
      <c r="S68" s="19"/>
      <c r="T68" s="19"/>
      <c r="U68" s="19"/>
      <c r="V68" s="19"/>
      <c r="W68" s="19"/>
      <c r="Y68" s="19"/>
      <c r="AA68" s="19"/>
      <c r="AB68" s="19"/>
      <c r="AC68" s="19"/>
      <c r="AD68" s="19"/>
      <c r="AE68" s="19"/>
    </row>
    <row r="69" ht="15.75" hidden="1" customHeight="1">
      <c r="A69" s="45"/>
      <c r="B69" s="45"/>
      <c r="C69" s="45"/>
      <c r="D69" s="45"/>
      <c r="E69" s="45"/>
      <c r="F69" s="45"/>
      <c r="G69" s="45"/>
      <c r="L69" s="2"/>
      <c r="M69" s="18"/>
      <c r="N69" s="18"/>
      <c r="O69" s="18"/>
      <c r="P69" s="19"/>
      <c r="Q69" s="19"/>
      <c r="R69" s="19"/>
      <c r="S69" s="19"/>
      <c r="T69" s="19"/>
      <c r="U69" s="19"/>
      <c r="V69" s="19"/>
      <c r="W69" s="19"/>
      <c r="Y69" s="19"/>
      <c r="AA69" s="19"/>
      <c r="AB69" s="19"/>
      <c r="AC69" s="19"/>
      <c r="AD69" s="19"/>
      <c r="AE69" s="19"/>
    </row>
    <row r="70" ht="15.75" hidden="1" customHeight="1">
      <c r="A70" s="45"/>
      <c r="B70" s="45"/>
      <c r="C70" s="45"/>
      <c r="D70" s="45"/>
      <c r="E70" s="45"/>
      <c r="F70" s="45"/>
      <c r="G70" s="45"/>
      <c r="L70" s="2"/>
      <c r="M70" s="18"/>
      <c r="N70" s="18"/>
      <c r="O70" s="18"/>
      <c r="P70" s="19"/>
      <c r="Q70" s="19"/>
      <c r="R70" s="19"/>
      <c r="S70" s="19"/>
      <c r="T70" s="19"/>
      <c r="U70" s="19"/>
      <c r="V70" s="19"/>
      <c r="W70" s="19"/>
      <c r="Y70" s="19"/>
      <c r="AA70" s="19"/>
      <c r="AB70" s="19"/>
      <c r="AC70" s="19"/>
      <c r="AD70" s="19"/>
      <c r="AE70" s="19"/>
    </row>
    <row r="71" ht="15.75" hidden="1" customHeight="1">
      <c r="A71" s="45"/>
      <c r="B71" s="45"/>
      <c r="C71" s="45"/>
      <c r="D71" s="45"/>
      <c r="E71" s="45"/>
      <c r="F71" s="45"/>
      <c r="G71" s="45"/>
      <c r="L71" s="2"/>
      <c r="M71" s="18"/>
      <c r="N71" s="18"/>
      <c r="O71" s="18"/>
      <c r="P71" s="19"/>
      <c r="Q71" s="19"/>
      <c r="R71" s="19"/>
      <c r="S71" s="19"/>
      <c r="T71" s="19"/>
      <c r="U71" s="19"/>
      <c r="V71" s="19"/>
      <c r="W71" s="19"/>
      <c r="Y71" s="19"/>
      <c r="AA71" s="19"/>
      <c r="AB71" s="19"/>
      <c r="AC71" s="19"/>
      <c r="AD71" s="19"/>
      <c r="AE71" s="19"/>
    </row>
    <row r="72" ht="15.75" hidden="1" customHeight="1">
      <c r="A72" s="45"/>
      <c r="B72" s="45"/>
      <c r="C72" s="45"/>
      <c r="D72" s="45"/>
      <c r="E72" s="45"/>
      <c r="F72" s="45"/>
      <c r="G72" s="45"/>
      <c r="L72" s="2"/>
      <c r="M72" s="18"/>
      <c r="N72" s="18"/>
      <c r="O72" s="18"/>
      <c r="P72" s="19"/>
      <c r="Q72" s="19"/>
      <c r="R72" s="19"/>
      <c r="S72" s="19"/>
      <c r="T72" s="19"/>
      <c r="U72" s="19"/>
      <c r="V72" s="19"/>
      <c r="W72" s="19"/>
      <c r="X72" s="19"/>
      <c r="Y72" s="19"/>
      <c r="AA72" s="19"/>
      <c r="AB72" s="19"/>
      <c r="AC72" s="19"/>
      <c r="AD72" s="19"/>
      <c r="AE72" s="19"/>
    </row>
    <row r="73" ht="15.75" hidden="1" customHeight="1">
      <c r="A73" s="45"/>
      <c r="B73" s="45"/>
      <c r="C73" s="45"/>
      <c r="D73" s="45"/>
      <c r="E73" s="45"/>
      <c r="F73" s="45"/>
      <c r="G73" s="45"/>
      <c r="L73" s="2"/>
      <c r="M73" s="18"/>
      <c r="N73" s="18"/>
      <c r="O73" s="18"/>
      <c r="P73" s="19"/>
      <c r="Q73" s="19"/>
      <c r="R73" s="19"/>
      <c r="S73" s="19"/>
      <c r="T73" s="19"/>
      <c r="U73" s="19"/>
      <c r="V73" s="19"/>
      <c r="W73" s="19"/>
      <c r="Y73" s="19"/>
      <c r="AA73" s="19"/>
      <c r="AB73" s="19"/>
      <c r="AC73" s="19"/>
      <c r="AD73" s="19"/>
      <c r="AE73" s="19"/>
    </row>
    <row r="74" ht="15.75" hidden="1" customHeight="1">
      <c r="A74" s="45"/>
      <c r="B74" s="45"/>
      <c r="C74" s="45"/>
      <c r="D74" s="45"/>
      <c r="E74" s="45"/>
      <c r="F74" s="45"/>
      <c r="G74" s="45"/>
      <c r="L74" s="2"/>
      <c r="M74" s="18"/>
      <c r="N74" s="18"/>
      <c r="O74" s="18"/>
      <c r="P74" s="19"/>
      <c r="Q74" s="19"/>
      <c r="R74" s="19"/>
      <c r="S74" s="19"/>
      <c r="T74" s="19"/>
      <c r="U74" s="19"/>
      <c r="V74" s="19"/>
      <c r="W74" s="19"/>
      <c r="X74" s="19"/>
      <c r="Y74" s="19"/>
      <c r="AA74" s="19"/>
      <c r="AB74" s="19"/>
      <c r="AC74" s="19"/>
      <c r="AD74" s="19"/>
      <c r="AE74" s="19"/>
    </row>
    <row r="75" ht="15.75" hidden="1" customHeight="1">
      <c r="A75" s="45"/>
      <c r="B75" s="45"/>
      <c r="C75" s="45"/>
      <c r="D75" s="45"/>
      <c r="E75" s="45"/>
      <c r="F75" s="45"/>
      <c r="G75" s="45"/>
      <c r="L75" s="2"/>
      <c r="M75" s="18"/>
      <c r="N75" s="18"/>
      <c r="O75" s="18"/>
      <c r="P75" s="19"/>
      <c r="Q75" s="19"/>
      <c r="R75" s="19"/>
      <c r="S75" s="19"/>
      <c r="T75" s="19"/>
      <c r="U75" s="19"/>
      <c r="V75" s="19"/>
      <c r="W75" s="19"/>
      <c r="Y75" s="19"/>
      <c r="AA75" s="19"/>
      <c r="AB75" s="19"/>
      <c r="AC75" s="19"/>
      <c r="AD75" s="19"/>
      <c r="AE75" s="19"/>
    </row>
    <row r="76" ht="15.75" hidden="1" customHeight="1">
      <c r="A76" s="45"/>
      <c r="B76" s="45"/>
      <c r="C76" s="45"/>
      <c r="D76" s="45"/>
      <c r="E76" s="45"/>
      <c r="F76" s="45"/>
      <c r="G76" s="45"/>
      <c r="L76" s="2"/>
      <c r="M76" s="18"/>
      <c r="N76" s="18"/>
      <c r="O76" s="18"/>
      <c r="P76" s="19"/>
      <c r="Q76" s="19"/>
      <c r="R76" s="19"/>
      <c r="S76" s="19"/>
      <c r="T76" s="19"/>
      <c r="U76" s="19"/>
      <c r="V76" s="19"/>
      <c r="W76" s="19"/>
      <c r="Y76" s="19"/>
      <c r="AA76" s="19"/>
      <c r="AB76" s="19"/>
      <c r="AC76" s="19"/>
      <c r="AD76" s="19"/>
      <c r="AE76" s="19"/>
    </row>
    <row r="77" ht="15.75" hidden="1" customHeight="1">
      <c r="A77" s="45"/>
      <c r="B77" s="45"/>
      <c r="C77" s="45"/>
      <c r="D77" s="45"/>
      <c r="E77" s="45"/>
      <c r="F77" s="45"/>
      <c r="G77" s="45"/>
      <c r="L77" s="2"/>
      <c r="M77" s="18"/>
      <c r="N77" s="18"/>
      <c r="O77" s="18"/>
      <c r="P77" s="19"/>
      <c r="Q77" s="19"/>
      <c r="R77" s="19"/>
      <c r="S77" s="19"/>
      <c r="T77" s="19"/>
      <c r="U77" s="19"/>
      <c r="V77" s="19"/>
      <c r="W77" s="19"/>
      <c r="Y77" s="19"/>
      <c r="AA77" s="19"/>
      <c r="AB77" s="19"/>
      <c r="AC77" s="19"/>
      <c r="AD77" s="19"/>
      <c r="AE77" s="19"/>
    </row>
    <row r="78" ht="15.75" hidden="1" customHeight="1">
      <c r="A78" s="45"/>
      <c r="B78" s="45"/>
      <c r="C78" s="45"/>
      <c r="D78" s="45"/>
      <c r="E78" s="45"/>
      <c r="F78" s="45"/>
      <c r="G78" s="45"/>
      <c r="L78" s="2"/>
      <c r="M78" s="18"/>
      <c r="N78" s="18"/>
      <c r="O78" s="18"/>
      <c r="P78" s="19"/>
      <c r="Q78" s="19"/>
      <c r="R78" s="19"/>
      <c r="S78" s="19"/>
      <c r="T78" s="19"/>
      <c r="U78" s="19"/>
      <c r="V78" s="19"/>
      <c r="W78" s="19"/>
      <c r="Y78" s="19"/>
      <c r="AA78" s="19"/>
      <c r="AB78" s="19"/>
      <c r="AC78" s="19"/>
      <c r="AD78" s="19"/>
      <c r="AE78" s="19"/>
    </row>
    <row r="79" ht="15.75" hidden="1" customHeight="1">
      <c r="A79" s="45"/>
      <c r="B79" s="45"/>
      <c r="C79" s="45"/>
      <c r="D79" s="45"/>
      <c r="E79" s="45"/>
      <c r="F79" s="45"/>
      <c r="G79" s="45"/>
      <c r="L79" s="2"/>
      <c r="M79" s="18"/>
      <c r="N79" s="18"/>
      <c r="O79" s="18"/>
      <c r="P79" s="19"/>
      <c r="Q79" s="19"/>
      <c r="R79" s="19"/>
      <c r="S79" s="19"/>
      <c r="T79" s="19"/>
      <c r="U79" s="19"/>
      <c r="V79" s="19"/>
      <c r="W79" s="19"/>
      <c r="Y79" s="19"/>
      <c r="AA79" s="19"/>
      <c r="AB79" s="19"/>
      <c r="AC79" s="19"/>
      <c r="AD79" s="19"/>
      <c r="AE79" s="19"/>
    </row>
    <row r="80" ht="15.75" hidden="1" customHeight="1">
      <c r="A80" s="45"/>
      <c r="B80" s="45"/>
      <c r="C80" s="45"/>
      <c r="D80" s="45"/>
      <c r="E80" s="45"/>
      <c r="F80" s="45"/>
      <c r="G80" s="45"/>
      <c r="L80" s="2"/>
      <c r="M80" s="18"/>
      <c r="N80" s="18"/>
      <c r="O80" s="18"/>
      <c r="P80" s="19"/>
      <c r="Q80" s="19"/>
      <c r="R80" s="19"/>
      <c r="S80" s="19"/>
      <c r="T80" s="19"/>
      <c r="U80" s="19"/>
      <c r="V80" s="19"/>
      <c r="W80" s="19"/>
      <c r="Y80" s="19"/>
      <c r="AA80" s="19"/>
      <c r="AB80" s="19"/>
      <c r="AC80" s="19"/>
      <c r="AD80" s="19"/>
      <c r="AE80" s="19"/>
    </row>
    <row r="81" ht="15.75" hidden="1" customHeight="1">
      <c r="A81" s="45"/>
      <c r="B81" s="45"/>
      <c r="C81" s="45"/>
      <c r="D81" s="45"/>
      <c r="E81" s="45"/>
      <c r="F81" s="45"/>
      <c r="G81" s="45"/>
      <c r="L81" s="2"/>
      <c r="M81" s="18"/>
      <c r="N81" s="18"/>
      <c r="O81" s="18"/>
      <c r="P81" s="19"/>
      <c r="Q81" s="19"/>
      <c r="R81" s="19"/>
      <c r="S81" s="19"/>
      <c r="T81" s="19"/>
      <c r="U81" s="19"/>
      <c r="V81" s="19"/>
      <c r="W81" s="19"/>
      <c r="AA81" s="19"/>
      <c r="AB81" s="19"/>
      <c r="AC81" s="19"/>
      <c r="AD81" s="19"/>
      <c r="AE81" s="19"/>
    </row>
    <row r="82" ht="15.75" hidden="1" customHeight="1">
      <c r="A82" s="45"/>
      <c r="B82" s="45"/>
      <c r="C82" s="45"/>
      <c r="D82" s="45"/>
      <c r="E82" s="45"/>
      <c r="F82" s="45"/>
      <c r="G82" s="45"/>
      <c r="L82" s="2"/>
      <c r="M82" s="18"/>
      <c r="N82" s="18"/>
      <c r="O82" s="18"/>
      <c r="P82" s="19"/>
      <c r="Q82" s="19"/>
      <c r="R82" s="19"/>
      <c r="S82" s="19"/>
      <c r="T82" s="19"/>
      <c r="U82" s="19"/>
      <c r="V82" s="19"/>
      <c r="W82" s="19"/>
      <c r="X82" s="19"/>
      <c r="AA82" s="19"/>
      <c r="AB82" s="19"/>
      <c r="AC82" s="19"/>
      <c r="AD82" s="19"/>
      <c r="AE82" s="19"/>
    </row>
    <row r="83" ht="15.75" hidden="1" customHeight="1">
      <c r="A83" s="45"/>
      <c r="B83" s="45"/>
      <c r="C83" s="45"/>
      <c r="D83" s="45"/>
      <c r="E83" s="45"/>
      <c r="F83" s="45"/>
      <c r="G83" s="45"/>
      <c r="L83" s="2"/>
      <c r="M83" s="18"/>
      <c r="N83" s="18"/>
      <c r="O83" s="18"/>
      <c r="P83" s="19"/>
      <c r="Q83" s="19"/>
      <c r="R83" s="19"/>
      <c r="S83" s="19"/>
      <c r="T83" s="19"/>
      <c r="U83" s="19"/>
      <c r="V83" s="19"/>
      <c r="W83" s="19"/>
      <c r="AA83" s="19"/>
      <c r="AB83" s="19"/>
      <c r="AC83" s="19"/>
      <c r="AD83" s="19"/>
      <c r="AE83" s="19"/>
    </row>
    <row r="84" ht="15.75" hidden="1" customHeight="1">
      <c r="A84" s="45"/>
      <c r="B84" s="45"/>
      <c r="C84" s="45"/>
      <c r="D84" s="45"/>
      <c r="E84" s="45"/>
      <c r="F84" s="45"/>
      <c r="G84" s="45"/>
      <c r="L84" s="2"/>
      <c r="M84" s="18"/>
      <c r="N84" s="18"/>
      <c r="O84" s="18"/>
      <c r="P84" s="19"/>
      <c r="Q84" s="19"/>
      <c r="R84" s="19"/>
      <c r="S84" s="19"/>
      <c r="T84" s="19"/>
      <c r="U84" s="19"/>
      <c r="V84" s="19"/>
      <c r="W84" s="19"/>
      <c r="AA84" s="19"/>
      <c r="AB84" s="19"/>
      <c r="AC84" s="19"/>
      <c r="AD84" s="19"/>
      <c r="AE84" s="19"/>
    </row>
    <row r="85" ht="15.75" hidden="1" customHeight="1">
      <c r="A85" s="45"/>
      <c r="B85" s="45"/>
      <c r="C85" s="45"/>
      <c r="D85" s="45"/>
      <c r="E85" s="45"/>
      <c r="F85" s="45"/>
      <c r="G85" s="45"/>
      <c r="L85" s="2"/>
      <c r="M85" s="18"/>
      <c r="N85" s="18"/>
      <c r="O85" s="18"/>
      <c r="P85" s="19"/>
      <c r="Q85" s="19"/>
      <c r="R85" s="19"/>
      <c r="S85" s="19"/>
      <c r="T85" s="19"/>
      <c r="U85" s="19"/>
      <c r="V85" s="19"/>
      <c r="W85" s="19"/>
      <c r="X85" s="19"/>
      <c r="AA85" s="19"/>
      <c r="AB85" s="19"/>
      <c r="AC85" s="19"/>
      <c r="AD85" s="19"/>
      <c r="AE85" s="19"/>
    </row>
    <row r="86" ht="15.75" hidden="1" customHeight="1">
      <c r="A86" s="45"/>
      <c r="B86" s="45"/>
      <c r="C86" s="45"/>
      <c r="D86" s="45"/>
      <c r="E86" s="45"/>
      <c r="F86" s="45"/>
      <c r="G86" s="45"/>
      <c r="L86" s="2"/>
      <c r="M86" s="18"/>
      <c r="N86" s="18"/>
      <c r="O86" s="18"/>
      <c r="P86" s="19"/>
      <c r="Q86" s="19"/>
      <c r="R86" s="19"/>
      <c r="S86" s="19"/>
      <c r="T86" s="19"/>
      <c r="U86" s="19"/>
      <c r="V86" s="19"/>
      <c r="W86" s="19"/>
      <c r="X86" s="19"/>
      <c r="AA86" s="19"/>
      <c r="AB86" s="19"/>
      <c r="AC86" s="19"/>
      <c r="AD86" s="19"/>
      <c r="AE86" s="19"/>
    </row>
    <row r="87" ht="15.75" hidden="1" customHeight="1">
      <c r="A87" s="45"/>
      <c r="B87" s="45"/>
      <c r="C87" s="45"/>
      <c r="D87" s="45"/>
      <c r="E87" s="45"/>
      <c r="F87" s="45"/>
      <c r="G87" s="45"/>
      <c r="L87" s="2"/>
      <c r="M87" s="18"/>
      <c r="N87" s="18"/>
      <c r="O87" s="18"/>
      <c r="P87" s="19"/>
      <c r="Q87" s="19"/>
      <c r="R87" s="19"/>
      <c r="S87" s="19"/>
      <c r="T87" s="19"/>
      <c r="U87" s="19"/>
      <c r="V87" s="19"/>
      <c r="W87" s="19"/>
      <c r="X87" s="19"/>
      <c r="AA87" s="19"/>
      <c r="AB87" s="19"/>
      <c r="AC87" s="19"/>
      <c r="AD87" s="19"/>
      <c r="AE87" s="19"/>
    </row>
    <row r="88" ht="15.75" hidden="1" customHeight="1">
      <c r="A88" s="45"/>
      <c r="B88" s="45"/>
      <c r="C88" s="45"/>
      <c r="D88" s="45"/>
      <c r="E88" s="45"/>
      <c r="F88" s="45"/>
      <c r="G88" s="45"/>
      <c r="L88" s="2"/>
      <c r="M88" s="18"/>
      <c r="N88" s="18"/>
      <c r="O88" s="18"/>
      <c r="P88" s="19"/>
      <c r="Q88" s="19"/>
      <c r="R88" s="19"/>
      <c r="S88" s="19"/>
      <c r="T88" s="19"/>
      <c r="U88" s="19"/>
      <c r="V88" s="19"/>
      <c r="W88" s="19"/>
      <c r="AA88" s="19"/>
      <c r="AB88" s="19"/>
      <c r="AC88" s="19"/>
      <c r="AD88" s="19"/>
      <c r="AE88" s="19"/>
    </row>
    <row r="89" ht="15.75" hidden="1" customHeight="1">
      <c r="A89" s="45"/>
      <c r="B89" s="45"/>
      <c r="C89" s="45"/>
      <c r="D89" s="45"/>
      <c r="E89" s="45"/>
      <c r="F89" s="45"/>
      <c r="G89" s="45"/>
      <c r="L89" s="2"/>
      <c r="M89" s="18"/>
      <c r="N89" s="18"/>
      <c r="O89" s="18"/>
      <c r="P89" s="19"/>
      <c r="Q89" s="19"/>
      <c r="R89" s="19"/>
      <c r="S89" s="19"/>
      <c r="T89" s="19"/>
      <c r="U89" s="19"/>
      <c r="V89" s="19"/>
      <c r="W89" s="19"/>
      <c r="AA89" s="19"/>
      <c r="AB89" s="19"/>
      <c r="AC89" s="19"/>
      <c r="AD89" s="19"/>
      <c r="AE89" s="19"/>
    </row>
    <row r="90" ht="15.75" hidden="1" customHeight="1">
      <c r="A90" s="45"/>
      <c r="B90" s="45"/>
      <c r="C90" s="45"/>
      <c r="D90" s="45"/>
      <c r="E90" s="45"/>
      <c r="F90" s="45"/>
      <c r="G90" s="45"/>
      <c r="L90" s="2"/>
      <c r="M90" s="18"/>
      <c r="N90" s="18"/>
      <c r="O90" s="18"/>
      <c r="P90" s="19"/>
      <c r="AA90" s="19"/>
      <c r="AB90" s="19"/>
      <c r="AC90" s="19"/>
      <c r="AD90" s="19"/>
    </row>
    <row r="91" ht="15.75" hidden="1" customHeight="1">
      <c r="A91" s="45"/>
      <c r="B91" s="45"/>
      <c r="C91" s="45"/>
      <c r="D91" s="45"/>
      <c r="E91" s="45"/>
      <c r="F91" s="45"/>
      <c r="G91" s="45"/>
      <c r="L91" s="2"/>
      <c r="M91" s="18"/>
      <c r="N91" s="18"/>
      <c r="O91" s="18"/>
      <c r="P91" s="19"/>
      <c r="AA91" s="19"/>
      <c r="AB91" s="19"/>
      <c r="AC91" s="19"/>
      <c r="AD91" s="19"/>
    </row>
    <row r="92" ht="15.75" hidden="1" customHeight="1">
      <c r="A92" s="45"/>
      <c r="B92" s="45"/>
      <c r="C92" s="45"/>
      <c r="D92" s="45"/>
      <c r="E92" s="45"/>
      <c r="F92" s="45"/>
      <c r="G92" s="45"/>
      <c r="L92" s="2"/>
      <c r="M92" s="18"/>
      <c r="N92" s="18"/>
      <c r="O92" s="18"/>
      <c r="AA92" s="19"/>
      <c r="AB92" s="19"/>
      <c r="AC92" s="19"/>
    </row>
    <row r="93" ht="15.75" hidden="1" customHeight="1">
      <c r="A93" s="45"/>
      <c r="B93" s="45"/>
      <c r="C93" s="45"/>
      <c r="D93" s="45"/>
      <c r="E93" s="45"/>
      <c r="F93" s="45"/>
      <c r="G93" s="45"/>
      <c r="L93" s="2"/>
      <c r="M93" s="18"/>
      <c r="N93" s="2"/>
      <c r="O93" s="2"/>
      <c r="AA93" s="19"/>
    </row>
    <row r="94" ht="15.75" hidden="1" customHeight="1">
      <c r="A94" s="45"/>
      <c r="B94" s="45"/>
      <c r="C94" s="45"/>
      <c r="D94" s="45"/>
      <c r="E94" s="45"/>
      <c r="F94" s="45"/>
      <c r="G94" s="45"/>
      <c r="L94" s="2"/>
      <c r="M94" s="18"/>
      <c r="N94" s="2"/>
      <c r="O94" s="2"/>
      <c r="AA94" s="19"/>
    </row>
    <row r="95" ht="15.75" hidden="1" customHeight="1">
      <c r="A95" s="45"/>
      <c r="B95" s="45"/>
      <c r="C95" s="45"/>
      <c r="D95" s="45"/>
      <c r="E95" s="45"/>
      <c r="F95" s="45"/>
      <c r="G95" s="45"/>
      <c r="L95" s="2"/>
      <c r="M95" s="18"/>
      <c r="N95" s="2"/>
      <c r="O95" s="2"/>
      <c r="AA95" s="19"/>
    </row>
    <row r="96" ht="15.75" hidden="1" customHeight="1">
      <c r="A96" s="45"/>
      <c r="B96" s="45"/>
      <c r="C96" s="45"/>
      <c r="D96" s="45"/>
      <c r="E96" s="45"/>
      <c r="F96" s="45"/>
      <c r="G96" s="45"/>
      <c r="L96" s="2"/>
      <c r="M96" s="18"/>
      <c r="N96" s="2"/>
      <c r="O96" s="2"/>
      <c r="AA96" s="19"/>
    </row>
    <row r="97" ht="15.75" hidden="1" customHeight="1">
      <c r="A97" s="45"/>
      <c r="B97" s="45"/>
      <c r="C97" s="45"/>
      <c r="D97" s="45"/>
      <c r="E97" s="45"/>
      <c r="F97" s="45"/>
      <c r="G97" s="45"/>
      <c r="L97" s="2"/>
      <c r="M97" s="2"/>
      <c r="N97" s="2"/>
      <c r="O97" s="2"/>
    </row>
    <row r="98" ht="15.75" hidden="1" customHeight="1">
      <c r="A98" s="45"/>
      <c r="B98" s="45"/>
      <c r="C98" s="45"/>
      <c r="D98" s="45"/>
      <c r="E98" s="45"/>
      <c r="F98" s="45"/>
      <c r="G98" s="45"/>
      <c r="L98" s="2"/>
      <c r="M98" s="2"/>
      <c r="N98" s="2"/>
      <c r="O98" s="2"/>
    </row>
    <row r="99" ht="15.75" hidden="1" customHeight="1">
      <c r="A99" s="45"/>
      <c r="B99" s="45"/>
      <c r="C99" s="45"/>
      <c r="D99" s="45"/>
      <c r="E99" s="45"/>
      <c r="F99" s="45"/>
      <c r="G99" s="45"/>
      <c r="L99" s="2"/>
      <c r="M99" s="2"/>
      <c r="N99" s="2"/>
      <c r="O99" s="2"/>
    </row>
    <row r="100" ht="15.75" hidden="1" customHeight="1">
      <c r="A100" s="45"/>
      <c r="B100" s="45"/>
      <c r="C100" s="45"/>
      <c r="D100" s="45"/>
      <c r="E100" s="45"/>
      <c r="F100" s="45"/>
      <c r="G100" s="45"/>
      <c r="L100" s="2"/>
      <c r="M100" s="2"/>
      <c r="N100" s="2"/>
      <c r="O100" s="2"/>
    </row>
    <row r="101" ht="15.75" hidden="1" customHeight="1">
      <c r="A101" s="45"/>
      <c r="B101" s="45"/>
      <c r="C101" s="45"/>
      <c r="D101" s="45"/>
      <c r="E101" s="45"/>
      <c r="F101" s="45"/>
      <c r="G101" s="45"/>
      <c r="L101" s="2"/>
      <c r="M101" s="2"/>
      <c r="N101" s="2"/>
      <c r="O101" s="2"/>
    </row>
    <row r="102" ht="15.75" hidden="1" customHeight="1">
      <c r="A102" s="45"/>
      <c r="B102" s="45"/>
      <c r="C102" s="45"/>
      <c r="D102" s="45"/>
      <c r="E102" s="45"/>
      <c r="F102" s="45"/>
      <c r="G102" s="45"/>
      <c r="L102" s="2"/>
      <c r="M102" s="2"/>
      <c r="N102" s="2"/>
      <c r="O102" s="2"/>
    </row>
    <row r="103" ht="15.75" hidden="1" customHeight="1">
      <c r="A103" s="45"/>
      <c r="B103" s="45"/>
      <c r="C103" s="45"/>
      <c r="D103" s="45"/>
      <c r="E103" s="45"/>
      <c r="F103" s="45"/>
      <c r="G103" s="45"/>
      <c r="L103" s="2"/>
      <c r="M103" s="2"/>
      <c r="N103" s="2"/>
      <c r="O103" s="2"/>
    </row>
    <row r="104" ht="15.75" hidden="1" customHeight="1">
      <c r="A104" s="45"/>
      <c r="B104" s="45"/>
      <c r="C104" s="45"/>
      <c r="D104" s="45"/>
      <c r="E104" s="45"/>
      <c r="F104" s="45"/>
      <c r="G104" s="45"/>
      <c r="L104" s="2"/>
      <c r="M104" s="2"/>
      <c r="N104" s="2"/>
      <c r="O104" s="2"/>
    </row>
    <row r="105" ht="15.75" hidden="1" customHeight="1">
      <c r="A105" s="45"/>
      <c r="B105" s="45"/>
      <c r="C105" s="45"/>
      <c r="D105" s="45"/>
      <c r="E105" s="45"/>
      <c r="F105" s="45"/>
      <c r="G105" s="45"/>
      <c r="L105" s="2"/>
      <c r="M105" s="2"/>
      <c r="N105" s="2"/>
      <c r="O105" s="2"/>
    </row>
    <row r="106" ht="15.75" hidden="1" customHeight="1">
      <c r="A106" s="45"/>
      <c r="B106" s="45"/>
      <c r="C106" s="45"/>
      <c r="D106" s="45"/>
      <c r="E106" s="45"/>
      <c r="F106" s="45"/>
      <c r="G106" s="45"/>
      <c r="L106" s="2"/>
      <c r="M106" s="2"/>
      <c r="N106" s="2"/>
      <c r="O106" s="2"/>
    </row>
    <row r="107" ht="15.75" hidden="1" customHeight="1">
      <c r="A107" s="45"/>
      <c r="B107" s="45"/>
      <c r="C107" s="45"/>
      <c r="D107" s="45"/>
      <c r="E107" s="45"/>
      <c r="F107" s="45"/>
      <c r="G107" s="45"/>
      <c r="L107" s="2"/>
      <c r="M107" s="2"/>
      <c r="N107" s="2"/>
      <c r="O107" s="2"/>
    </row>
    <row r="108" ht="15.75" hidden="1" customHeight="1">
      <c r="A108" s="45"/>
      <c r="B108" s="45"/>
      <c r="C108" s="45"/>
      <c r="D108" s="45"/>
      <c r="E108" s="45"/>
      <c r="F108" s="45"/>
      <c r="G108" s="45"/>
      <c r="L108" s="2"/>
      <c r="M108" s="2"/>
      <c r="N108" s="2"/>
      <c r="O108" s="2"/>
    </row>
    <row r="109" ht="15.75" hidden="1" customHeight="1">
      <c r="A109" s="45"/>
      <c r="B109" s="45"/>
      <c r="C109" s="45"/>
      <c r="D109" s="45"/>
      <c r="E109" s="45"/>
      <c r="F109" s="45"/>
      <c r="G109" s="45"/>
      <c r="L109" s="2"/>
      <c r="M109" s="2"/>
      <c r="N109" s="2"/>
      <c r="O109" s="2"/>
    </row>
    <row r="110" ht="15.75" hidden="1" customHeight="1">
      <c r="A110" s="45"/>
      <c r="B110" s="45"/>
      <c r="C110" s="45"/>
      <c r="D110" s="45"/>
      <c r="E110" s="45"/>
      <c r="F110" s="45"/>
      <c r="G110" s="45"/>
      <c r="L110" s="2"/>
      <c r="M110" s="2"/>
      <c r="N110" s="2"/>
      <c r="O110" s="2"/>
    </row>
    <row r="111" ht="15.75" hidden="1" customHeight="1">
      <c r="A111" s="45"/>
      <c r="B111" s="45"/>
      <c r="C111" s="45"/>
      <c r="D111" s="45"/>
      <c r="E111" s="45"/>
      <c r="F111" s="45"/>
      <c r="G111" s="45"/>
      <c r="L111" s="2"/>
      <c r="M111" s="2"/>
      <c r="N111" s="2"/>
      <c r="O111" s="2"/>
    </row>
    <row r="112" ht="15.75" hidden="1" customHeight="1">
      <c r="A112" s="45"/>
      <c r="B112" s="45"/>
      <c r="C112" s="45"/>
      <c r="D112" s="45"/>
      <c r="E112" s="45"/>
      <c r="F112" s="45"/>
      <c r="G112" s="45"/>
      <c r="L112" s="2"/>
      <c r="M112" s="2"/>
      <c r="N112" s="2"/>
      <c r="O112" s="2"/>
    </row>
    <row r="113" ht="15.75" hidden="1" customHeight="1">
      <c r="A113" s="45"/>
      <c r="B113" s="45"/>
      <c r="C113" s="45"/>
      <c r="D113" s="45"/>
      <c r="E113" s="45"/>
      <c r="F113" s="45"/>
      <c r="G113" s="45"/>
      <c r="L113" s="2"/>
      <c r="M113" s="2"/>
      <c r="N113" s="2"/>
      <c r="O113" s="2"/>
    </row>
    <row r="114" ht="15.75" hidden="1" customHeight="1">
      <c r="A114" s="45"/>
      <c r="B114" s="45"/>
      <c r="C114" s="45"/>
      <c r="D114" s="45"/>
      <c r="E114" s="45"/>
      <c r="F114" s="45"/>
      <c r="G114" s="45"/>
      <c r="L114" s="2"/>
      <c r="M114" s="2"/>
      <c r="N114" s="2"/>
      <c r="O114" s="2"/>
    </row>
    <row r="115" ht="15.75" hidden="1" customHeight="1">
      <c r="A115" s="45"/>
      <c r="B115" s="45"/>
      <c r="C115" s="45"/>
      <c r="D115" s="45"/>
      <c r="E115" s="45"/>
      <c r="F115" s="45"/>
      <c r="G115" s="45"/>
      <c r="L115" s="2"/>
      <c r="M115" s="2"/>
      <c r="N115" s="2"/>
      <c r="O115" s="2"/>
    </row>
    <row r="116" ht="15.75" hidden="1" customHeight="1">
      <c r="A116" s="45"/>
      <c r="B116" s="45"/>
      <c r="C116" s="45"/>
      <c r="D116" s="45"/>
      <c r="E116" s="45"/>
      <c r="F116" s="45"/>
      <c r="G116" s="45"/>
      <c r="L116" s="2"/>
      <c r="M116" s="2"/>
      <c r="N116" s="2"/>
      <c r="O116" s="2"/>
    </row>
    <row r="117" ht="15.75" hidden="1" customHeight="1">
      <c r="A117" s="45"/>
      <c r="B117" s="45"/>
      <c r="C117" s="45"/>
      <c r="D117" s="45"/>
      <c r="E117" s="45"/>
      <c r="F117" s="45"/>
      <c r="G117" s="45"/>
      <c r="L117" s="2"/>
      <c r="M117" s="2"/>
      <c r="N117" s="2"/>
      <c r="O117" s="2"/>
    </row>
    <row r="118" ht="15.75" hidden="1" customHeight="1">
      <c r="A118" s="45"/>
      <c r="B118" s="45"/>
      <c r="C118" s="45"/>
      <c r="D118" s="45"/>
      <c r="E118" s="45"/>
      <c r="F118" s="45"/>
      <c r="G118" s="45"/>
      <c r="L118" s="2"/>
      <c r="M118" s="2"/>
      <c r="N118" s="2"/>
      <c r="O118" s="2"/>
    </row>
    <row r="119" ht="15.75" hidden="1" customHeight="1">
      <c r="A119" s="45"/>
      <c r="B119" s="45"/>
      <c r="C119" s="45"/>
      <c r="D119" s="45"/>
      <c r="E119" s="45"/>
      <c r="F119" s="45"/>
      <c r="G119" s="45"/>
      <c r="L119" s="2"/>
      <c r="M119" s="2"/>
      <c r="N119" s="2"/>
      <c r="O119" s="2"/>
    </row>
    <row r="120" ht="15.75" hidden="1" customHeight="1">
      <c r="A120" s="45"/>
      <c r="B120" s="45"/>
      <c r="C120" s="45"/>
      <c r="D120" s="45"/>
      <c r="E120" s="45"/>
      <c r="F120" s="45"/>
      <c r="G120" s="45"/>
      <c r="L120" s="2"/>
      <c r="M120" s="2"/>
      <c r="N120" s="2"/>
      <c r="O120" s="2"/>
    </row>
    <row r="121" ht="15.75" hidden="1" customHeight="1">
      <c r="A121" s="45"/>
      <c r="B121" s="45"/>
      <c r="C121" s="45"/>
      <c r="D121" s="45"/>
      <c r="E121" s="45"/>
      <c r="F121" s="45"/>
      <c r="G121" s="45"/>
      <c r="L121" s="2"/>
      <c r="M121" s="2"/>
      <c r="N121" s="2"/>
      <c r="O121" s="2"/>
    </row>
    <row r="122" ht="15.75" hidden="1" customHeight="1">
      <c r="A122" s="45"/>
      <c r="B122" s="45"/>
      <c r="C122" s="45"/>
      <c r="D122" s="45"/>
      <c r="E122" s="45"/>
      <c r="F122" s="45"/>
      <c r="G122" s="45"/>
      <c r="L122" s="2"/>
      <c r="M122" s="2"/>
      <c r="N122" s="2"/>
      <c r="O122" s="2"/>
    </row>
    <row r="123" ht="15.75" hidden="1" customHeight="1">
      <c r="A123" s="45"/>
      <c r="B123" s="45"/>
      <c r="C123" s="45"/>
      <c r="D123" s="45"/>
      <c r="E123" s="45"/>
      <c r="F123" s="45"/>
      <c r="G123" s="45"/>
      <c r="L123" s="2"/>
      <c r="M123" s="2"/>
      <c r="N123" s="2"/>
      <c r="O123" s="2"/>
    </row>
    <row r="124" ht="15.75" hidden="1" customHeight="1">
      <c r="A124" s="45"/>
      <c r="B124" s="45"/>
      <c r="C124" s="45"/>
      <c r="D124" s="45"/>
      <c r="E124" s="45"/>
      <c r="F124" s="45"/>
      <c r="G124" s="45"/>
      <c r="L124" s="2"/>
      <c r="M124" s="2"/>
      <c r="N124" s="2"/>
      <c r="O124" s="2"/>
    </row>
    <row r="125" ht="15.75" hidden="1" customHeight="1">
      <c r="A125" s="45"/>
      <c r="B125" s="45"/>
      <c r="C125" s="45"/>
      <c r="D125" s="45"/>
      <c r="E125" s="45"/>
      <c r="F125" s="45"/>
      <c r="G125" s="45"/>
      <c r="L125" s="2"/>
      <c r="M125" s="2"/>
      <c r="N125" s="2"/>
      <c r="O125" s="2"/>
    </row>
    <row r="126" ht="15.75" hidden="1" customHeight="1">
      <c r="A126" s="45"/>
      <c r="B126" s="45"/>
      <c r="C126" s="45"/>
      <c r="D126" s="45"/>
      <c r="E126" s="45"/>
      <c r="F126" s="45"/>
      <c r="G126" s="45"/>
      <c r="L126" s="2"/>
      <c r="M126" s="2"/>
      <c r="N126" s="2"/>
      <c r="O126" s="2"/>
    </row>
    <row r="127" ht="15.75" hidden="1" customHeight="1">
      <c r="A127" s="45"/>
      <c r="B127" s="45"/>
      <c r="C127" s="45"/>
      <c r="D127" s="45"/>
      <c r="E127" s="45"/>
      <c r="F127" s="45"/>
      <c r="G127" s="45"/>
      <c r="L127" s="2"/>
      <c r="M127" s="2"/>
      <c r="N127" s="2"/>
      <c r="O127" s="2"/>
    </row>
    <row r="128" ht="15.75" hidden="1" customHeight="1">
      <c r="A128" s="45"/>
      <c r="B128" s="45"/>
      <c r="C128" s="45"/>
      <c r="D128" s="45"/>
      <c r="E128" s="45"/>
      <c r="F128" s="45"/>
      <c r="G128" s="45"/>
      <c r="L128" s="2"/>
      <c r="M128" s="2"/>
      <c r="N128" s="2"/>
      <c r="O128" s="2"/>
    </row>
    <row r="129" ht="15.75" hidden="1" customHeight="1">
      <c r="A129" s="45"/>
      <c r="B129" s="45"/>
      <c r="C129" s="45"/>
      <c r="D129" s="45"/>
      <c r="E129" s="45"/>
      <c r="F129" s="45"/>
      <c r="G129" s="45"/>
      <c r="L129" s="2"/>
      <c r="M129" s="2"/>
      <c r="N129" s="2"/>
      <c r="O129" s="2"/>
    </row>
    <row r="130" ht="15.75" hidden="1" customHeight="1">
      <c r="A130" s="45"/>
      <c r="B130" s="45"/>
      <c r="C130" s="45"/>
      <c r="D130" s="45"/>
      <c r="E130" s="45"/>
      <c r="F130" s="45"/>
      <c r="G130" s="45"/>
      <c r="L130" s="2"/>
      <c r="M130" s="2"/>
      <c r="N130" s="2"/>
      <c r="O130" s="2"/>
    </row>
    <row r="131" ht="15.75" hidden="1" customHeight="1">
      <c r="A131" s="45"/>
      <c r="B131" s="45"/>
      <c r="C131" s="45"/>
      <c r="D131" s="45"/>
      <c r="E131" s="45"/>
      <c r="F131" s="45"/>
      <c r="G131" s="45"/>
      <c r="L131" s="2"/>
      <c r="M131" s="2"/>
      <c r="N131" s="2"/>
      <c r="O131" s="2"/>
    </row>
    <row r="132" ht="15.75" hidden="1" customHeight="1">
      <c r="A132" s="45"/>
      <c r="B132" s="45"/>
      <c r="C132" s="45"/>
      <c r="D132" s="45"/>
      <c r="E132" s="45"/>
      <c r="F132" s="45"/>
      <c r="G132" s="45"/>
      <c r="L132" s="2"/>
      <c r="M132" s="2"/>
      <c r="N132" s="2"/>
      <c r="O132" s="2"/>
    </row>
    <row r="133" ht="15.75" hidden="1" customHeight="1">
      <c r="A133" s="45"/>
      <c r="B133" s="45"/>
      <c r="C133" s="45"/>
      <c r="D133" s="45"/>
      <c r="E133" s="45"/>
      <c r="F133" s="45"/>
      <c r="G133" s="45"/>
      <c r="L133" s="2"/>
      <c r="M133" s="2"/>
      <c r="N133" s="2"/>
      <c r="O133" s="2"/>
    </row>
    <row r="134" ht="15.75" hidden="1" customHeight="1">
      <c r="A134" s="45"/>
      <c r="B134" s="45"/>
      <c r="C134" s="45"/>
      <c r="D134" s="45"/>
      <c r="E134" s="45"/>
      <c r="F134" s="45"/>
      <c r="G134" s="45"/>
      <c r="L134" s="2"/>
      <c r="M134" s="2"/>
      <c r="N134" s="2"/>
      <c r="O134" s="2"/>
    </row>
    <row r="135" ht="15.75" hidden="1" customHeight="1">
      <c r="A135" s="45"/>
      <c r="B135" s="45"/>
      <c r="C135" s="45"/>
      <c r="D135" s="45"/>
      <c r="E135" s="45"/>
      <c r="F135" s="45"/>
      <c r="G135" s="45"/>
      <c r="L135" s="2"/>
      <c r="M135" s="2"/>
      <c r="N135" s="2"/>
      <c r="O135" s="2"/>
    </row>
    <row r="136" ht="15.75" hidden="1" customHeight="1">
      <c r="A136" s="45"/>
      <c r="B136" s="45"/>
      <c r="C136" s="45"/>
      <c r="D136" s="45"/>
      <c r="E136" s="45"/>
      <c r="F136" s="45"/>
      <c r="G136" s="45"/>
      <c r="L136" s="2"/>
      <c r="M136" s="2"/>
      <c r="N136" s="2"/>
      <c r="O136" s="2"/>
    </row>
    <row r="137" ht="15.75" hidden="1" customHeight="1">
      <c r="A137" s="45"/>
      <c r="B137" s="45"/>
      <c r="C137" s="45"/>
      <c r="D137" s="45"/>
      <c r="E137" s="45"/>
      <c r="F137" s="45"/>
      <c r="G137" s="45"/>
      <c r="L137" s="2"/>
      <c r="M137" s="2"/>
      <c r="N137" s="2"/>
      <c r="O137" s="2"/>
    </row>
    <row r="138" ht="15.75" hidden="1" customHeight="1">
      <c r="A138" s="45"/>
      <c r="B138" s="45"/>
      <c r="C138" s="45"/>
      <c r="D138" s="45"/>
      <c r="E138" s="45"/>
      <c r="F138" s="45"/>
      <c r="G138" s="45"/>
      <c r="L138" s="2"/>
      <c r="M138" s="2"/>
      <c r="N138" s="2"/>
      <c r="O138" s="2"/>
    </row>
    <row r="139" ht="15.75" hidden="1" customHeight="1">
      <c r="A139" s="45"/>
      <c r="B139" s="45"/>
      <c r="C139" s="45"/>
      <c r="D139" s="45"/>
      <c r="E139" s="45"/>
      <c r="F139" s="45"/>
      <c r="G139" s="45"/>
      <c r="L139" s="2"/>
      <c r="M139" s="2"/>
      <c r="N139" s="2"/>
      <c r="O139" s="2"/>
    </row>
    <row r="140" ht="15.75" hidden="1" customHeight="1">
      <c r="A140" s="45"/>
      <c r="B140" s="45"/>
      <c r="C140" s="45"/>
      <c r="D140" s="45"/>
      <c r="E140" s="45"/>
      <c r="F140" s="45"/>
      <c r="G140" s="45"/>
      <c r="L140" s="2"/>
      <c r="M140" s="2"/>
      <c r="N140" s="2"/>
      <c r="O140" s="2"/>
    </row>
    <row r="141" ht="15.75" hidden="1" customHeight="1">
      <c r="A141" s="45"/>
      <c r="B141" s="45"/>
      <c r="C141" s="45"/>
      <c r="D141" s="45"/>
      <c r="E141" s="45"/>
      <c r="F141" s="45"/>
      <c r="G141" s="45"/>
      <c r="L141" s="2"/>
      <c r="M141" s="2"/>
      <c r="N141" s="2"/>
      <c r="O141" s="2"/>
    </row>
    <row r="142" ht="15.75" hidden="1" customHeight="1">
      <c r="A142" s="45"/>
      <c r="B142" s="45"/>
      <c r="C142" s="45"/>
      <c r="D142" s="45"/>
      <c r="E142" s="45"/>
      <c r="F142" s="45"/>
      <c r="G142" s="45"/>
      <c r="L142" s="2"/>
      <c r="M142" s="2"/>
      <c r="N142" s="2"/>
      <c r="O142" s="2"/>
    </row>
    <row r="143" ht="15.75" hidden="1" customHeight="1">
      <c r="A143" s="45"/>
      <c r="B143" s="45"/>
      <c r="C143" s="45"/>
      <c r="D143" s="45"/>
      <c r="E143" s="45"/>
      <c r="F143" s="45"/>
      <c r="G143" s="45"/>
      <c r="L143" s="2"/>
      <c r="M143" s="2"/>
      <c r="N143" s="2"/>
      <c r="O143" s="2"/>
    </row>
    <row r="144" ht="15.75" hidden="1" customHeight="1">
      <c r="A144" s="45"/>
      <c r="B144" s="45"/>
      <c r="C144" s="45"/>
      <c r="D144" s="45"/>
      <c r="E144" s="45"/>
      <c r="F144" s="45"/>
      <c r="G144" s="45"/>
      <c r="L144" s="2"/>
      <c r="M144" s="2"/>
      <c r="N144" s="2"/>
      <c r="O144" s="2"/>
    </row>
    <row r="145" ht="15.75" hidden="1" customHeight="1">
      <c r="A145" s="45"/>
      <c r="B145" s="45"/>
      <c r="C145" s="45"/>
      <c r="D145" s="45"/>
      <c r="E145" s="45"/>
      <c r="F145" s="45"/>
      <c r="G145" s="45"/>
      <c r="L145" s="2"/>
      <c r="M145" s="2"/>
      <c r="N145" s="2"/>
      <c r="O145" s="2"/>
    </row>
    <row r="146" ht="15.75" hidden="1" customHeight="1">
      <c r="A146" s="45"/>
      <c r="B146" s="45"/>
      <c r="C146" s="45"/>
      <c r="D146" s="45"/>
      <c r="E146" s="45"/>
      <c r="F146" s="45"/>
      <c r="G146" s="45"/>
      <c r="L146" s="2"/>
      <c r="M146" s="2"/>
      <c r="N146" s="2"/>
      <c r="O146" s="2"/>
    </row>
    <row r="147" ht="15.75" hidden="1" customHeight="1">
      <c r="A147" s="45"/>
      <c r="B147" s="45"/>
      <c r="C147" s="45"/>
      <c r="D147" s="45"/>
      <c r="E147" s="45"/>
      <c r="F147" s="45"/>
      <c r="G147" s="45"/>
      <c r="L147" s="2"/>
      <c r="M147" s="2"/>
      <c r="N147" s="2"/>
      <c r="O147" s="2"/>
    </row>
    <row r="148" ht="15.75" hidden="1" customHeight="1">
      <c r="A148" s="45"/>
      <c r="B148" s="45"/>
      <c r="C148" s="45"/>
      <c r="D148" s="45"/>
      <c r="E148" s="45"/>
      <c r="F148" s="45"/>
      <c r="G148" s="45"/>
      <c r="L148" s="2"/>
      <c r="M148" s="2"/>
      <c r="N148" s="2"/>
      <c r="O148" s="2"/>
    </row>
    <row r="149" ht="15.75" hidden="1" customHeight="1">
      <c r="A149" s="45"/>
      <c r="B149" s="45"/>
      <c r="C149" s="45"/>
      <c r="D149" s="45"/>
      <c r="E149" s="45"/>
      <c r="F149" s="45"/>
      <c r="G149" s="45"/>
      <c r="L149" s="2"/>
      <c r="M149" s="2"/>
      <c r="N149" s="2"/>
      <c r="O149" s="2"/>
    </row>
    <row r="150" ht="15.75" hidden="1" customHeight="1">
      <c r="A150" s="45"/>
      <c r="B150" s="45"/>
      <c r="C150" s="45"/>
      <c r="D150" s="45"/>
      <c r="E150" s="45"/>
      <c r="F150" s="45"/>
      <c r="G150" s="45"/>
      <c r="L150" s="2"/>
      <c r="M150" s="2"/>
      <c r="N150" s="2"/>
      <c r="O150" s="2"/>
    </row>
    <row r="151" ht="15.75" hidden="1" customHeight="1">
      <c r="A151" s="45"/>
      <c r="B151" s="45"/>
      <c r="C151" s="45"/>
      <c r="D151" s="45"/>
      <c r="E151" s="45"/>
      <c r="F151" s="45"/>
      <c r="G151" s="45"/>
      <c r="L151" s="2"/>
      <c r="M151" s="2"/>
      <c r="N151" s="2"/>
      <c r="O151" s="2"/>
    </row>
    <row r="152" ht="15.75" hidden="1" customHeight="1">
      <c r="A152" s="45"/>
      <c r="B152" s="45"/>
      <c r="C152" s="45"/>
      <c r="D152" s="45"/>
      <c r="E152" s="45"/>
      <c r="F152" s="45"/>
      <c r="G152" s="45"/>
      <c r="L152" s="2"/>
      <c r="M152" s="2"/>
      <c r="N152" s="2"/>
      <c r="O152" s="2"/>
    </row>
    <row r="153" ht="15.75" hidden="1" customHeight="1">
      <c r="A153" s="45"/>
      <c r="B153" s="45"/>
      <c r="C153" s="45"/>
      <c r="D153" s="45"/>
      <c r="E153" s="45"/>
      <c r="F153" s="45"/>
      <c r="G153" s="45"/>
      <c r="L153" s="2"/>
      <c r="M153" s="2"/>
      <c r="N153" s="2"/>
      <c r="O153" s="2"/>
    </row>
    <row r="154" ht="15.75" hidden="1" customHeight="1">
      <c r="A154" s="45"/>
      <c r="B154" s="45"/>
      <c r="C154" s="45"/>
      <c r="D154" s="45"/>
      <c r="E154" s="45"/>
      <c r="F154" s="45"/>
      <c r="G154" s="45"/>
      <c r="L154" s="2"/>
      <c r="M154" s="2"/>
      <c r="N154" s="2"/>
      <c r="O154" s="2"/>
    </row>
    <row r="155" ht="15.75" hidden="1" customHeight="1">
      <c r="A155" s="45"/>
      <c r="B155" s="45"/>
      <c r="C155" s="45"/>
      <c r="D155" s="45"/>
      <c r="E155" s="45"/>
      <c r="F155" s="45"/>
      <c r="G155" s="45"/>
      <c r="L155" s="2"/>
      <c r="M155" s="2"/>
      <c r="N155" s="2"/>
      <c r="O155" s="2"/>
    </row>
    <row r="156" ht="15.75" hidden="1" customHeight="1">
      <c r="A156" s="45"/>
      <c r="B156" s="45"/>
      <c r="C156" s="45"/>
      <c r="D156" s="45"/>
      <c r="E156" s="45"/>
      <c r="F156" s="45"/>
      <c r="G156" s="45"/>
      <c r="L156" s="2"/>
      <c r="M156" s="2"/>
      <c r="N156" s="2"/>
      <c r="O156" s="2"/>
    </row>
    <row r="157" ht="15.75" hidden="1" customHeight="1">
      <c r="A157" s="45"/>
      <c r="B157" s="45"/>
      <c r="C157" s="45"/>
      <c r="D157" s="45"/>
      <c r="E157" s="45"/>
      <c r="F157" s="45"/>
      <c r="G157" s="45"/>
      <c r="L157" s="2"/>
      <c r="M157" s="2"/>
      <c r="N157" s="2"/>
      <c r="O157" s="2"/>
    </row>
    <row r="158" ht="15.75" hidden="1" customHeight="1">
      <c r="A158" s="45"/>
      <c r="B158" s="45"/>
      <c r="C158" s="45"/>
      <c r="D158" s="45"/>
      <c r="E158" s="45"/>
      <c r="F158" s="45"/>
      <c r="G158" s="45"/>
      <c r="L158" s="2"/>
      <c r="M158" s="2"/>
      <c r="N158" s="2"/>
      <c r="O158" s="2"/>
    </row>
    <row r="159" ht="15.75" hidden="1" customHeight="1">
      <c r="A159" s="45"/>
      <c r="B159" s="45"/>
      <c r="C159" s="45"/>
      <c r="D159" s="45"/>
      <c r="E159" s="45"/>
      <c r="F159" s="45"/>
      <c r="G159" s="45"/>
      <c r="L159" s="2"/>
      <c r="M159" s="2"/>
      <c r="N159" s="2"/>
      <c r="O159" s="2"/>
    </row>
    <row r="160" ht="15.75" hidden="1" customHeight="1">
      <c r="A160" s="45"/>
      <c r="B160" s="45"/>
      <c r="C160" s="45"/>
      <c r="D160" s="45"/>
      <c r="E160" s="45"/>
      <c r="F160" s="45"/>
      <c r="G160" s="45"/>
      <c r="L160" s="2"/>
      <c r="M160" s="2"/>
      <c r="N160" s="2"/>
      <c r="O160" s="2"/>
    </row>
    <row r="161" ht="15.75" hidden="1" customHeight="1">
      <c r="A161" s="45"/>
      <c r="B161" s="45"/>
      <c r="C161" s="45"/>
      <c r="D161" s="45"/>
      <c r="E161" s="45"/>
      <c r="F161" s="45"/>
      <c r="G161" s="45"/>
      <c r="L161" s="2"/>
      <c r="M161" s="2"/>
      <c r="N161" s="2"/>
      <c r="O161" s="2"/>
    </row>
    <row r="162" ht="15.75" hidden="1" customHeight="1">
      <c r="A162" s="45"/>
      <c r="B162" s="45"/>
      <c r="C162" s="45"/>
      <c r="D162" s="45"/>
      <c r="E162" s="45"/>
      <c r="F162" s="45"/>
      <c r="G162" s="45"/>
      <c r="L162" s="2"/>
      <c r="M162" s="2"/>
      <c r="N162" s="2"/>
      <c r="O162" s="2"/>
    </row>
    <row r="163" ht="15.75" hidden="1" customHeight="1">
      <c r="A163" s="45"/>
      <c r="B163" s="45"/>
      <c r="C163" s="45"/>
      <c r="D163" s="45"/>
      <c r="E163" s="45"/>
      <c r="F163" s="45"/>
      <c r="G163" s="45"/>
      <c r="L163" s="2"/>
      <c r="M163" s="2"/>
      <c r="N163" s="2"/>
      <c r="O163" s="2"/>
    </row>
    <row r="164" ht="15.75" hidden="1" customHeight="1">
      <c r="A164" s="45"/>
      <c r="B164" s="45"/>
      <c r="C164" s="45"/>
      <c r="D164" s="45"/>
      <c r="E164" s="45"/>
      <c r="F164" s="45"/>
      <c r="G164" s="45"/>
      <c r="L164" s="2"/>
      <c r="M164" s="2"/>
      <c r="N164" s="2"/>
      <c r="O164" s="2"/>
    </row>
    <row r="165" ht="15.75" hidden="1" customHeight="1">
      <c r="A165" s="45"/>
      <c r="B165" s="45"/>
      <c r="C165" s="45"/>
      <c r="D165" s="45"/>
      <c r="E165" s="45"/>
      <c r="F165" s="45"/>
      <c r="G165" s="45"/>
      <c r="L165" s="2"/>
      <c r="M165" s="2"/>
      <c r="N165" s="2"/>
      <c r="O165" s="2"/>
    </row>
    <row r="166" ht="15.75" hidden="1" customHeight="1">
      <c r="A166" s="45"/>
      <c r="B166" s="45"/>
      <c r="C166" s="45"/>
      <c r="D166" s="45"/>
      <c r="E166" s="45"/>
      <c r="F166" s="45"/>
      <c r="G166" s="45"/>
      <c r="L166" s="2"/>
      <c r="M166" s="2"/>
      <c r="N166" s="2"/>
      <c r="O166" s="2"/>
    </row>
    <row r="167" ht="15.75" hidden="1" customHeight="1">
      <c r="A167" s="45"/>
      <c r="B167" s="45"/>
      <c r="C167" s="45"/>
      <c r="D167" s="45"/>
      <c r="E167" s="45"/>
      <c r="F167" s="45"/>
      <c r="G167" s="45"/>
      <c r="L167" s="2"/>
      <c r="M167" s="2"/>
      <c r="N167" s="2"/>
      <c r="O167" s="2"/>
    </row>
    <row r="168" ht="15.75" hidden="1" customHeight="1">
      <c r="A168" s="45"/>
      <c r="B168" s="45"/>
      <c r="C168" s="45"/>
      <c r="D168" s="45"/>
      <c r="E168" s="45"/>
      <c r="F168" s="45"/>
      <c r="G168" s="45"/>
      <c r="L168" s="2"/>
      <c r="M168" s="2"/>
      <c r="N168" s="2"/>
      <c r="O168" s="2"/>
    </row>
    <row r="169" ht="15.75" hidden="1" customHeight="1">
      <c r="A169" s="45"/>
      <c r="B169" s="45"/>
      <c r="C169" s="45"/>
      <c r="D169" s="45"/>
      <c r="E169" s="45"/>
      <c r="F169" s="45"/>
      <c r="G169" s="45"/>
      <c r="L169" s="2"/>
      <c r="M169" s="2"/>
      <c r="N169" s="2"/>
      <c r="O169" s="2"/>
    </row>
    <row r="170" ht="15.75" hidden="1" customHeight="1">
      <c r="A170" s="45"/>
      <c r="B170" s="45"/>
      <c r="C170" s="45"/>
      <c r="D170" s="45"/>
      <c r="E170" s="45"/>
      <c r="F170" s="45"/>
      <c r="G170" s="45"/>
      <c r="L170" s="2"/>
      <c r="M170" s="2"/>
      <c r="N170" s="2"/>
      <c r="O170" s="2"/>
    </row>
    <row r="171" ht="15.75" hidden="1" customHeight="1">
      <c r="A171" s="45"/>
      <c r="B171" s="45"/>
      <c r="C171" s="45"/>
      <c r="D171" s="45"/>
      <c r="E171" s="45"/>
      <c r="F171" s="45"/>
      <c r="G171" s="45"/>
      <c r="L171" s="2"/>
      <c r="M171" s="2"/>
      <c r="N171" s="2"/>
      <c r="O171" s="2"/>
    </row>
    <row r="172" ht="15.75" hidden="1" customHeight="1">
      <c r="A172" s="45"/>
      <c r="B172" s="45"/>
      <c r="C172" s="45"/>
      <c r="D172" s="45"/>
      <c r="E172" s="45"/>
      <c r="F172" s="45"/>
      <c r="G172" s="45"/>
      <c r="L172" s="2"/>
      <c r="M172" s="2"/>
      <c r="N172" s="2"/>
      <c r="O172" s="2"/>
    </row>
    <row r="173" ht="15.75" hidden="1" customHeight="1">
      <c r="A173" s="45"/>
      <c r="B173" s="45"/>
      <c r="C173" s="45"/>
      <c r="D173" s="45"/>
      <c r="E173" s="45"/>
      <c r="F173" s="45"/>
      <c r="G173" s="45"/>
      <c r="L173" s="2"/>
      <c r="M173" s="2"/>
      <c r="N173" s="2"/>
      <c r="O173" s="2"/>
    </row>
    <row r="174" ht="15.75" hidden="1" customHeight="1">
      <c r="A174" s="45"/>
      <c r="B174" s="45"/>
      <c r="C174" s="45"/>
      <c r="D174" s="45"/>
      <c r="E174" s="45"/>
      <c r="F174" s="45"/>
      <c r="G174" s="45"/>
      <c r="L174" s="2"/>
      <c r="M174" s="2"/>
      <c r="N174" s="2"/>
      <c r="O174" s="2"/>
    </row>
    <row r="175" ht="15.75" hidden="1" customHeight="1">
      <c r="A175" s="45"/>
      <c r="B175" s="45"/>
      <c r="C175" s="45"/>
      <c r="D175" s="45"/>
      <c r="E175" s="45"/>
      <c r="F175" s="45"/>
      <c r="G175" s="45"/>
      <c r="L175" s="2"/>
      <c r="M175" s="2"/>
      <c r="N175" s="2"/>
      <c r="O175" s="2"/>
    </row>
    <row r="176" ht="15.75" hidden="1" customHeight="1">
      <c r="A176" s="45"/>
      <c r="B176" s="45"/>
      <c r="C176" s="45"/>
      <c r="D176" s="45"/>
      <c r="E176" s="45"/>
      <c r="F176" s="45"/>
      <c r="G176" s="45"/>
      <c r="L176" s="2"/>
      <c r="M176" s="2"/>
      <c r="N176" s="2"/>
      <c r="O176" s="2"/>
    </row>
    <row r="177" ht="15.75" hidden="1" customHeight="1">
      <c r="A177" s="45"/>
      <c r="B177" s="45"/>
      <c r="C177" s="45"/>
      <c r="D177" s="45"/>
      <c r="E177" s="45"/>
      <c r="F177" s="45"/>
      <c r="G177" s="45"/>
      <c r="L177" s="2"/>
      <c r="M177" s="2"/>
      <c r="N177" s="2"/>
      <c r="O177" s="2"/>
    </row>
    <row r="178" ht="15.75" hidden="1" customHeight="1">
      <c r="A178" s="45"/>
      <c r="B178" s="45"/>
      <c r="C178" s="45"/>
      <c r="D178" s="45"/>
      <c r="E178" s="45"/>
      <c r="F178" s="45"/>
      <c r="G178" s="45"/>
      <c r="L178" s="2"/>
      <c r="M178" s="2"/>
      <c r="N178" s="2"/>
      <c r="O178" s="2"/>
    </row>
    <row r="179" ht="15.75" hidden="1" customHeight="1">
      <c r="A179" s="45"/>
      <c r="B179" s="45"/>
      <c r="C179" s="45"/>
      <c r="D179" s="45"/>
      <c r="E179" s="45"/>
      <c r="F179" s="45"/>
      <c r="G179" s="45"/>
      <c r="L179" s="2"/>
      <c r="M179" s="2"/>
      <c r="N179" s="2"/>
      <c r="O179" s="2"/>
    </row>
    <row r="180" ht="15.75" hidden="1" customHeight="1">
      <c r="A180" s="45"/>
      <c r="B180" s="45"/>
      <c r="C180" s="45"/>
      <c r="D180" s="45"/>
      <c r="E180" s="45"/>
      <c r="F180" s="45"/>
      <c r="G180" s="45"/>
      <c r="L180" s="2"/>
      <c r="M180" s="2"/>
      <c r="N180" s="2"/>
      <c r="O180" s="2"/>
    </row>
    <row r="181" ht="15.75" hidden="1" customHeight="1">
      <c r="A181" s="45"/>
      <c r="B181" s="45"/>
      <c r="C181" s="45"/>
      <c r="D181" s="45"/>
      <c r="E181" s="45"/>
      <c r="F181" s="45"/>
      <c r="G181" s="45"/>
      <c r="L181" s="2"/>
      <c r="M181" s="2"/>
      <c r="N181" s="2"/>
      <c r="O181" s="2"/>
    </row>
    <row r="182" ht="15.75" hidden="1" customHeight="1">
      <c r="A182" s="45"/>
      <c r="B182" s="45"/>
      <c r="C182" s="45"/>
      <c r="D182" s="45"/>
      <c r="E182" s="45"/>
      <c r="F182" s="45"/>
      <c r="G182" s="45"/>
      <c r="L182" s="2"/>
      <c r="M182" s="2"/>
      <c r="N182" s="2"/>
      <c r="O182" s="2"/>
    </row>
    <row r="183" ht="15.75" hidden="1" customHeight="1">
      <c r="A183" s="45"/>
      <c r="B183" s="45"/>
      <c r="C183" s="45"/>
      <c r="D183" s="45"/>
      <c r="E183" s="45"/>
      <c r="F183" s="45"/>
      <c r="G183" s="45"/>
      <c r="L183" s="2"/>
      <c r="M183" s="2"/>
      <c r="N183" s="2"/>
      <c r="O183" s="2"/>
    </row>
    <row r="184" ht="15.75" hidden="1" customHeight="1">
      <c r="A184" s="45"/>
      <c r="B184" s="45"/>
      <c r="C184" s="45"/>
      <c r="D184" s="45"/>
      <c r="E184" s="45"/>
      <c r="F184" s="45"/>
      <c r="G184" s="45"/>
      <c r="L184" s="2"/>
      <c r="M184" s="2"/>
      <c r="N184" s="2"/>
      <c r="O184" s="2"/>
    </row>
    <row r="185" ht="15.75" hidden="1" customHeight="1">
      <c r="A185" s="45"/>
      <c r="B185" s="45"/>
      <c r="C185" s="45"/>
      <c r="D185" s="45"/>
      <c r="E185" s="45"/>
      <c r="F185" s="45"/>
      <c r="G185" s="45"/>
      <c r="L185" s="2"/>
      <c r="M185" s="2"/>
      <c r="N185" s="2"/>
      <c r="O185" s="2"/>
    </row>
    <row r="186" ht="15.75" hidden="1" customHeight="1">
      <c r="A186" s="45"/>
      <c r="B186" s="45"/>
      <c r="C186" s="45"/>
      <c r="D186" s="45"/>
      <c r="E186" s="45"/>
      <c r="F186" s="45"/>
      <c r="G186" s="45"/>
      <c r="L186" s="2"/>
      <c r="M186" s="2"/>
      <c r="N186" s="2"/>
      <c r="O186" s="2"/>
    </row>
    <row r="187" ht="15.75" hidden="1" customHeight="1">
      <c r="A187" s="45"/>
      <c r="B187" s="45"/>
      <c r="C187" s="45"/>
      <c r="D187" s="45"/>
      <c r="E187" s="45"/>
      <c r="F187" s="45"/>
      <c r="G187" s="45"/>
      <c r="L187" s="2"/>
      <c r="M187" s="2"/>
      <c r="N187" s="2"/>
      <c r="O187" s="2"/>
    </row>
    <row r="188" ht="15.75" hidden="1" customHeight="1">
      <c r="A188" s="45"/>
      <c r="B188" s="45"/>
      <c r="C188" s="45"/>
      <c r="D188" s="45"/>
      <c r="E188" s="45"/>
      <c r="F188" s="45"/>
      <c r="G188" s="45"/>
      <c r="L188" s="2"/>
      <c r="M188" s="2"/>
      <c r="N188" s="2"/>
      <c r="O188" s="2"/>
    </row>
    <row r="189" ht="15.75" hidden="1" customHeight="1">
      <c r="A189" s="45"/>
      <c r="B189" s="45"/>
      <c r="C189" s="45"/>
      <c r="D189" s="45"/>
      <c r="E189" s="45"/>
      <c r="F189" s="45"/>
      <c r="G189" s="45"/>
      <c r="L189" s="2"/>
      <c r="M189" s="2"/>
      <c r="N189" s="2"/>
      <c r="O189" s="2"/>
    </row>
    <row r="190" ht="15.75" hidden="1" customHeight="1">
      <c r="A190" s="45"/>
      <c r="B190" s="45"/>
      <c r="C190" s="45"/>
      <c r="D190" s="45"/>
      <c r="E190" s="45"/>
      <c r="F190" s="45"/>
      <c r="G190" s="45"/>
      <c r="L190" s="2"/>
      <c r="M190" s="2"/>
      <c r="N190" s="2"/>
      <c r="O190" s="2"/>
    </row>
    <row r="191" ht="15.75" hidden="1" customHeight="1">
      <c r="A191" s="45"/>
      <c r="B191" s="45"/>
      <c r="C191" s="45"/>
      <c r="D191" s="45"/>
      <c r="E191" s="45"/>
      <c r="F191" s="45"/>
      <c r="G191" s="45"/>
      <c r="L191" s="2"/>
      <c r="M191" s="2"/>
      <c r="N191" s="2"/>
      <c r="O191" s="2"/>
    </row>
    <row r="192" ht="15.75" hidden="1" customHeight="1">
      <c r="A192" s="45"/>
      <c r="B192" s="45"/>
      <c r="C192" s="45"/>
      <c r="D192" s="45"/>
      <c r="E192" s="45"/>
      <c r="F192" s="45"/>
      <c r="G192" s="45"/>
      <c r="L192" s="2"/>
      <c r="M192" s="2"/>
      <c r="N192" s="2"/>
      <c r="O192" s="2"/>
    </row>
    <row r="193" ht="15.75" hidden="1" customHeight="1">
      <c r="A193" s="45"/>
      <c r="B193" s="45"/>
      <c r="C193" s="45"/>
      <c r="D193" s="45"/>
      <c r="E193" s="45"/>
      <c r="F193" s="45"/>
      <c r="G193" s="45"/>
      <c r="L193" s="2"/>
      <c r="M193" s="2"/>
      <c r="N193" s="2"/>
      <c r="O193" s="2"/>
    </row>
    <row r="194" ht="15.75" hidden="1" customHeight="1">
      <c r="A194" s="45"/>
      <c r="B194" s="45"/>
      <c r="C194" s="45"/>
      <c r="D194" s="45"/>
      <c r="E194" s="45"/>
      <c r="F194" s="45"/>
      <c r="G194" s="45"/>
      <c r="L194" s="2"/>
      <c r="M194" s="2"/>
      <c r="N194" s="2"/>
      <c r="O194" s="2"/>
    </row>
    <row r="195" ht="15.75" hidden="1" customHeight="1">
      <c r="A195" s="45"/>
      <c r="B195" s="45"/>
      <c r="C195" s="45"/>
      <c r="D195" s="45"/>
      <c r="E195" s="45"/>
      <c r="F195" s="45"/>
      <c r="G195" s="45"/>
      <c r="L195" s="2"/>
      <c r="M195" s="2"/>
      <c r="N195" s="2"/>
      <c r="O195" s="2"/>
    </row>
    <row r="196" ht="15.75" hidden="1" customHeight="1">
      <c r="A196" s="45"/>
      <c r="B196" s="45"/>
      <c r="C196" s="45"/>
      <c r="D196" s="45"/>
      <c r="E196" s="45"/>
      <c r="F196" s="45"/>
      <c r="G196" s="45"/>
      <c r="L196" s="2"/>
      <c r="M196" s="2"/>
      <c r="N196" s="2"/>
      <c r="O196" s="2"/>
    </row>
    <row r="197" ht="15.75" hidden="1" customHeight="1">
      <c r="A197" s="45"/>
      <c r="B197" s="45"/>
      <c r="C197" s="45"/>
      <c r="D197" s="45"/>
      <c r="E197" s="45"/>
      <c r="F197" s="45"/>
      <c r="G197" s="45"/>
      <c r="L197" s="2"/>
      <c r="M197" s="2"/>
      <c r="N197" s="2"/>
      <c r="O197" s="2"/>
    </row>
    <row r="198" ht="15.75" hidden="1" customHeight="1">
      <c r="A198" s="45"/>
      <c r="B198" s="45"/>
      <c r="C198" s="45"/>
      <c r="D198" s="45"/>
      <c r="E198" s="45"/>
      <c r="F198" s="45"/>
      <c r="G198" s="45"/>
      <c r="L198" s="2"/>
      <c r="M198" s="2"/>
      <c r="N198" s="2"/>
      <c r="O198" s="2"/>
    </row>
    <row r="199" ht="15.75" hidden="1" customHeight="1">
      <c r="A199" s="45"/>
      <c r="B199" s="45"/>
      <c r="C199" s="45"/>
      <c r="D199" s="45"/>
      <c r="E199" s="45"/>
      <c r="F199" s="45"/>
      <c r="G199" s="45"/>
      <c r="L199" s="2"/>
      <c r="M199" s="2"/>
      <c r="N199" s="2"/>
      <c r="O199" s="2"/>
    </row>
    <row r="200" ht="15.75" hidden="1" customHeight="1">
      <c r="A200" s="45"/>
      <c r="B200" s="45"/>
      <c r="C200" s="45"/>
      <c r="D200" s="45"/>
      <c r="E200" s="45"/>
      <c r="F200" s="45"/>
      <c r="G200" s="45"/>
      <c r="L200" s="2"/>
      <c r="M200" s="2"/>
      <c r="N200" s="2"/>
      <c r="O200" s="2"/>
    </row>
    <row r="201" ht="15.75" hidden="1" customHeight="1">
      <c r="A201" s="45"/>
      <c r="B201" s="45"/>
      <c r="C201" s="45"/>
      <c r="D201" s="45"/>
      <c r="E201" s="45"/>
      <c r="F201" s="45"/>
      <c r="G201" s="45"/>
      <c r="L201" s="2"/>
      <c r="M201" s="2"/>
      <c r="N201" s="2"/>
      <c r="O201" s="2"/>
    </row>
    <row r="202" ht="15.75" hidden="1" customHeight="1">
      <c r="A202" s="45"/>
      <c r="B202" s="45"/>
      <c r="C202" s="45"/>
      <c r="D202" s="45"/>
      <c r="E202" s="45"/>
      <c r="F202" s="45"/>
      <c r="G202" s="45"/>
      <c r="L202" s="2"/>
      <c r="M202" s="2"/>
      <c r="N202" s="2"/>
      <c r="O202" s="2"/>
    </row>
    <row r="203" ht="15.75" hidden="1" customHeight="1">
      <c r="A203" s="45"/>
      <c r="B203" s="45"/>
      <c r="C203" s="45"/>
      <c r="D203" s="45"/>
      <c r="E203" s="45"/>
      <c r="F203" s="45"/>
      <c r="G203" s="45"/>
      <c r="L203" s="2"/>
      <c r="M203" s="2"/>
      <c r="N203" s="2"/>
      <c r="O203" s="2"/>
    </row>
    <row r="204" ht="15.75" hidden="1" customHeight="1">
      <c r="A204" s="45"/>
      <c r="B204" s="45"/>
      <c r="C204" s="45"/>
      <c r="D204" s="45"/>
      <c r="E204" s="45"/>
      <c r="F204" s="45"/>
      <c r="G204" s="45"/>
      <c r="L204" s="2"/>
      <c r="M204" s="2"/>
      <c r="N204" s="2"/>
      <c r="O204" s="2"/>
    </row>
    <row r="205" ht="15.75" hidden="1" customHeight="1">
      <c r="A205" s="45"/>
      <c r="B205" s="45"/>
      <c r="C205" s="45"/>
      <c r="D205" s="45"/>
      <c r="E205" s="45"/>
      <c r="F205" s="45"/>
      <c r="G205" s="45"/>
      <c r="L205" s="2"/>
      <c r="M205" s="2"/>
      <c r="N205" s="2"/>
      <c r="O205" s="2"/>
    </row>
    <row r="206" ht="15.75" hidden="1" customHeight="1">
      <c r="A206" s="45"/>
      <c r="B206" s="45"/>
      <c r="C206" s="45"/>
      <c r="D206" s="45"/>
      <c r="E206" s="45"/>
      <c r="F206" s="45"/>
      <c r="G206" s="45"/>
      <c r="L206" s="2"/>
      <c r="M206" s="2"/>
      <c r="N206" s="2"/>
      <c r="O206" s="2"/>
    </row>
    <row r="207" ht="15.75" hidden="1" customHeight="1">
      <c r="A207" s="45"/>
      <c r="B207" s="45"/>
      <c r="C207" s="45"/>
      <c r="D207" s="45"/>
      <c r="E207" s="45"/>
      <c r="F207" s="45"/>
      <c r="G207" s="45"/>
      <c r="L207" s="2"/>
      <c r="M207" s="2"/>
      <c r="N207" s="2"/>
      <c r="O207" s="2"/>
    </row>
    <row r="208" ht="15.75" hidden="1" customHeight="1">
      <c r="A208" s="45"/>
      <c r="B208" s="45"/>
      <c r="C208" s="45"/>
      <c r="D208" s="45"/>
      <c r="E208" s="45"/>
      <c r="F208" s="45"/>
      <c r="G208" s="45"/>
      <c r="L208" s="2"/>
      <c r="M208" s="2"/>
      <c r="N208" s="2"/>
      <c r="O208" s="2"/>
    </row>
    <row r="209" ht="15.75" hidden="1" customHeight="1">
      <c r="A209" s="45"/>
      <c r="B209" s="45"/>
      <c r="C209" s="45"/>
      <c r="D209" s="45"/>
      <c r="E209" s="45"/>
      <c r="F209" s="45"/>
      <c r="G209" s="45"/>
      <c r="L209" s="2"/>
      <c r="M209" s="2"/>
      <c r="N209" s="2"/>
      <c r="O209" s="2"/>
    </row>
    <row r="210" ht="15.75" hidden="1" customHeight="1">
      <c r="A210" s="45"/>
      <c r="B210" s="45"/>
      <c r="C210" s="45"/>
      <c r="D210" s="45"/>
      <c r="E210" s="45"/>
      <c r="F210" s="45"/>
      <c r="G210" s="45"/>
      <c r="L210" s="2"/>
      <c r="M210" s="2"/>
      <c r="N210" s="2"/>
      <c r="O210" s="2"/>
    </row>
    <row r="211" ht="15.75" hidden="1" customHeight="1">
      <c r="A211" s="45"/>
      <c r="B211" s="45"/>
      <c r="C211" s="45"/>
      <c r="D211" s="45"/>
      <c r="E211" s="45"/>
      <c r="F211" s="45"/>
      <c r="G211" s="45"/>
      <c r="L211" s="2"/>
      <c r="M211" s="2"/>
      <c r="N211" s="2"/>
      <c r="O211" s="2"/>
    </row>
    <row r="212" ht="15.75" hidden="1" customHeight="1">
      <c r="A212" s="45"/>
      <c r="B212" s="45"/>
      <c r="C212" s="45"/>
      <c r="D212" s="45"/>
      <c r="E212" s="45"/>
      <c r="F212" s="45"/>
      <c r="G212" s="45"/>
      <c r="L212" s="2"/>
      <c r="M212" s="2"/>
      <c r="N212" s="2"/>
      <c r="O212" s="2"/>
    </row>
    <row r="213" ht="15.75" hidden="1" customHeight="1">
      <c r="A213" s="45"/>
      <c r="B213" s="45"/>
      <c r="C213" s="45"/>
      <c r="D213" s="45"/>
      <c r="E213" s="45"/>
      <c r="F213" s="45"/>
      <c r="G213" s="45"/>
      <c r="L213" s="2"/>
      <c r="M213" s="2"/>
      <c r="N213" s="2"/>
      <c r="O213" s="2"/>
    </row>
    <row r="214" ht="15.75" hidden="1" customHeight="1">
      <c r="A214" s="45"/>
      <c r="B214" s="45"/>
      <c r="C214" s="45"/>
      <c r="D214" s="45"/>
      <c r="E214" s="45"/>
      <c r="F214" s="45"/>
      <c r="G214" s="45"/>
      <c r="L214" s="2"/>
      <c r="M214" s="2"/>
      <c r="N214" s="2"/>
      <c r="O214" s="2"/>
    </row>
    <row r="215" ht="15.75" hidden="1" customHeight="1">
      <c r="A215" s="45"/>
      <c r="B215" s="45"/>
      <c r="C215" s="45"/>
      <c r="D215" s="45"/>
      <c r="E215" s="45"/>
      <c r="F215" s="45"/>
      <c r="G215" s="45"/>
      <c r="L215" s="2"/>
      <c r="M215" s="2"/>
      <c r="N215" s="2"/>
      <c r="O215" s="2"/>
    </row>
    <row r="216" ht="15.75" hidden="1" customHeight="1">
      <c r="A216" s="45"/>
      <c r="B216" s="45"/>
      <c r="C216" s="45"/>
      <c r="D216" s="45"/>
      <c r="E216" s="45"/>
      <c r="F216" s="45"/>
      <c r="G216" s="45"/>
      <c r="L216" s="2"/>
      <c r="M216" s="2"/>
      <c r="N216" s="2"/>
      <c r="O216" s="2"/>
    </row>
    <row r="217" ht="15.75" hidden="1" customHeight="1">
      <c r="A217" s="45"/>
      <c r="B217" s="45"/>
      <c r="C217" s="45"/>
      <c r="D217" s="45"/>
      <c r="E217" s="45"/>
      <c r="F217" s="45"/>
      <c r="G217" s="45"/>
      <c r="L217" s="2"/>
      <c r="M217" s="2"/>
      <c r="N217" s="2"/>
      <c r="O217" s="2"/>
    </row>
    <row r="218" ht="15.75" hidden="1" customHeight="1">
      <c r="A218" s="45"/>
      <c r="B218" s="45"/>
      <c r="C218" s="45"/>
      <c r="D218" s="45"/>
      <c r="E218" s="45"/>
      <c r="F218" s="45"/>
      <c r="G218" s="45"/>
      <c r="L218" s="2"/>
      <c r="M218" s="2"/>
      <c r="N218" s="2"/>
      <c r="O218" s="2"/>
    </row>
    <row r="219" ht="15.75" hidden="1" customHeight="1">
      <c r="A219" s="45"/>
      <c r="B219" s="45"/>
      <c r="C219" s="45"/>
      <c r="D219" s="45"/>
      <c r="E219" s="45"/>
      <c r="F219" s="45"/>
      <c r="G219" s="45"/>
      <c r="L219" s="2"/>
      <c r="M219" s="2"/>
      <c r="N219" s="2"/>
      <c r="O219" s="2"/>
    </row>
    <row r="220" ht="15.75" hidden="1" customHeight="1">
      <c r="A220" s="45"/>
      <c r="B220" s="45"/>
      <c r="C220" s="45"/>
      <c r="D220" s="45"/>
      <c r="E220" s="45"/>
      <c r="F220" s="45"/>
      <c r="G220" s="45"/>
      <c r="L220" s="2"/>
      <c r="M220" s="2"/>
      <c r="N220" s="2"/>
      <c r="O220" s="2"/>
    </row>
    <row r="221" ht="15.75" hidden="1" customHeight="1">
      <c r="A221" s="45"/>
      <c r="B221" s="45"/>
      <c r="C221" s="45"/>
      <c r="D221" s="45"/>
      <c r="E221" s="45"/>
      <c r="F221" s="45"/>
      <c r="G221" s="45"/>
      <c r="L221" s="2"/>
      <c r="M221" s="2"/>
      <c r="N221" s="2"/>
      <c r="O221" s="2"/>
    </row>
    <row r="222" ht="15.75" hidden="1" customHeight="1">
      <c r="A222" s="45"/>
      <c r="B222" s="45"/>
      <c r="C222" s="45"/>
      <c r="D222" s="45"/>
      <c r="E222" s="45"/>
      <c r="F222" s="45"/>
      <c r="G222" s="45"/>
      <c r="L222" s="2"/>
      <c r="M222" s="2"/>
      <c r="N222" s="2"/>
      <c r="O222" s="2"/>
    </row>
    <row r="223" ht="15.75" hidden="1" customHeight="1">
      <c r="A223" s="45"/>
      <c r="B223" s="45"/>
      <c r="C223" s="45"/>
      <c r="D223" s="45"/>
      <c r="E223" s="45"/>
      <c r="F223" s="45"/>
      <c r="G223" s="45"/>
      <c r="L223" s="2"/>
      <c r="M223" s="2"/>
      <c r="N223" s="2"/>
      <c r="O223" s="2"/>
    </row>
    <row r="224" ht="15.75" hidden="1" customHeight="1">
      <c r="A224" s="45"/>
      <c r="B224" s="45"/>
      <c r="C224" s="45"/>
      <c r="D224" s="45"/>
      <c r="E224" s="45"/>
      <c r="F224" s="45"/>
      <c r="G224" s="45"/>
      <c r="L224" s="2"/>
      <c r="M224" s="2"/>
      <c r="N224" s="2"/>
      <c r="O224" s="2"/>
    </row>
    <row r="225" ht="15.75" hidden="1" customHeight="1">
      <c r="A225" s="45"/>
      <c r="B225" s="45"/>
      <c r="C225" s="45"/>
      <c r="D225" s="45"/>
      <c r="E225" s="45"/>
      <c r="F225" s="45"/>
      <c r="G225" s="45"/>
      <c r="L225" s="2"/>
      <c r="M225" s="2"/>
      <c r="N225" s="2"/>
      <c r="O225" s="2"/>
    </row>
    <row r="226" ht="15.75" hidden="1" customHeight="1">
      <c r="L226" s="2"/>
      <c r="M226" s="2"/>
      <c r="N226" s="2"/>
      <c r="O226" s="2"/>
    </row>
    <row r="227" ht="15.75" hidden="1" customHeight="1">
      <c r="L227" s="2"/>
      <c r="M227" s="2"/>
      <c r="N227" s="2"/>
      <c r="O227" s="2"/>
    </row>
    <row r="228" ht="15.75" customHeight="1">
      <c r="L228" s="2"/>
      <c r="M228" s="2"/>
      <c r="N228" s="2"/>
      <c r="O228" s="2"/>
    </row>
    <row r="229" ht="15.75" customHeight="1">
      <c r="L229" s="2"/>
      <c r="M229" s="2"/>
      <c r="N229" s="2"/>
      <c r="O229" s="2"/>
    </row>
    <row r="230" ht="15.75" customHeight="1">
      <c r="L230" s="2"/>
      <c r="M230" s="2"/>
      <c r="N230" s="2"/>
      <c r="O230" s="2"/>
    </row>
    <row r="231" ht="15.75" customHeight="1">
      <c r="L231" s="2"/>
      <c r="M231" s="2"/>
      <c r="N231" s="2"/>
      <c r="O231" s="2"/>
    </row>
    <row r="232" ht="15.75" customHeight="1">
      <c r="L232" s="2"/>
      <c r="M232" s="2"/>
      <c r="N232" s="2"/>
      <c r="O232" s="2"/>
    </row>
    <row r="233" ht="15.75" customHeight="1">
      <c r="L233" s="2"/>
      <c r="M233" s="2"/>
      <c r="N233" s="2"/>
      <c r="O233" s="2"/>
    </row>
    <row r="234" ht="15.75" customHeight="1">
      <c r="L234" s="2"/>
      <c r="M234" s="2"/>
      <c r="N234" s="2"/>
      <c r="O234" s="2"/>
    </row>
    <row r="235" ht="15.75" customHeight="1">
      <c r="L235" s="2"/>
      <c r="M235" s="2"/>
      <c r="N235" s="2"/>
      <c r="O235" s="2"/>
    </row>
    <row r="236" ht="15.75" customHeight="1">
      <c r="L236" s="2"/>
      <c r="M236" s="2"/>
      <c r="N236" s="2"/>
      <c r="O236" s="2"/>
    </row>
    <row r="237" ht="15.75" customHeight="1">
      <c r="L237" s="2"/>
      <c r="M237" s="2"/>
      <c r="N237" s="2"/>
      <c r="O237" s="2"/>
    </row>
    <row r="238" ht="15.75" customHeight="1">
      <c r="L238" s="2"/>
      <c r="M238" s="2"/>
      <c r="N238" s="2"/>
      <c r="O238" s="2"/>
    </row>
    <row r="239" ht="15.75" customHeight="1">
      <c r="L239" s="2"/>
      <c r="M239" s="2"/>
      <c r="N239" s="2"/>
      <c r="O239" s="2"/>
    </row>
    <row r="240" ht="15.75" customHeight="1">
      <c r="L240" s="2"/>
      <c r="M240" s="2"/>
      <c r="N240" s="2"/>
      <c r="O240" s="2"/>
    </row>
    <row r="241" ht="15.75" customHeight="1">
      <c r="L241" s="2"/>
      <c r="M241" s="2"/>
      <c r="N241" s="2"/>
      <c r="O241" s="2"/>
    </row>
    <row r="242" ht="15.75" customHeight="1">
      <c r="L242" s="2"/>
      <c r="M242" s="2"/>
      <c r="N242" s="2"/>
      <c r="O242" s="2"/>
    </row>
    <row r="243" ht="15.75" customHeight="1">
      <c r="L243" s="2"/>
      <c r="M243" s="2"/>
      <c r="N243" s="2"/>
      <c r="O243" s="2"/>
    </row>
    <row r="244" ht="15.75" customHeight="1">
      <c r="L244" s="2"/>
      <c r="M244" s="2"/>
      <c r="N244" s="2"/>
      <c r="O244" s="2"/>
    </row>
    <row r="245" ht="15.75" customHeight="1">
      <c r="L245" s="2"/>
      <c r="M245" s="2"/>
      <c r="N245" s="2"/>
      <c r="O245" s="2"/>
    </row>
    <row r="246" ht="15.75" customHeight="1">
      <c r="L246" s="2"/>
      <c r="M246" s="2"/>
      <c r="N246" s="2"/>
      <c r="O246" s="2"/>
    </row>
    <row r="247" ht="15.75" customHeight="1">
      <c r="L247" s="2"/>
      <c r="M247" s="2"/>
      <c r="N247" s="2"/>
      <c r="O247" s="2"/>
    </row>
    <row r="248" ht="15.75" customHeight="1">
      <c r="L248" s="2"/>
      <c r="M248" s="2"/>
      <c r="N248" s="2"/>
      <c r="O248" s="2"/>
    </row>
    <row r="249" ht="15.75" customHeight="1">
      <c r="L249" s="2"/>
      <c r="M249" s="2"/>
      <c r="N249" s="2"/>
      <c r="O249" s="2"/>
    </row>
    <row r="250" ht="15.75" customHeight="1">
      <c r="L250" s="2"/>
      <c r="M250" s="2"/>
      <c r="N250" s="2"/>
      <c r="O250" s="2"/>
    </row>
    <row r="251" ht="15.75" customHeight="1">
      <c r="L251" s="2"/>
      <c r="M251" s="2"/>
      <c r="N251" s="2"/>
      <c r="O251" s="2"/>
    </row>
    <row r="252" ht="15.75" customHeight="1">
      <c r="L252" s="2"/>
      <c r="M252" s="2"/>
      <c r="N252" s="2"/>
      <c r="O252" s="2"/>
    </row>
    <row r="253" ht="15.75" customHeight="1">
      <c r="L253" s="2"/>
      <c r="M253" s="2"/>
      <c r="N253" s="2"/>
      <c r="O253" s="2"/>
    </row>
    <row r="254" ht="15.75" customHeight="1">
      <c r="L254" s="2"/>
      <c r="M254" s="2"/>
      <c r="N254" s="2"/>
      <c r="O254" s="2"/>
    </row>
    <row r="255" ht="15.75" customHeight="1">
      <c r="L255" s="2"/>
      <c r="M255" s="2"/>
      <c r="N255" s="2"/>
      <c r="O255" s="2"/>
    </row>
    <row r="256" ht="15.75" customHeight="1">
      <c r="L256" s="2"/>
      <c r="M256" s="2"/>
      <c r="N256" s="2"/>
      <c r="O256" s="2"/>
    </row>
    <row r="257" ht="15.75" customHeight="1">
      <c r="L257" s="2"/>
      <c r="M257" s="2"/>
      <c r="N257" s="2"/>
      <c r="O257" s="2"/>
    </row>
    <row r="258" ht="15.75" customHeight="1">
      <c r="L258" s="2"/>
      <c r="M258" s="2"/>
      <c r="N258" s="2"/>
      <c r="O258" s="2"/>
    </row>
    <row r="259" ht="15.75" customHeight="1">
      <c r="L259" s="2"/>
      <c r="M259" s="2"/>
      <c r="N259" s="2"/>
      <c r="O259" s="2"/>
    </row>
    <row r="260" ht="15.75" customHeight="1">
      <c r="L260" s="2"/>
      <c r="M260" s="2"/>
      <c r="N260" s="2"/>
      <c r="O260" s="2"/>
    </row>
    <row r="261" ht="15.75" customHeight="1">
      <c r="L261" s="2"/>
      <c r="M261" s="2"/>
      <c r="N261" s="2"/>
      <c r="O261" s="2"/>
    </row>
    <row r="262" ht="15.75" customHeight="1">
      <c r="L262" s="2"/>
      <c r="M262" s="2"/>
      <c r="N262" s="2"/>
      <c r="O262" s="2"/>
    </row>
    <row r="263" ht="15.75" customHeight="1">
      <c r="L263" s="2"/>
      <c r="M263" s="2"/>
      <c r="N263" s="2"/>
      <c r="O263" s="2"/>
    </row>
    <row r="264" ht="15.75" customHeight="1">
      <c r="L264" s="2"/>
      <c r="M264" s="2"/>
      <c r="N264" s="2"/>
      <c r="O264" s="2"/>
    </row>
    <row r="265" ht="15.75" customHeight="1">
      <c r="L265" s="2"/>
      <c r="M265" s="2"/>
      <c r="N265" s="2"/>
      <c r="O265" s="2"/>
    </row>
    <row r="266" ht="15.75" customHeight="1">
      <c r="L266" s="2"/>
      <c r="M266" s="2"/>
      <c r="N266" s="2"/>
      <c r="O266" s="2"/>
    </row>
    <row r="267" ht="15.75" customHeight="1">
      <c r="L267" s="2"/>
      <c r="M267" s="2"/>
      <c r="N267" s="2"/>
      <c r="O267" s="2"/>
    </row>
    <row r="268" ht="15.75" customHeight="1">
      <c r="L268" s="2"/>
      <c r="M268" s="2"/>
      <c r="N268" s="2"/>
      <c r="O268" s="2"/>
    </row>
    <row r="269" ht="15.75" customHeight="1">
      <c r="L269" s="2"/>
      <c r="M269" s="2"/>
      <c r="N269" s="2"/>
      <c r="O269" s="2"/>
    </row>
    <row r="270" ht="15.75" customHeight="1">
      <c r="L270" s="2"/>
      <c r="M270" s="2"/>
      <c r="N270" s="2"/>
      <c r="O270" s="2"/>
    </row>
    <row r="271" ht="15.75" customHeight="1">
      <c r="L271" s="2"/>
      <c r="M271" s="2"/>
      <c r="N271" s="2"/>
      <c r="O271" s="2"/>
    </row>
    <row r="272" ht="15.75" customHeight="1">
      <c r="L272" s="2"/>
      <c r="M272" s="2"/>
      <c r="N272" s="2"/>
      <c r="O272" s="2"/>
    </row>
    <row r="273" ht="15.75" customHeight="1">
      <c r="L273" s="2"/>
      <c r="M273" s="2"/>
      <c r="N273" s="2"/>
      <c r="O273" s="2"/>
    </row>
    <row r="274" ht="15.75" customHeight="1">
      <c r="L274" s="2"/>
      <c r="M274" s="2"/>
      <c r="N274" s="2"/>
      <c r="O274" s="2"/>
    </row>
    <row r="275" ht="15.75" customHeight="1">
      <c r="L275" s="2"/>
      <c r="M275" s="2"/>
      <c r="N275" s="2"/>
      <c r="O275" s="2"/>
    </row>
    <row r="276" ht="15.75" customHeight="1">
      <c r="L276" s="2"/>
      <c r="M276" s="2"/>
      <c r="N276" s="2"/>
      <c r="O276" s="2"/>
    </row>
    <row r="277" ht="15.75" customHeight="1">
      <c r="L277" s="2"/>
      <c r="M277" s="2"/>
      <c r="N277" s="2"/>
      <c r="O277" s="2"/>
    </row>
    <row r="278" ht="15.75" customHeight="1">
      <c r="L278" s="2"/>
      <c r="M278" s="2"/>
      <c r="N278" s="2"/>
      <c r="O278" s="2"/>
    </row>
    <row r="279" ht="15.75" customHeight="1">
      <c r="L279" s="2"/>
      <c r="M279" s="2"/>
      <c r="N279" s="2"/>
      <c r="O279" s="2"/>
    </row>
    <row r="280" ht="15.75" customHeight="1">
      <c r="L280" s="2"/>
      <c r="M280" s="2"/>
      <c r="N280" s="2"/>
      <c r="O280" s="2"/>
    </row>
    <row r="281" ht="15.75" customHeight="1">
      <c r="L281" s="2"/>
      <c r="M281" s="2"/>
      <c r="N281" s="2"/>
      <c r="O281" s="2"/>
    </row>
    <row r="282" ht="15.75" customHeight="1">
      <c r="L282" s="2"/>
      <c r="M282" s="2"/>
      <c r="N282" s="2"/>
      <c r="O282" s="2"/>
    </row>
    <row r="283" ht="15.75" customHeight="1">
      <c r="L283" s="2"/>
      <c r="M283" s="2"/>
      <c r="N283" s="2"/>
      <c r="O283" s="2"/>
    </row>
    <row r="284" ht="15.75" customHeight="1">
      <c r="L284" s="2"/>
      <c r="M284" s="2"/>
      <c r="N284" s="2"/>
      <c r="O284" s="2"/>
    </row>
    <row r="285" ht="15.75" customHeight="1">
      <c r="L285" s="2"/>
      <c r="M285" s="2"/>
      <c r="N285" s="2"/>
      <c r="O285" s="2"/>
    </row>
    <row r="286" ht="15.75" customHeight="1">
      <c r="L286" s="2"/>
      <c r="M286" s="2"/>
      <c r="N286" s="2"/>
      <c r="O286" s="2"/>
    </row>
    <row r="287" ht="15.75" customHeight="1">
      <c r="L287" s="2"/>
      <c r="M287" s="2"/>
      <c r="N287" s="2"/>
      <c r="O287" s="2"/>
    </row>
    <row r="288" ht="15.75" customHeight="1">
      <c r="L288" s="2"/>
      <c r="M288" s="2"/>
      <c r="N288" s="2"/>
      <c r="O288" s="2"/>
    </row>
    <row r="289" ht="15.75" customHeight="1">
      <c r="L289" s="2"/>
      <c r="M289" s="2"/>
      <c r="N289" s="2"/>
      <c r="O289" s="2"/>
    </row>
    <row r="290" ht="15.75" customHeight="1">
      <c r="L290" s="2"/>
      <c r="M290" s="2"/>
      <c r="N290" s="2"/>
      <c r="O290" s="2"/>
    </row>
    <row r="291" ht="15.75" customHeight="1">
      <c r="L291" s="2"/>
      <c r="M291" s="2"/>
      <c r="N291" s="2"/>
      <c r="O291" s="2"/>
    </row>
    <row r="292" ht="15.75" customHeight="1">
      <c r="L292" s="2"/>
      <c r="M292" s="2"/>
      <c r="N292" s="2"/>
      <c r="O292" s="2"/>
    </row>
    <row r="293" ht="15.75" customHeight="1">
      <c r="L293" s="2"/>
      <c r="M293" s="2"/>
      <c r="N293" s="2"/>
      <c r="O293" s="2"/>
    </row>
    <row r="294" ht="15.75" customHeight="1">
      <c r="L294" s="2"/>
      <c r="M294" s="2"/>
      <c r="N294" s="2"/>
      <c r="O294" s="2"/>
    </row>
    <row r="295" ht="15.75" customHeight="1">
      <c r="L295" s="2"/>
      <c r="M295" s="2"/>
      <c r="N295" s="2"/>
      <c r="O295" s="2"/>
    </row>
    <row r="296" ht="15.75" customHeight="1">
      <c r="L296" s="2"/>
      <c r="M296" s="2"/>
      <c r="N296" s="2"/>
      <c r="O296" s="2"/>
    </row>
    <row r="297" ht="15.75" customHeight="1">
      <c r="L297" s="2"/>
      <c r="M297" s="2"/>
      <c r="N297" s="2"/>
      <c r="O297" s="2"/>
    </row>
    <row r="298" ht="15.75" customHeight="1">
      <c r="L298" s="2"/>
      <c r="M298" s="2"/>
      <c r="N298" s="2"/>
      <c r="O298" s="2"/>
    </row>
    <row r="299" ht="15.75" customHeight="1">
      <c r="L299" s="2"/>
      <c r="M299" s="2"/>
      <c r="N299" s="2"/>
      <c r="O299" s="2"/>
    </row>
    <row r="300" ht="15.75" customHeight="1">
      <c r="L300" s="2"/>
      <c r="M300" s="2"/>
      <c r="N300" s="2"/>
      <c r="O300" s="2"/>
    </row>
    <row r="301" ht="15.75" customHeight="1">
      <c r="L301" s="2"/>
      <c r="M301" s="2"/>
      <c r="N301" s="2"/>
      <c r="O301" s="2"/>
    </row>
    <row r="302" ht="15.75" customHeight="1">
      <c r="L302" s="2"/>
      <c r="M302" s="2"/>
      <c r="N302" s="2"/>
      <c r="O302" s="2"/>
    </row>
    <row r="303" ht="15.75" customHeight="1">
      <c r="L303" s="2"/>
      <c r="M303" s="2"/>
      <c r="N303" s="2"/>
      <c r="O303" s="2"/>
    </row>
    <row r="304" ht="15.75" customHeight="1">
      <c r="L304" s="2"/>
      <c r="M304" s="2"/>
      <c r="N304" s="2"/>
      <c r="O304" s="2"/>
    </row>
    <row r="305" ht="15.75" customHeight="1">
      <c r="L305" s="2"/>
      <c r="M305" s="2"/>
      <c r="N305" s="2"/>
      <c r="O305" s="2"/>
    </row>
    <row r="306" ht="15.75" customHeight="1">
      <c r="L306" s="2"/>
      <c r="M306" s="2"/>
      <c r="N306" s="2"/>
      <c r="O306" s="2"/>
    </row>
    <row r="307" ht="15.75" customHeight="1">
      <c r="L307" s="2"/>
      <c r="M307" s="2"/>
      <c r="N307" s="2"/>
      <c r="O307" s="2"/>
    </row>
    <row r="308" ht="15.75" customHeight="1">
      <c r="L308" s="2"/>
      <c r="M308" s="2"/>
      <c r="N308" s="2"/>
      <c r="O308" s="2"/>
    </row>
    <row r="309" ht="15.75" customHeight="1">
      <c r="L309" s="2"/>
      <c r="M309" s="2"/>
      <c r="N309" s="2"/>
      <c r="O309" s="2"/>
    </row>
    <row r="310" ht="15.75" customHeight="1">
      <c r="L310" s="2"/>
      <c r="M310" s="2"/>
      <c r="N310" s="2"/>
      <c r="O310" s="2"/>
    </row>
    <row r="311" ht="15.75" customHeight="1">
      <c r="L311" s="2"/>
      <c r="M311" s="2"/>
      <c r="N311" s="2"/>
      <c r="O311" s="2"/>
    </row>
    <row r="312" ht="15.75" customHeight="1">
      <c r="L312" s="2"/>
      <c r="M312" s="2"/>
      <c r="N312" s="2"/>
      <c r="O312" s="2"/>
    </row>
    <row r="313" ht="15.75" customHeight="1">
      <c r="L313" s="2"/>
      <c r="M313" s="2"/>
      <c r="N313" s="2"/>
      <c r="O313" s="2"/>
    </row>
    <row r="314" ht="15.75" customHeight="1">
      <c r="L314" s="2"/>
      <c r="M314" s="2"/>
      <c r="N314" s="2"/>
      <c r="O314" s="2"/>
    </row>
    <row r="315" ht="15.75" customHeight="1">
      <c r="L315" s="2"/>
      <c r="M315" s="2"/>
      <c r="N315" s="2"/>
      <c r="O315" s="2"/>
    </row>
    <row r="316" ht="15.75" customHeight="1">
      <c r="L316" s="2"/>
      <c r="M316" s="2"/>
      <c r="N316" s="2"/>
      <c r="O316" s="2"/>
    </row>
    <row r="317" ht="15.75" customHeight="1">
      <c r="L317" s="2"/>
      <c r="M317" s="2"/>
      <c r="N317" s="2"/>
      <c r="O317" s="2"/>
    </row>
    <row r="318" ht="15.75" customHeight="1">
      <c r="L318" s="2"/>
      <c r="M318" s="2"/>
      <c r="N318" s="2"/>
      <c r="O318" s="2"/>
    </row>
    <row r="319" ht="15.75" customHeight="1">
      <c r="L319" s="2"/>
      <c r="M319" s="2"/>
      <c r="N319" s="2"/>
      <c r="O319" s="2"/>
    </row>
    <row r="320" ht="15.75" customHeight="1">
      <c r="L320" s="2"/>
      <c r="M320" s="2"/>
      <c r="N320" s="2"/>
      <c r="O320" s="2"/>
    </row>
    <row r="321" ht="15.75" customHeight="1">
      <c r="L321" s="2"/>
      <c r="M321" s="2"/>
      <c r="N321" s="2"/>
      <c r="O321" s="2"/>
    </row>
    <row r="322" ht="15.75" customHeight="1">
      <c r="L322" s="2"/>
      <c r="M322" s="2"/>
      <c r="N322" s="2"/>
      <c r="O322" s="2"/>
    </row>
    <row r="323" ht="15.75" customHeight="1">
      <c r="L323" s="2"/>
      <c r="M323" s="2"/>
      <c r="N323" s="2"/>
      <c r="O323" s="2"/>
    </row>
    <row r="324" ht="15.75" customHeight="1">
      <c r="L324" s="2"/>
      <c r="M324" s="2"/>
      <c r="N324" s="2"/>
      <c r="O324" s="2"/>
    </row>
    <row r="325" ht="15.75" customHeight="1">
      <c r="L325" s="2"/>
      <c r="M325" s="2"/>
      <c r="N325" s="2"/>
      <c r="O325" s="2"/>
    </row>
    <row r="326" ht="15.75" customHeight="1">
      <c r="L326" s="2"/>
      <c r="M326" s="2"/>
      <c r="N326" s="2"/>
      <c r="O326" s="2"/>
    </row>
    <row r="327" ht="15.75" customHeight="1">
      <c r="L327" s="2"/>
      <c r="M327" s="2"/>
      <c r="N327" s="2"/>
      <c r="O327" s="2"/>
    </row>
    <row r="328" ht="15.75" customHeight="1">
      <c r="L328" s="2"/>
      <c r="M328" s="2"/>
      <c r="N328" s="2"/>
      <c r="O328" s="2"/>
    </row>
    <row r="329" ht="15.75" customHeight="1">
      <c r="L329" s="2"/>
      <c r="M329" s="2"/>
      <c r="N329" s="2"/>
      <c r="O329" s="2"/>
    </row>
    <row r="330" ht="15.75" customHeight="1">
      <c r="L330" s="2"/>
      <c r="M330" s="2"/>
      <c r="N330" s="2"/>
      <c r="O330" s="2"/>
    </row>
    <row r="331" ht="15.75" customHeight="1">
      <c r="L331" s="2"/>
      <c r="M331" s="2"/>
      <c r="N331" s="2"/>
      <c r="O331" s="2"/>
    </row>
    <row r="332" ht="15.75" customHeight="1">
      <c r="L332" s="2"/>
      <c r="M332" s="2"/>
      <c r="N332" s="2"/>
      <c r="O332" s="2"/>
    </row>
    <row r="333" ht="15.75" customHeight="1">
      <c r="L333" s="2"/>
      <c r="M333" s="2"/>
      <c r="N333" s="2"/>
      <c r="O333" s="2"/>
    </row>
    <row r="334" ht="15.75" customHeight="1">
      <c r="L334" s="2"/>
      <c r="M334" s="2"/>
      <c r="N334" s="2"/>
      <c r="O334" s="2"/>
    </row>
    <row r="335" ht="15.75" customHeight="1">
      <c r="L335" s="2"/>
      <c r="M335" s="2"/>
      <c r="N335" s="2"/>
      <c r="O335" s="2"/>
    </row>
    <row r="336" ht="15.75" customHeight="1">
      <c r="L336" s="2"/>
      <c r="M336" s="2"/>
      <c r="N336" s="2"/>
      <c r="O336" s="2"/>
    </row>
    <row r="337" ht="15.75" customHeight="1">
      <c r="L337" s="2"/>
      <c r="M337" s="2"/>
      <c r="N337" s="2"/>
      <c r="O337" s="2"/>
    </row>
    <row r="338" ht="15.75" customHeight="1">
      <c r="L338" s="2"/>
      <c r="M338" s="2"/>
      <c r="N338" s="2"/>
      <c r="O338" s="2"/>
    </row>
    <row r="339" ht="15.75" customHeight="1">
      <c r="L339" s="2"/>
      <c r="M339" s="2"/>
      <c r="N339" s="2"/>
      <c r="O339" s="2"/>
    </row>
    <row r="340" ht="15.75" customHeight="1">
      <c r="L340" s="2"/>
      <c r="M340" s="2"/>
      <c r="N340" s="2"/>
      <c r="O340" s="2"/>
    </row>
    <row r="341" ht="15.75" customHeight="1">
      <c r="L341" s="2"/>
      <c r="M341" s="2"/>
      <c r="N341" s="2"/>
      <c r="O341" s="2"/>
    </row>
    <row r="342" ht="15.75" customHeight="1">
      <c r="L342" s="2"/>
      <c r="M342" s="2"/>
      <c r="N342" s="2"/>
      <c r="O342" s="2"/>
    </row>
    <row r="343" ht="15.75" customHeight="1">
      <c r="L343" s="2"/>
      <c r="M343" s="2"/>
      <c r="N343" s="2"/>
      <c r="O343" s="2"/>
    </row>
    <row r="344" ht="15.75" customHeight="1">
      <c r="L344" s="2"/>
      <c r="M344" s="2"/>
      <c r="N344" s="2"/>
      <c r="O344" s="2"/>
    </row>
    <row r="345" ht="15.75" customHeight="1">
      <c r="L345" s="2"/>
      <c r="M345" s="2"/>
      <c r="N345" s="2"/>
      <c r="O345" s="2"/>
    </row>
    <row r="346" ht="15.75" customHeight="1">
      <c r="L346" s="2"/>
      <c r="M346" s="2"/>
      <c r="N346" s="2"/>
      <c r="O346" s="2"/>
    </row>
    <row r="347" ht="15.75" customHeight="1">
      <c r="L347" s="2"/>
      <c r="M347" s="2"/>
      <c r="N347" s="2"/>
      <c r="O347" s="2"/>
    </row>
    <row r="348" ht="15.75" customHeight="1">
      <c r="L348" s="2"/>
      <c r="M348" s="2"/>
      <c r="N348" s="2"/>
      <c r="O348" s="2"/>
    </row>
    <row r="349" ht="15.75" customHeight="1">
      <c r="L349" s="2"/>
      <c r="M349" s="2"/>
      <c r="N349" s="2"/>
      <c r="O349" s="2"/>
    </row>
    <row r="350" ht="15.75" customHeight="1">
      <c r="L350" s="2"/>
      <c r="M350" s="2"/>
      <c r="N350" s="2"/>
      <c r="O350" s="2"/>
    </row>
    <row r="351" ht="15.75" customHeight="1">
      <c r="L351" s="2"/>
      <c r="M351" s="2"/>
      <c r="N351" s="2"/>
      <c r="O351" s="2"/>
    </row>
    <row r="352" ht="15.75" customHeight="1">
      <c r="L352" s="2"/>
      <c r="M352" s="2"/>
      <c r="N352" s="2"/>
      <c r="O352" s="2"/>
    </row>
    <row r="353" ht="15.75" customHeight="1">
      <c r="L353" s="2"/>
      <c r="M353" s="2"/>
      <c r="N353" s="2"/>
      <c r="O353" s="2"/>
    </row>
    <row r="354" ht="15.75" customHeight="1">
      <c r="L354" s="2"/>
      <c r="M354" s="2"/>
      <c r="N354" s="2"/>
      <c r="O354" s="2"/>
    </row>
    <row r="355" ht="15.75" customHeight="1">
      <c r="L355" s="2"/>
      <c r="M355" s="2"/>
      <c r="N355" s="2"/>
      <c r="O355" s="2"/>
    </row>
    <row r="356" ht="15.75" customHeight="1">
      <c r="L356" s="2"/>
      <c r="M356" s="2"/>
      <c r="N356" s="2"/>
      <c r="O356" s="2"/>
    </row>
    <row r="357" ht="15.75" customHeight="1">
      <c r="L357" s="2"/>
      <c r="M357" s="2"/>
      <c r="N357" s="2"/>
      <c r="O357" s="2"/>
    </row>
    <row r="358" ht="15.75" customHeight="1">
      <c r="L358" s="2"/>
      <c r="M358" s="2"/>
      <c r="N358" s="2"/>
      <c r="O358" s="2"/>
    </row>
    <row r="359" ht="15.75" customHeight="1">
      <c r="L359" s="2"/>
      <c r="M359" s="2"/>
      <c r="N359" s="2"/>
      <c r="O359" s="2"/>
    </row>
    <row r="360" ht="15.75" customHeight="1">
      <c r="L360" s="2"/>
      <c r="M360" s="2"/>
      <c r="N360" s="2"/>
      <c r="O360" s="2"/>
    </row>
    <row r="361" ht="15.75" customHeight="1">
      <c r="L361" s="2"/>
      <c r="M361" s="2"/>
      <c r="N361" s="2"/>
      <c r="O361" s="2"/>
    </row>
    <row r="362" ht="15.75" customHeight="1">
      <c r="L362" s="2"/>
      <c r="M362" s="2"/>
      <c r="N362" s="2"/>
      <c r="O362" s="2"/>
    </row>
    <row r="363" ht="15.75" customHeight="1">
      <c r="L363" s="2"/>
      <c r="M363" s="2"/>
      <c r="N363" s="2"/>
      <c r="O363" s="2"/>
    </row>
    <row r="364" ht="15.75" customHeight="1">
      <c r="L364" s="2"/>
      <c r="M364" s="2"/>
      <c r="N364" s="2"/>
      <c r="O364" s="2"/>
    </row>
    <row r="365" ht="15.75" customHeight="1">
      <c r="L365" s="2"/>
      <c r="M365" s="2"/>
      <c r="N365" s="2"/>
      <c r="O365" s="2"/>
    </row>
    <row r="366" ht="15.75" customHeight="1">
      <c r="L366" s="2"/>
      <c r="M366" s="2"/>
      <c r="N366" s="2"/>
      <c r="O366" s="2"/>
    </row>
    <row r="367" ht="15.75" customHeight="1">
      <c r="L367" s="2"/>
      <c r="M367" s="2"/>
      <c r="N367" s="2"/>
      <c r="O367" s="2"/>
    </row>
    <row r="368" ht="15.75" customHeight="1">
      <c r="L368" s="2"/>
      <c r="M368" s="2"/>
      <c r="N368" s="2"/>
      <c r="O368" s="2"/>
    </row>
    <row r="369" ht="15.75" customHeight="1">
      <c r="L369" s="2"/>
      <c r="M369" s="2"/>
      <c r="N369" s="2"/>
      <c r="O369" s="2"/>
    </row>
    <row r="370" ht="15.75" customHeight="1">
      <c r="L370" s="2"/>
      <c r="M370" s="2"/>
      <c r="N370" s="2"/>
      <c r="O370" s="2"/>
    </row>
    <row r="371" ht="15.75" customHeight="1">
      <c r="L371" s="2"/>
      <c r="M371" s="2"/>
      <c r="N371" s="2"/>
      <c r="O371" s="2"/>
    </row>
    <row r="372" ht="15.75" customHeight="1">
      <c r="L372" s="2"/>
      <c r="M372" s="2"/>
      <c r="N372" s="2"/>
      <c r="O372" s="2"/>
    </row>
    <row r="373" ht="15.75" customHeight="1">
      <c r="L373" s="2"/>
      <c r="M373" s="2"/>
      <c r="N373" s="2"/>
      <c r="O373" s="2"/>
    </row>
    <row r="374" ht="15.75" customHeight="1">
      <c r="L374" s="2"/>
      <c r="M374" s="2"/>
      <c r="N374" s="2"/>
      <c r="O374" s="2"/>
    </row>
    <row r="375" ht="15.75" customHeight="1">
      <c r="L375" s="2"/>
      <c r="M375" s="2"/>
      <c r="N375" s="2"/>
      <c r="O375" s="2"/>
    </row>
    <row r="376" ht="15.75" customHeight="1">
      <c r="L376" s="2"/>
      <c r="M376" s="2"/>
      <c r="N376" s="2"/>
      <c r="O376" s="2"/>
    </row>
    <row r="377" ht="15.75" customHeight="1">
      <c r="L377" s="2"/>
      <c r="M377" s="2"/>
      <c r="N377" s="2"/>
      <c r="O377" s="2"/>
    </row>
    <row r="378" ht="15.75" customHeight="1">
      <c r="L378" s="2"/>
      <c r="M378" s="2"/>
      <c r="N378" s="2"/>
      <c r="O378" s="2"/>
    </row>
    <row r="379" ht="15.75" customHeight="1">
      <c r="L379" s="2"/>
      <c r="M379" s="2"/>
      <c r="N379" s="2"/>
      <c r="O379" s="2"/>
    </row>
    <row r="380" ht="15.75" customHeight="1">
      <c r="L380" s="2"/>
      <c r="M380" s="2"/>
      <c r="N380" s="2"/>
      <c r="O380" s="2"/>
    </row>
    <row r="381" ht="15.75" customHeight="1">
      <c r="L381" s="2"/>
      <c r="M381" s="2"/>
      <c r="N381" s="2"/>
      <c r="O381" s="2"/>
    </row>
    <row r="382" ht="15.75" customHeight="1">
      <c r="L382" s="2"/>
      <c r="M382" s="2"/>
      <c r="N382" s="2"/>
      <c r="O382" s="2"/>
    </row>
    <row r="383" ht="15.75" customHeight="1">
      <c r="L383" s="2"/>
      <c r="M383" s="2"/>
      <c r="N383" s="2"/>
      <c r="O383" s="2"/>
    </row>
    <row r="384" ht="15.75" customHeight="1">
      <c r="L384" s="2"/>
      <c r="M384" s="2"/>
      <c r="N384" s="2"/>
      <c r="O384" s="2"/>
    </row>
    <row r="385" ht="15.75" customHeight="1">
      <c r="L385" s="2"/>
      <c r="M385" s="2"/>
      <c r="N385" s="2"/>
      <c r="O385" s="2"/>
    </row>
    <row r="386" ht="15.75" customHeight="1">
      <c r="L386" s="2"/>
      <c r="M386" s="2"/>
      <c r="N386" s="2"/>
      <c r="O386" s="2"/>
    </row>
    <row r="387" ht="15.75" customHeight="1">
      <c r="L387" s="2"/>
      <c r="M387" s="2"/>
      <c r="N387" s="2"/>
      <c r="O387" s="2"/>
    </row>
    <row r="388" ht="15.75" customHeight="1">
      <c r="L388" s="2"/>
      <c r="M388" s="2"/>
      <c r="N388" s="2"/>
      <c r="O388" s="2"/>
    </row>
    <row r="389" ht="15.75" customHeight="1">
      <c r="L389" s="2"/>
      <c r="M389" s="2"/>
      <c r="N389" s="2"/>
      <c r="O389" s="2"/>
    </row>
    <row r="390" ht="15.75" customHeight="1">
      <c r="L390" s="2"/>
      <c r="M390" s="2"/>
      <c r="N390" s="2"/>
      <c r="O390" s="2"/>
    </row>
    <row r="391" ht="15.75" customHeight="1">
      <c r="L391" s="2"/>
      <c r="M391" s="2"/>
      <c r="N391" s="2"/>
      <c r="O391" s="2"/>
    </row>
    <row r="392" ht="15.75" customHeight="1">
      <c r="L392" s="2"/>
      <c r="M392" s="2"/>
      <c r="N392" s="2"/>
      <c r="O392" s="2"/>
    </row>
    <row r="393" ht="15.75" customHeight="1">
      <c r="L393" s="2"/>
      <c r="M393" s="2"/>
      <c r="N393" s="2"/>
      <c r="O393" s="2"/>
    </row>
    <row r="394" ht="15.75" customHeight="1">
      <c r="L394" s="2"/>
      <c r="M394" s="2"/>
      <c r="N394" s="2"/>
      <c r="O394" s="2"/>
    </row>
    <row r="395" ht="15.75" customHeight="1">
      <c r="L395" s="2"/>
      <c r="M395" s="2"/>
      <c r="N395" s="2"/>
      <c r="O395" s="2"/>
    </row>
    <row r="396" ht="15.75" customHeight="1">
      <c r="L396" s="2"/>
      <c r="M396" s="2"/>
      <c r="N396" s="2"/>
      <c r="O396" s="2"/>
    </row>
    <row r="397" ht="15.75" customHeight="1">
      <c r="L397" s="2"/>
      <c r="M397" s="2"/>
      <c r="N397" s="2"/>
      <c r="O397" s="2"/>
    </row>
    <row r="398" ht="15.75" customHeight="1">
      <c r="L398" s="2"/>
      <c r="M398" s="2"/>
      <c r="N398" s="2"/>
      <c r="O398" s="2"/>
    </row>
    <row r="399" ht="15.75" customHeight="1">
      <c r="L399" s="2"/>
      <c r="M399" s="2"/>
      <c r="N399" s="2"/>
      <c r="O399" s="2"/>
    </row>
    <row r="400" ht="15.75" customHeight="1">
      <c r="L400" s="2"/>
      <c r="M400" s="2"/>
      <c r="N400" s="2"/>
      <c r="O400" s="2"/>
    </row>
    <row r="401" ht="15.75" customHeight="1">
      <c r="L401" s="2"/>
      <c r="M401" s="2"/>
      <c r="N401" s="2"/>
      <c r="O401" s="2"/>
    </row>
    <row r="402" ht="15.75" customHeight="1">
      <c r="L402" s="2"/>
      <c r="M402" s="2"/>
      <c r="N402" s="2"/>
      <c r="O402" s="2"/>
    </row>
    <row r="403" ht="15.75" customHeight="1">
      <c r="L403" s="2"/>
      <c r="M403" s="2"/>
      <c r="N403" s="2"/>
      <c r="O403" s="2"/>
    </row>
    <row r="404" ht="15.75" customHeight="1">
      <c r="L404" s="2"/>
      <c r="M404" s="2"/>
      <c r="N404" s="2"/>
      <c r="O404" s="2"/>
    </row>
    <row r="405" ht="15.75" customHeight="1">
      <c r="L405" s="2"/>
      <c r="M405" s="2"/>
      <c r="N405" s="2"/>
      <c r="O405" s="2"/>
    </row>
    <row r="406" ht="15.75" customHeight="1">
      <c r="L406" s="2"/>
      <c r="M406" s="2"/>
      <c r="N406" s="2"/>
      <c r="O406" s="2"/>
    </row>
    <row r="407" ht="15.75" customHeight="1">
      <c r="L407" s="2"/>
      <c r="M407" s="2"/>
      <c r="N407" s="2"/>
      <c r="O407" s="2"/>
    </row>
    <row r="408" ht="15.75" customHeight="1">
      <c r="L408" s="2"/>
      <c r="M408" s="2"/>
      <c r="N408" s="2"/>
      <c r="O408" s="2"/>
    </row>
    <row r="409" ht="15.75" customHeight="1">
      <c r="L409" s="2"/>
      <c r="M409" s="2"/>
      <c r="N409" s="2"/>
      <c r="O409" s="2"/>
    </row>
    <row r="410" ht="15.75" customHeight="1">
      <c r="L410" s="2"/>
      <c r="M410" s="2"/>
      <c r="N410" s="2"/>
      <c r="O410" s="2"/>
    </row>
    <row r="411" ht="15.75" customHeight="1">
      <c r="L411" s="2"/>
      <c r="M411" s="2"/>
      <c r="N411" s="2"/>
      <c r="O411" s="2"/>
    </row>
    <row r="412" ht="15.75" customHeight="1">
      <c r="L412" s="2"/>
      <c r="M412" s="2"/>
      <c r="N412" s="2"/>
      <c r="O412" s="2"/>
    </row>
    <row r="413" ht="15.75" customHeight="1">
      <c r="L413" s="2"/>
      <c r="M413" s="2"/>
      <c r="N413" s="2"/>
      <c r="O413" s="2"/>
    </row>
    <row r="414" ht="15.75" customHeight="1">
      <c r="L414" s="2"/>
      <c r="M414" s="2"/>
      <c r="N414" s="2"/>
      <c r="O414" s="2"/>
    </row>
    <row r="415" ht="15.75" customHeight="1">
      <c r="L415" s="2"/>
      <c r="M415" s="2"/>
      <c r="N415" s="2"/>
      <c r="O415" s="2"/>
    </row>
    <row r="416" ht="15.75" customHeight="1">
      <c r="L416" s="2"/>
      <c r="M416" s="2"/>
      <c r="N416" s="2"/>
      <c r="O416" s="2"/>
    </row>
    <row r="417" ht="15.75" customHeight="1">
      <c r="L417" s="2"/>
      <c r="M417" s="2"/>
      <c r="N417" s="2"/>
      <c r="O417" s="2"/>
    </row>
    <row r="418" ht="15.75" customHeight="1">
      <c r="L418" s="2"/>
      <c r="M418" s="2"/>
      <c r="N418" s="2"/>
      <c r="O418" s="2"/>
    </row>
    <row r="419" ht="15.75" customHeight="1">
      <c r="L419" s="2"/>
      <c r="M419" s="2"/>
      <c r="N419" s="2"/>
      <c r="O419" s="2"/>
    </row>
    <row r="420" ht="15.75" customHeight="1">
      <c r="L420" s="2"/>
      <c r="M420" s="2"/>
      <c r="N420" s="2"/>
      <c r="O420" s="2"/>
    </row>
    <row r="421" ht="15.75" customHeight="1">
      <c r="L421" s="2"/>
      <c r="M421" s="2"/>
      <c r="N421" s="2"/>
      <c r="O421" s="2"/>
    </row>
    <row r="422" ht="15.75" customHeight="1">
      <c r="L422" s="2"/>
      <c r="M422" s="2"/>
      <c r="N422" s="2"/>
      <c r="O422" s="2"/>
    </row>
    <row r="423" ht="15.75" customHeight="1">
      <c r="L423" s="2"/>
      <c r="M423" s="2"/>
      <c r="N423" s="2"/>
      <c r="O423" s="2"/>
    </row>
    <row r="424" ht="15.75" customHeight="1">
      <c r="L424" s="2"/>
      <c r="M424" s="2"/>
      <c r="N424" s="2"/>
      <c r="O424" s="2"/>
    </row>
    <row r="425" ht="15.75" customHeight="1">
      <c r="L425" s="2"/>
      <c r="M425" s="2"/>
      <c r="N425" s="2"/>
      <c r="O425" s="2"/>
    </row>
    <row r="426" ht="15.75" customHeight="1">
      <c r="L426" s="2"/>
      <c r="M426" s="2"/>
      <c r="N426" s="2"/>
      <c r="O426" s="2"/>
    </row>
    <row r="427" ht="15.75" customHeight="1">
      <c r="L427" s="2"/>
      <c r="M427" s="2"/>
      <c r="N427" s="2"/>
      <c r="O427" s="2"/>
    </row>
    <row r="428" ht="15.75" customHeight="1">
      <c r="L428" s="2"/>
      <c r="M428" s="2"/>
      <c r="N428" s="2"/>
      <c r="O428" s="2"/>
    </row>
    <row r="429" ht="15.75" customHeight="1">
      <c r="L429" s="2"/>
      <c r="M429" s="2"/>
      <c r="N429" s="2"/>
      <c r="O429" s="2"/>
    </row>
    <row r="430" ht="15.75" customHeight="1">
      <c r="L430" s="2"/>
      <c r="M430" s="2"/>
      <c r="N430" s="2"/>
      <c r="O430" s="2"/>
    </row>
    <row r="431" ht="15.75" customHeight="1">
      <c r="L431" s="2"/>
      <c r="M431" s="2"/>
      <c r="N431" s="2"/>
      <c r="O431" s="2"/>
    </row>
    <row r="432" ht="15.75" customHeight="1">
      <c r="L432" s="2"/>
      <c r="M432" s="2"/>
      <c r="N432" s="2"/>
      <c r="O432" s="2"/>
    </row>
    <row r="433" ht="15.75" customHeight="1">
      <c r="L433" s="2"/>
      <c r="M433" s="2"/>
      <c r="N433" s="2"/>
      <c r="O433" s="2"/>
    </row>
    <row r="434" ht="15.75" customHeight="1">
      <c r="L434" s="2"/>
      <c r="M434" s="2"/>
      <c r="N434" s="2"/>
      <c r="O434" s="2"/>
    </row>
    <row r="435" ht="15.75" customHeight="1">
      <c r="L435" s="2"/>
      <c r="M435" s="2"/>
      <c r="N435" s="2"/>
      <c r="O435" s="2"/>
    </row>
    <row r="436" ht="15.75" customHeight="1">
      <c r="L436" s="2"/>
      <c r="M436" s="2"/>
      <c r="N436" s="2"/>
      <c r="O436" s="2"/>
    </row>
    <row r="437" ht="15.75" customHeight="1">
      <c r="L437" s="2"/>
      <c r="M437" s="2"/>
      <c r="N437" s="2"/>
      <c r="O437" s="2"/>
    </row>
    <row r="438" ht="15.75" customHeight="1">
      <c r="L438" s="2"/>
      <c r="M438" s="2"/>
      <c r="N438" s="2"/>
      <c r="O438" s="2"/>
    </row>
    <row r="439" ht="15.75" customHeight="1">
      <c r="L439" s="2"/>
      <c r="M439" s="2"/>
      <c r="N439" s="2"/>
      <c r="O439" s="2"/>
    </row>
    <row r="440" ht="15.75" customHeight="1">
      <c r="L440" s="2"/>
      <c r="M440" s="2"/>
      <c r="N440" s="2"/>
      <c r="O440" s="2"/>
    </row>
    <row r="441" ht="15.75" customHeight="1">
      <c r="L441" s="2"/>
      <c r="M441" s="2"/>
      <c r="N441" s="2"/>
      <c r="O441" s="2"/>
    </row>
    <row r="442" ht="15.75" customHeight="1">
      <c r="L442" s="2"/>
      <c r="M442" s="2"/>
      <c r="N442" s="2"/>
      <c r="O442" s="2"/>
    </row>
    <row r="443" ht="15.75" customHeight="1">
      <c r="L443" s="2"/>
      <c r="M443" s="2"/>
      <c r="N443" s="2"/>
      <c r="O443" s="2"/>
    </row>
    <row r="444" ht="15.75" customHeight="1">
      <c r="L444" s="2"/>
      <c r="M444" s="2"/>
      <c r="N444" s="2"/>
      <c r="O444" s="2"/>
    </row>
    <row r="445" ht="15.75" customHeight="1">
      <c r="L445" s="2"/>
      <c r="M445" s="2"/>
      <c r="N445" s="2"/>
      <c r="O445" s="2"/>
    </row>
    <row r="446" ht="15.75" customHeight="1">
      <c r="L446" s="2"/>
      <c r="M446" s="2"/>
      <c r="N446" s="2"/>
      <c r="O446" s="2"/>
    </row>
    <row r="447" ht="15.75" customHeight="1">
      <c r="L447" s="2"/>
      <c r="M447" s="2"/>
      <c r="N447" s="2"/>
      <c r="O447" s="2"/>
    </row>
    <row r="448" ht="15.75" customHeight="1">
      <c r="L448" s="2"/>
      <c r="M448" s="2"/>
      <c r="N448" s="2"/>
      <c r="O448" s="2"/>
    </row>
    <row r="449" ht="15.75" customHeight="1">
      <c r="L449" s="2"/>
      <c r="M449" s="2"/>
      <c r="N449" s="2"/>
      <c r="O449" s="2"/>
    </row>
    <row r="450" ht="15.75" customHeight="1">
      <c r="L450" s="2"/>
      <c r="M450" s="2"/>
      <c r="N450" s="2"/>
      <c r="O450" s="2"/>
    </row>
    <row r="451" ht="15.75" customHeight="1">
      <c r="L451" s="2"/>
      <c r="M451" s="2"/>
      <c r="N451" s="2"/>
      <c r="O451" s="2"/>
    </row>
    <row r="452" ht="15.75" customHeight="1">
      <c r="L452" s="2"/>
      <c r="M452" s="2"/>
      <c r="N452" s="2"/>
      <c r="O452" s="2"/>
    </row>
    <row r="453" ht="15.75" customHeight="1">
      <c r="L453" s="2"/>
      <c r="M453" s="2"/>
      <c r="N453" s="2"/>
      <c r="O453" s="2"/>
    </row>
    <row r="454" ht="15.75" customHeight="1">
      <c r="L454" s="2"/>
      <c r="M454" s="2"/>
      <c r="N454" s="2"/>
      <c r="O454" s="2"/>
    </row>
    <row r="455" ht="15.75" customHeight="1">
      <c r="L455" s="2"/>
      <c r="M455" s="2"/>
      <c r="N455" s="2"/>
      <c r="O455" s="2"/>
    </row>
    <row r="456" ht="15.75" customHeight="1">
      <c r="L456" s="2"/>
      <c r="M456" s="2"/>
      <c r="N456" s="2"/>
      <c r="O456" s="2"/>
    </row>
    <row r="457" ht="15.75" customHeight="1">
      <c r="L457" s="2"/>
      <c r="M457" s="2"/>
      <c r="N457" s="2"/>
      <c r="O457" s="2"/>
    </row>
    <row r="458" ht="15.75" customHeight="1">
      <c r="L458" s="2"/>
      <c r="M458" s="2"/>
      <c r="N458" s="2"/>
      <c r="O458" s="2"/>
    </row>
    <row r="459" ht="15.75" customHeight="1">
      <c r="L459" s="2"/>
      <c r="M459" s="2"/>
      <c r="N459" s="2"/>
      <c r="O459" s="2"/>
    </row>
    <row r="460" ht="15.75" customHeight="1">
      <c r="L460" s="2"/>
      <c r="M460" s="2"/>
      <c r="N460" s="2"/>
      <c r="O460" s="2"/>
    </row>
    <row r="461" ht="15.75" customHeight="1">
      <c r="L461" s="2"/>
      <c r="M461" s="2"/>
      <c r="N461" s="2"/>
      <c r="O461" s="2"/>
    </row>
    <row r="462" ht="15.75" customHeight="1">
      <c r="L462" s="2"/>
      <c r="M462" s="2"/>
      <c r="N462" s="2"/>
      <c r="O462" s="2"/>
    </row>
    <row r="463" ht="15.75" customHeight="1">
      <c r="L463" s="2"/>
      <c r="M463" s="2"/>
      <c r="N463" s="2"/>
      <c r="O463" s="2"/>
    </row>
    <row r="464" ht="15.75" customHeight="1">
      <c r="L464" s="2"/>
      <c r="M464" s="2"/>
      <c r="N464" s="2"/>
      <c r="O464" s="2"/>
    </row>
    <row r="465" ht="15.75" customHeight="1">
      <c r="L465" s="2"/>
      <c r="M465" s="2"/>
      <c r="N465" s="2"/>
      <c r="O465" s="2"/>
    </row>
    <row r="466" ht="15.75" customHeight="1">
      <c r="L466" s="2"/>
      <c r="M466" s="2"/>
      <c r="N466" s="2"/>
      <c r="O466" s="2"/>
    </row>
    <row r="467" ht="15.75" customHeight="1">
      <c r="L467" s="2"/>
      <c r="M467" s="2"/>
      <c r="N467" s="2"/>
      <c r="O467" s="2"/>
    </row>
    <row r="468" ht="15.75" customHeight="1">
      <c r="L468" s="2"/>
      <c r="M468" s="2"/>
      <c r="N468" s="2"/>
      <c r="O468" s="2"/>
    </row>
    <row r="469" ht="15.75" customHeight="1">
      <c r="L469" s="2"/>
      <c r="M469" s="2"/>
      <c r="N469" s="2"/>
      <c r="O469" s="2"/>
    </row>
    <row r="470" ht="15.75" customHeight="1">
      <c r="L470" s="2"/>
      <c r="M470" s="2"/>
      <c r="N470" s="2"/>
      <c r="O470" s="2"/>
    </row>
    <row r="471" ht="15.75" customHeight="1">
      <c r="L471" s="2"/>
      <c r="M471" s="2"/>
      <c r="N471" s="2"/>
      <c r="O471" s="2"/>
    </row>
    <row r="472" ht="15.75" customHeight="1">
      <c r="L472" s="2"/>
      <c r="M472" s="2"/>
      <c r="N472" s="2"/>
      <c r="O472" s="2"/>
    </row>
    <row r="473" ht="15.75" customHeight="1">
      <c r="L473" s="2"/>
      <c r="M473" s="2"/>
      <c r="N473" s="2"/>
      <c r="O473" s="2"/>
    </row>
    <row r="474" ht="15.75" customHeight="1">
      <c r="L474" s="2"/>
      <c r="M474" s="2"/>
      <c r="N474" s="2"/>
      <c r="O474" s="2"/>
    </row>
    <row r="475" ht="15.75" customHeight="1">
      <c r="L475" s="2"/>
      <c r="M475" s="2"/>
      <c r="N475" s="2"/>
      <c r="O475" s="2"/>
    </row>
    <row r="476" ht="15.75" customHeight="1">
      <c r="L476" s="2"/>
      <c r="M476" s="2"/>
      <c r="N476" s="2"/>
      <c r="O476" s="2"/>
    </row>
    <row r="477" ht="15.75" customHeight="1">
      <c r="L477" s="2"/>
      <c r="M477" s="2"/>
      <c r="N477" s="2"/>
      <c r="O477" s="2"/>
    </row>
    <row r="478" ht="15.75" customHeight="1">
      <c r="L478" s="2"/>
      <c r="M478" s="2"/>
      <c r="N478" s="2"/>
      <c r="O478" s="2"/>
    </row>
    <row r="479" ht="15.75" customHeight="1">
      <c r="L479" s="2"/>
      <c r="M479" s="2"/>
      <c r="N479" s="2"/>
      <c r="O479" s="2"/>
    </row>
    <row r="480" ht="15.75" customHeight="1">
      <c r="L480" s="2"/>
      <c r="M480" s="2"/>
      <c r="N480" s="2"/>
      <c r="O480" s="2"/>
    </row>
    <row r="481" ht="15.75" customHeight="1">
      <c r="L481" s="2"/>
      <c r="M481" s="2"/>
      <c r="N481" s="2"/>
      <c r="O481" s="2"/>
    </row>
    <row r="482" ht="15.75" customHeight="1">
      <c r="L482" s="2"/>
      <c r="M482" s="2"/>
      <c r="N482" s="2"/>
      <c r="O482" s="2"/>
    </row>
    <row r="483" ht="15.75" customHeight="1">
      <c r="L483" s="2"/>
      <c r="M483" s="2"/>
      <c r="N483" s="2"/>
      <c r="O483" s="2"/>
    </row>
    <row r="484" ht="15.75" customHeight="1">
      <c r="L484" s="2"/>
      <c r="M484" s="2"/>
      <c r="N484" s="2"/>
      <c r="O484" s="2"/>
    </row>
    <row r="485" ht="15.75" customHeight="1">
      <c r="L485" s="2"/>
      <c r="M485" s="2"/>
      <c r="N485" s="2"/>
      <c r="O485" s="2"/>
    </row>
    <row r="486" ht="15.75" customHeight="1">
      <c r="L486" s="2"/>
      <c r="M486" s="2"/>
      <c r="N486" s="2"/>
      <c r="O486" s="2"/>
    </row>
    <row r="487" ht="15.75" customHeight="1">
      <c r="L487" s="2"/>
      <c r="M487" s="2"/>
      <c r="N487" s="2"/>
      <c r="O487" s="2"/>
    </row>
    <row r="488" ht="15.75" customHeight="1">
      <c r="L488" s="2"/>
      <c r="M488" s="2"/>
      <c r="N488" s="2"/>
      <c r="O488" s="2"/>
    </row>
    <row r="489" ht="15.75" customHeight="1">
      <c r="L489" s="2"/>
      <c r="M489" s="2"/>
      <c r="N489" s="2"/>
      <c r="O489" s="2"/>
    </row>
    <row r="490" ht="15.75" customHeight="1">
      <c r="L490" s="2"/>
      <c r="M490" s="2"/>
      <c r="N490" s="2"/>
      <c r="O490" s="2"/>
    </row>
    <row r="491" ht="15.75" customHeight="1">
      <c r="L491" s="2"/>
      <c r="M491" s="2"/>
      <c r="N491" s="2"/>
      <c r="O491" s="2"/>
    </row>
    <row r="492" ht="15.75" customHeight="1">
      <c r="L492" s="2"/>
      <c r="M492" s="2"/>
      <c r="N492" s="2"/>
      <c r="O492" s="2"/>
    </row>
    <row r="493" ht="15.75" customHeight="1">
      <c r="L493" s="2"/>
      <c r="M493" s="2"/>
      <c r="N493" s="2"/>
      <c r="O493" s="2"/>
    </row>
    <row r="494" ht="15.75" customHeight="1">
      <c r="L494" s="2"/>
      <c r="M494" s="2"/>
      <c r="N494" s="2"/>
      <c r="O494" s="2"/>
    </row>
    <row r="495" ht="15.75" customHeight="1">
      <c r="L495" s="2"/>
      <c r="M495" s="2"/>
      <c r="N495" s="2"/>
      <c r="O495" s="2"/>
    </row>
    <row r="496" ht="15.75" customHeight="1">
      <c r="L496" s="2"/>
      <c r="M496" s="2"/>
      <c r="N496" s="2"/>
      <c r="O496" s="2"/>
    </row>
    <row r="497" ht="15.75" customHeight="1">
      <c r="L497" s="2"/>
      <c r="M497" s="2"/>
      <c r="N497" s="2"/>
      <c r="O497" s="2"/>
    </row>
    <row r="498" ht="15.75" customHeight="1">
      <c r="L498" s="2"/>
      <c r="M498" s="2"/>
      <c r="N498" s="2"/>
      <c r="O498" s="2"/>
    </row>
    <row r="499" ht="15.75" customHeight="1">
      <c r="L499" s="2"/>
      <c r="M499" s="2"/>
      <c r="N499" s="2"/>
      <c r="O499" s="2"/>
    </row>
    <row r="500" ht="15.75" customHeight="1">
      <c r="L500" s="2"/>
      <c r="M500" s="2"/>
      <c r="N500" s="2"/>
      <c r="O500" s="2"/>
    </row>
    <row r="501" ht="15.75" customHeight="1">
      <c r="L501" s="2"/>
      <c r="M501" s="2"/>
      <c r="N501" s="2"/>
      <c r="O501" s="2"/>
    </row>
    <row r="502" ht="15.75" customHeight="1">
      <c r="L502" s="2"/>
      <c r="M502" s="2"/>
      <c r="N502" s="2"/>
      <c r="O502" s="2"/>
    </row>
    <row r="503" ht="15.75" customHeight="1">
      <c r="L503" s="2"/>
      <c r="M503" s="2"/>
      <c r="N503" s="2"/>
      <c r="O503" s="2"/>
    </row>
    <row r="504" ht="15.75" customHeight="1">
      <c r="L504" s="2"/>
      <c r="M504" s="2"/>
      <c r="N504" s="2"/>
      <c r="O504" s="2"/>
    </row>
    <row r="505" ht="15.75" customHeight="1">
      <c r="L505" s="2"/>
      <c r="M505" s="2"/>
      <c r="N505" s="2"/>
      <c r="O505" s="2"/>
    </row>
    <row r="506" ht="15.75" customHeight="1">
      <c r="L506" s="2"/>
      <c r="M506" s="2"/>
      <c r="N506" s="2"/>
      <c r="O506" s="2"/>
    </row>
    <row r="507" ht="15.75" customHeight="1">
      <c r="L507" s="2"/>
      <c r="M507" s="2"/>
      <c r="N507" s="2"/>
      <c r="O507" s="2"/>
    </row>
    <row r="508" ht="15.75" customHeight="1">
      <c r="L508" s="2"/>
      <c r="M508" s="2"/>
      <c r="N508" s="2"/>
      <c r="O508" s="2"/>
    </row>
    <row r="509" ht="15.75" customHeight="1">
      <c r="L509" s="2"/>
      <c r="M509" s="2"/>
      <c r="N509" s="2"/>
      <c r="O509" s="2"/>
    </row>
    <row r="510" ht="15.75" customHeight="1">
      <c r="L510" s="2"/>
      <c r="M510" s="2"/>
      <c r="N510" s="2"/>
      <c r="O510" s="2"/>
    </row>
    <row r="511" ht="15.75" customHeight="1">
      <c r="L511" s="2"/>
      <c r="M511" s="2"/>
      <c r="N511" s="2"/>
      <c r="O511" s="2"/>
    </row>
    <row r="512" ht="15.75" customHeight="1">
      <c r="L512" s="2"/>
      <c r="M512" s="2"/>
      <c r="N512" s="2"/>
      <c r="O512" s="2"/>
    </row>
    <row r="513" ht="15.75" customHeight="1">
      <c r="L513" s="2"/>
      <c r="M513" s="2"/>
      <c r="N513" s="2"/>
      <c r="O513" s="2"/>
    </row>
    <row r="514" ht="15.75" customHeight="1">
      <c r="L514" s="2"/>
      <c r="M514" s="2"/>
      <c r="N514" s="2"/>
      <c r="O514" s="2"/>
    </row>
    <row r="515" ht="15.75" customHeight="1">
      <c r="L515" s="2"/>
      <c r="M515" s="2"/>
      <c r="N515" s="2"/>
      <c r="O515" s="2"/>
    </row>
    <row r="516" ht="15.75" customHeight="1">
      <c r="L516" s="2"/>
      <c r="M516" s="2"/>
      <c r="N516" s="2"/>
      <c r="O516" s="2"/>
    </row>
    <row r="517" ht="15.75" customHeight="1">
      <c r="L517" s="2"/>
      <c r="M517" s="2"/>
      <c r="N517" s="2"/>
      <c r="O517" s="2"/>
    </row>
    <row r="518" ht="15.75" customHeight="1">
      <c r="L518" s="2"/>
      <c r="M518" s="2"/>
      <c r="N518" s="2"/>
      <c r="O518" s="2"/>
    </row>
    <row r="519" ht="15.75" customHeight="1">
      <c r="L519" s="2"/>
      <c r="M519" s="2"/>
      <c r="N519" s="2"/>
      <c r="O519" s="2"/>
    </row>
    <row r="520" ht="15.75" customHeight="1">
      <c r="L520" s="2"/>
      <c r="M520" s="2"/>
      <c r="N520" s="2"/>
      <c r="O520" s="2"/>
    </row>
    <row r="521" ht="15.75" customHeight="1">
      <c r="L521" s="2"/>
      <c r="M521" s="2"/>
      <c r="N521" s="2"/>
      <c r="O521" s="2"/>
    </row>
    <row r="522" ht="15.75" customHeight="1">
      <c r="L522" s="2"/>
      <c r="M522" s="2"/>
      <c r="N522" s="2"/>
      <c r="O522" s="2"/>
    </row>
    <row r="523" ht="15.75" customHeight="1">
      <c r="L523" s="2"/>
      <c r="M523" s="2"/>
      <c r="N523" s="2"/>
      <c r="O523" s="2"/>
    </row>
    <row r="524" ht="15.75" customHeight="1">
      <c r="L524" s="2"/>
      <c r="M524" s="2"/>
      <c r="N524" s="2"/>
      <c r="O524" s="2"/>
    </row>
    <row r="525" ht="15.75" customHeight="1">
      <c r="L525" s="2"/>
      <c r="M525" s="2"/>
      <c r="N525" s="2"/>
      <c r="O525" s="2"/>
    </row>
    <row r="526" ht="15.75" customHeight="1">
      <c r="L526" s="2"/>
      <c r="M526" s="2"/>
      <c r="N526" s="2"/>
      <c r="O526" s="2"/>
    </row>
    <row r="527" ht="15.75" customHeight="1">
      <c r="L527" s="2"/>
      <c r="M527" s="2"/>
      <c r="N527" s="2"/>
      <c r="O527" s="2"/>
    </row>
    <row r="528" ht="15.75" customHeight="1">
      <c r="L528" s="2"/>
      <c r="M528" s="2"/>
      <c r="N528" s="2"/>
      <c r="O528" s="2"/>
    </row>
    <row r="529" ht="15.75" customHeight="1">
      <c r="L529" s="2"/>
      <c r="M529" s="2"/>
      <c r="N529" s="2"/>
      <c r="O529" s="2"/>
    </row>
    <row r="530" ht="15.75" customHeight="1">
      <c r="L530" s="2"/>
      <c r="M530" s="2"/>
      <c r="N530" s="2"/>
      <c r="O530" s="2"/>
    </row>
    <row r="531" ht="15.75" customHeight="1">
      <c r="L531" s="2"/>
      <c r="M531" s="2"/>
      <c r="N531" s="2"/>
      <c r="O531" s="2"/>
    </row>
    <row r="532" ht="15.75" customHeight="1">
      <c r="L532" s="2"/>
      <c r="M532" s="2"/>
      <c r="N532" s="2"/>
      <c r="O532" s="2"/>
    </row>
    <row r="533" ht="15.75" customHeight="1">
      <c r="L533" s="2"/>
      <c r="M533" s="2"/>
      <c r="N533" s="2"/>
      <c r="O533" s="2"/>
    </row>
    <row r="534" ht="15.75" customHeight="1">
      <c r="L534" s="2"/>
      <c r="M534" s="2"/>
      <c r="N534" s="2"/>
      <c r="O534" s="2"/>
    </row>
    <row r="535" ht="15.75" customHeight="1">
      <c r="L535" s="2"/>
      <c r="M535" s="2"/>
      <c r="N535" s="2"/>
      <c r="O535" s="2"/>
    </row>
    <row r="536" ht="15.75" customHeight="1">
      <c r="L536" s="2"/>
      <c r="M536" s="2"/>
      <c r="N536" s="2"/>
      <c r="O536" s="2"/>
    </row>
    <row r="537" ht="15.75" customHeight="1">
      <c r="L537" s="2"/>
      <c r="M537" s="2"/>
      <c r="N537" s="2"/>
      <c r="O537" s="2"/>
    </row>
    <row r="538" ht="15.75" customHeight="1">
      <c r="L538" s="2"/>
      <c r="M538" s="2"/>
      <c r="N538" s="2"/>
      <c r="O538" s="2"/>
    </row>
    <row r="539" ht="15.75" customHeight="1">
      <c r="L539" s="2"/>
      <c r="M539" s="2"/>
      <c r="N539" s="2"/>
      <c r="O539" s="2"/>
    </row>
    <row r="540" ht="15.75" customHeight="1">
      <c r="L540" s="2"/>
      <c r="M540" s="2"/>
      <c r="N540" s="2"/>
      <c r="O540" s="2"/>
    </row>
    <row r="541" ht="15.75" customHeight="1">
      <c r="L541" s="2"/>
      <c r="M541" s="2"/>
      <c r="N541" s="2"/>
      <c r="O541" s="2"/>
    </row>
    <row r="542" ht="15.75" customHeight="1">
      <c r="L542" s="2"/>
      <c r="M542" s="2"/>
      <c r="N542" s="2"/>
      <c r="O542" s="2"/>
    </row>
    <row r="543" ht="15.75" customHeight="1">
      <c r="L543" s="2"/>
      <c r="M543" s="2"/>
      <c r="N543" s="2"/>
      <c r="O543" s="2"/>
    </row>
    <row r="544" ht="15.75" customHeight="1">
      <c r="L544" s="2"/>
      <c r="M544" s="2"/>
      <c r="N544" s="2"/>
      <c r="O544" s="2"/>
    </row>
    <row r="545" ht="15.75" customHeight="1">
      <c r="L545" s="2"/>
      <c r="M545" s="2"/>
      <c r="N545" s="2"/>
      <c r="O545" s="2"/>
    </row>
    <row r="546" ht="15.75" customHeight="1">
      <c r="L546" s="2"/>
      <c r="M546" s="2"/>
      <c r="N546" s="2"/>
      <c r="O546" s="2"/>
    </row>
    <row r="547" ht="15.75" customHeight="1">
      <c r="L547" s="2"/>
      <c r="M547" s="2"/>
      <c r="N547" s="2"/>
      <c r="O547" s="2"/>
    </row>
    <row r="548" ht="15.75" customHeight="1">
      <c r="L548" s="2"/>
      <c r="M548" s="2"/>
      <c r="N548" s="2"/>
      <c r="O548" s="2"/>
    </row>
    <row r="549" ht="15.75" customHeight="1">
      <c r="L549" s="2"/>
      <c r="M549" s="2"/>
      <c r="N549" s="2"/>
      <c r="O549" s="2"/>
    </row>
    <row r="550" ht="15.75" customHeight="1">
      <c r="L550" s="2"/>
      <c r="M550" s="2"/>
      <c r="N550" s="2"/>
      <c r="O550" s="2"/>
    </row>
    <row r="551" ht="15.75" customHeight="1">
      <c r="L551" s="2"/>
      <c r="M551" s="2"/>
      <c r="N551" s="2"/>
      <c r="O551" s="2"/>
    </row>
    <row r="552" ht="15.75" customHeight="1">
      <c r="L552" s="2"/>
      <c r="M552" s="2"/>
      <c r="N552" s="2"/>
      <c r="O552" s="2"/>
    </row>
    <row r="553" ht="15.75" customHeight="1">
      <c r="L553" s="2"/>
      <c r="M553" s="2"/>
      <c r="N553" s="2"/>
      <c r="O553" s="2"/>
    </row>
    <row r="554" ht="15.75" customHeight="1">
      <c r="L554" s="2"/>
      <c r="M554" s="2"/>
      <c r="N554" s="2"/>
      <c r="O554" s="2"/>
    </row>
    <row r="555" ht="15.75" customHeight="1">
      <c r="L555" s="2"/>
      <c r="M555" s="2"/>
      <c r="N555" s="2"/>
      <c r="O555" s="2"/>
    </row>
    <row r="556" ht="15.75" customHeight="1">
      <c r="L556" s="2"/>
      <c r="M556" s="2"/>
      <c r="N556" s="2"/>
      <c r="O556" s="2"/>
    </row>
    <row r="557" ht="15.75" customHeight="1">
      <c r="L557" s="2"/>
      <c r="M557" s="2"/>
      <c r="N557" s="2"/>
      <c r="O557" s="2"/>
    </row>
    <row r="558" ht="15.75" customHeight="1">
      <c r="L558" s="2"/>
      <c r="M558" s="2"/>
      <c r="N558" s="2"/>
      <c r="O558" s="2"/>
    </row>
    <row r="559" ht="15.75" customHeight="1">
      <c r="L559" s="2"/>
      <c r="M559" s="2"/>
      <c r="N559" s="2"/>
      <c r="O559" s="2"/>
    </row>
    <row r="560" ht="15.75" customHeight="1">
      <c r="L560" s="2"/>
      <c r="M560" s="2"/>
      <c r="N560" s="2"/>
      <c r="O560" s="2"/>
    </row>
    <row r="561" ht="15.75" customHeight="1">
      <c r="L561" s="2"/>
      <c r="M561" s="2"/>
      <c r="N561" s="2"/>
      <c r="O561" s="2"/>
    </row>
    <row r="562" ht="15.75" customHeight="1">
      <c r="L562" s="2"/>
      <c r="M562" s="2"/>
      <c r="N562" s="2"/>
      <c r="O562" s="2"/>
    </row>
    <row r="563" ht="15.75" customHeight="1">
      <c r="L563" s="2"/>
      <c r="M563" s="2"/>
      <c r="N563" s="2"/>
      <c r="O563" s="2"/>
    </row>
    <row r="564" ht="15.75" customHeight="1">
      <c r="L564" s="2"/>
      <c r="M564" s="2"/>
      <c r="N564" s="2"/>
      <c r="O564" s="2"/>
    </row>
    <row r="565" ht="15.75" customHeight="1">
      <c r="L565" s="2"/>
      <c r="M565" s="2"/>
      <c r="N565" s="2"/>
      <c r="O565" s="2"/>
    </row>
    <row r="566" ht="15.75" customHeight="1">
      <c r="L566" s="2"/>
      <c r="M566" s="2"/>
      <c r="N566" s="2"/>
      <c r="O566" s="2"/>
    </row>
    <row r="567" ht="15.75" customHeight="1">
      <c r="L567" s="2"/>
      <c r="M567" s="2"/>
      <c r="N567" s="2"/>
      <c r="O567" s="2"/>
    </row>
    <row r="568" ht="15.75" customHeight="1">
      <c r="L568" s="2"/>
      <c r="M568" s="2"/>
      <c r="N568" s="2"/>
      <c r="O568" s="2"/>
    </row>
    <row r="569" ht="15.75" customHeight="1">
      <c r="L569" s="2"/>
      <c r="M569" s="2"/>
      <c r="N569" s="2"/>
      <c r="O569" s="2"/>
    </row>
    <row r="570" ht="15.75" customHeight="1">
      <c r="L570" s="2"/>
      <c r="M570" s="2"/>
      <c r="N570" s="2"/>
      <c r="O570" s="2"/>
    </row>
    <row r="571" ht="15.75" customHeight="1">
      <c r="L571" s="2"/>
      <c r="M571" s="2"/>
      <c r="N571" s="2"/>
      <c r="O571" s="2"/>
    </row>
    <row r="572" ht="15.75" customHeight="1">
      <c r="L572" s="2"/>
      <c r="M572" s="2"/>
      <c r="N572" s="2"/>
      <c r="O572" s="2"/>
    </row>
    <row r="573" ht="15.75" customHeight="1">
      <c r="L573" s="2"/>
      <c r="M573" s="2"/>
      <c r="N573" s="2"/>
      <c r="O573" s="2"/>
    </row>
    <row r="574" ht="15.75" customHeight="1">
      <c r="L574" s="2"/>
      <c r="M574" s="2"/>
      <c r="N574" s="2"/>
      <c r="O574" s="2"/>
    </row>
    <row r="575" ht="15.75" customHeight="1">
      <c r="L575" s="2"/>
      <c r="M575" s="2"/>
      <c r="N575" s="2"/>
      <c r="O575" s="2"/>
    </row>
    <row r="576" ht="15.75" customHeight="1">
      <c r="L576" s="2"/>
      <c r="M576" s="2"/>
      <c r="N576" s="2"/>
      <c r="O576" s="2"/>
    </row>
    <row r="577" ht="15.75" customHeight="1">
      <c r="L577" s="2"/>
      <c r="M577" s="2"/>
      <c r="N577" s="2"/>
      <c r="O577" s="2"/>
    </row>
    <row r="578" ht="15.75" customHeight="1">
      <c r="L578" s="2"/>
      <c r="M578" s="2"/>
      <c r="N578" s="2"/>
      <c r="O578" s="2"/>
    </row>
    <row r="579" ht="15.75" customHeight="1">
      <c r="L579" s="2"/>
      <c r="M579" s="2"/>
      <c r="N579" s="2"/>
      <c r="O579" s="2"/>
    </row>
    <row r="580" ht="15.75" customHeight="1">
      <c r="L580" s="2"/>
      <c r="M580" s="2"/>
      <c r="N580" s="2"/>
      <c r="O580" s="2"/>
    </row>
    <row r="581" ht="15.75" customHeight="1">
      <c r="L581" s="2"/>
      <c r="M581" s="2"/>
      <c r="N581" s="2"/>
      <c r="O581" s="2"/>
    </row>
    <row r="582" ht="15.75" customHeight="1">
      <c r="L582" s="2"/>
      <c r="M582" s="2"/>
      <c r="N582" s="2"/>
      <c r="O582" s="2"/>
    </row>
    <row r="583" ht="15.75" customHeight="1">
      <c r="L583" s="2"/>
      <c r="M583" s="2"/>
      <c r="N583" s="2"/>
      <c r="O583" s="2"/>
    </row>
    <row r="584" ht="15.75" customHeight="1">
      <c r="L584" s="2"/>
      <c r="M584" s="2"/>
      <c r="N584" s="2"/>
      <c r="O584" s="2"/>
    </row>
    <row r="585" ht="15.75" customHeight="1">
      <c r="L585" s="2"/>
      <c r="M585" s="2"/>
      <c r="N585" s="2"/>
      <c r="O585" s="2"/>
    </row>
    <row r="586" ht="15.75" customHeight="1">
      <c r="L586" s="2"/>
      <c r="M586" s="2"/>
      <c r="N586" s="2"/>
      <c r="O586" s="2"/>
    </row>
    <row r="587" ht="15.75" customHeight="1">
      <c r="L587" s="2"/>
      <c r="M587" s="2"/>
      <c r="N587" s="2"/>
      <c r="O587" s="2"/>
    </row>
    <row r="588" ht="15.75" customHeight="1">
      <c r="L588" s="2"/>
      <c r="M588" s="2"/>
      <c r="N588" s="2"/>
      <c r="O588" s="2"/>
    </row>
    <row r="589" ht="15.75" customHeight="1">
      <c r="L589" s="2"/>
      <c r="M589" s="2"/>
      <c r="N589" s="2"/>
      <c r="O589" s="2"/>
    </row>
    <row r="590" ht="15.75" customHeight="1">
      <c r="L590" s="2"/>
      <c r="M590" s="2"/>
      <c r="N590" s="2"/>
      <c r="O590" s="2"/>
    </row>
    <row r="591" ht="15.75" customHeight="1">
      <c r="L591" s="2"/>
      <c r="M591" s="2"/>
      <c r="N591" s="2"/>
      <c r="O591" s="2"/>
    </row>
    <row r="592" ht="15.75" customHeight="1">
      <c r="L592" s="2"/>
      <c r="M592" s="2"/>
      <c r="N592" s="2"/>
      <c r="O592" s="2"/>
    </row>
    <row r="593" ht="15.75" customHeight="1">
      <c r="L593" s="2"/>
      <c r="M593" s="2"/>
      <c r="N593" s="2"/>
      <c r="O593" s="2"/>
    </row>
    <row r="594" ht="15.75" customHeight="1">
      <c r="L594" s="2"/>
      <c r="M594" s="2"/>
      <c r="N594" s="2"/>
      <c r="O594" s="2"/>
    </row>
    <row r="595" ht="15.75" customHeight="1">
      <c r="L595" s="2"/>
      <c r="M595" s="2"/>
      <c r="N595" s="2"/>
      <c r="O595" s="2"/>
    </row>
    <row r="596" ht="15.75" customHeight="1">
      <c r="L596" s="2"/>
      <c r="M596" s="2"/>
      <c r="N596" s="2"/>
      <c r="O596" s="2"/>
    </row>
    <row r="597" ht="15.75" customHeight="1">
      <c r="L597" s="2"/>
      <c r="M597" s="2"/>
      <c r="N597" s="2"/>
      <c r="O597" s="2"/>
    </row>
    <row r="598" ht="15.75" customHeight="1">
      <c r="L598" s="2"/>
      <c r="M598" s="2"/>
      <c r="N598" s="2"/>
      <c r="O598" s="2"/>
    </row>
    <row r="599" ht="15.75" customHeight="1">
      <c r="L599" s="2"/>
      <c r="M599" s="2"/>
      <c r="N599" s="2"/>
      <c r="O599" s="2"/>
    </row>
    <row r="600" ht="15.75" customHeight="1">
      <c r="L600" s="2"/>
      <c r="M600" s="2"/>
      <c r="N600" s="2"/>
      <c r="O600" s="2"/>
    </row>
    <row r="601" ht="15.75" customHeight="1">
      <c r="L601" s="2"/>
      <c r="M601" s="2"/>
      <c r="N601" s="2"/>
      <c r="O601" s="2"/>
    </row>
    <row r="602" ht="15.75" customHeight="1">
      <c r="L602" s="2"/>
      <c r="M602" s="2"/>
      <c r="N602" s="2"/>
      <c r="O602" s="2"/>
    </row>
    <row r="603" ht="15.75" customHeight="1">
      <c r="L603" s="2"/>
      <c r="M603" s="2"/>
      <c r="N603" s="2"/>
      <c r="O603" s="2"/>
    </row>
    <row r="604" ht="15.75" customHeight="1">
      <c r="L604" s="2"/>
      <c r="M604" s="2"/>
      <c r="N604" s="2"/>
      <c r="O604" s="2"/>
    </row>
    <row r="605" ht="15.75" customHeight="1">
      <c r="L605" s="2"/>
      <c r="M605" s="2"/>
      <c r="N605" s="2"/>
      <c r="O605" s="2"/>
    </row>
    <row r="606" ht="15.75" customHeight="1">
      <c r="L606" s="2"/>
      <c r="M606" s="2"/>
      <c r="N606" s="2"/>
      <c r="O606" s="2"/>
    </row>
    <row r="607" ht="15.75" customHeight="1">
      <c r="L607" s="2"/>
      <c r="M607" s="2"/>
      <c r="N607" s="2"/>
      <c r="O607" s="2"/>
    </row>
    <row r="608" ht="15.75" customHeight="1">
      <c r="L608" s="2"/>
      <c r="M608" s="2"/>
      <c r="N608" s="2"/>
      <c r="O608" s="2"/>
    </row>
    <row r="609" ht="15.75" customHeight="1">
      <c r="L609" s="2"/>
      <c r="M609" s="2"/>
      <c r="N609" s="2"/>
      <c r="O609" s="2"/>
    </row>
    <row r="610" ht="15.75" customHeight="1">
      <c r="L610" s="2"/>
      <c r="M610" s="2"/>
      <c r="N610" s="2"/>
      <c r="O610" s="2"/>
    </row>
    <row r="611" ht="15.75" customHeight="1">
      <c r="L611" s="2"/>
      <c r="M611" s="2"/>
      <c r="N611" s="2"/>
      <c r="O611" s="2"/>
    </row>
    <row r="612" ht="15.75" customHeight="1">
      <c r="L612" s="2"/>
      <c r="M612" s="2"/>
      <c r="N612" s="2"/>
      <c r="O612" s="2"/>
    </row>
    <row r="613" ht="15.75" customHeight="1">
      <c r="L613" s="2"/>
      <c r="M613" s="2"/>
      <c r="N613" s="2"/>
      <c r="O613" s="2"/>
    </row>
    <row r="614" ht="15.75" customHeight="1">
      <c r="L614" s="2"/>
      <c r="M614" s="2"/>
      <c r="N614" s="2"/>
      <c r="O614" s="2"/>
    </row>
    <row r="615" ht="15.75" customHeight="1">
      <c r="L615" s="2"/>
      <c r="M615" s="2"/>
      <c r="N615" s="2"/>
      <c r="O615" s="2"/>
    </row>
    <row r="616" ht="15.75" customHeight="1">
      <c r="L616" s="2"/>
      <c r="M616" s="2"/>
      <c r="N616" s="2"/>
      <c r="O616" s="2"/>
    </row>
    <row r="617" ht="15.75" customHeight="1">
      <c r="L617" s="2"/>
      <c r="M617" s="2"/>
      <c r="N617" s="2"/>
      <c r="O617" s="2"/>
    </row>
    <row r="618" ht="15.75" customHeight="1">
      <c r="L618" s="2"/>
      <c r="M618" s="2"/>
      <c r="N618" s="2"/>
      <c r="O618" s="2"/>
    </row>
    <row r="619" ht="15.75" customHeight="1">
      <c r="L619" s="2"/>
      <c r="M619" s="2"/>
      <c r="N619" s="2"/>
      <c r="O619" s="2"/>
    </row>
    <row r="620" ht="15.75" customHeight="1">
      <c r="L620" s="2"/>
      <c r="M620" s="2"/>
      <c r="N620" s="2"/>
      <c r="O620" s="2"/>
    </row>
    <row r="621" ht="15.75" customHeight="1">
      <c r="L621" s="2"/>
      <c r="M621" s="2"/>
      <c r="N621" s="2"/>
      <c r="O621" s="2"/>
    </row>
    <row r="622" ht="15.75" customHeight="1">
      <c r="L622" s="2"/>
      <c r="M622" s="2"/>
      <c r="N622" s="2"/>
      <c r="O622" s="2"/>
    </row>
    <row r="623" ht="15.75" customHeight="1">
      <c r="L623" s="2"/>
      <c r="M623" s="2"/>
      <c r="N623" s="2"/>
      <c r="O623" s="2"/>
    </row>
    <row r="624" ht="15.75" customHeight="1">
      <c r="L624" s="2"/>
      <c r="M624" s="2"/>
      <c r="N624" s="2"/>
      <c r="O624" s="2"/>
    </row>
    <row r="625" ht="15.75" customHeight="1">
      <c r="L625" s="2"/>
      <c r="M625" s="2"/>
      <c r="N625" s="2"/>
      <c r="O625" s="2"/>
    </row>
    <row r="626" ht="15.75" customHeight="1">
      <c r="L626" s="2"/>
      <c r="M626" s="2"/>
      <c r="N626" s="2"/>
      <c r="O626" s="2"/>
    </row>
    <row r="627" ht="15.75" customHeight="1">
      <c r="L627" s="2"/>
      <c r="M627" s="2"/>
      <c r="N627" s="2"/>
      <c r="O627" s="2"/>
    </row>
    <row r="628" ht="15.75" customHeight="1">
      <c r="L628" s="2"/>
      <c r="M628" s="2"/>
      <c r="N628" s="2"/>
      <c r="O628" s="2"/>
    </row>
    <row r="629" ht="15.75" customHeight="1">
      <c r="L629" s="2"/>
      <c r="M629" s="2"/>
      <c r="N629" s="2"/>
      <c r="O629" s="2"/>
    </row>
    <row r="630" ht="15.75" customHeight="1">
      <c r="L630" s="2"/>
      <c r="M630" s="2"/>
      <c r="N630" s="2"/>
      <c r="O630" s="2"/>
    </row>
    <row r="631" ht="15.75" customHeight="1">
      <c r="L631" s="2"/>
      <c r="M631" s="2"/>
      <c r="N631" s="2"/>
      <c r="O631" s="2"/>
    </row>
    <row r="632" ht="15.75" customHeight="1">
      <c r="L632" s="2"/>
      <c r="M632" s="2"/>
      <c r="N632" s="2"/>
      <c r="O632" s="2"/>
    </row>
    <row r="633" ht="15.75" customHeight="1">
      <c r="L633" s="2"/>
      <c r="M633" s="2"/>
      <c r="N633" s="2"/>
      <c r="O633" s="2"/>
    </row>
    <row r="634" ht="15.75" customHeight="1">
      <c r="L634" s="2"/>
      <c r="M634" s="2"/>
      <c r="N634" s="2"/>
      <c r="O634" s="2"/>
    </row>
    <row r="635" ht="15.75" customHeight="1">
      <c r="L635" s="2"/>
      <c r="M635" s="2"/>
      <c r="N635" s="2"/>
      <c r="O635" s="2"/>
    </row>
    <row r="636" ht="15.75" customHeight="1">
      <c r="L636" s="2"/>
      <c r="M636" s="2"/>
      <c r="N636" s="2"/>
      <c r="O636" s="2"/>
    </row>
    <row r="637" ht="15.75" customHeight="1">
      <c r="L637" s="2"/>
      <c r="M637" s="2"/>
      <c r="N637" s="2"/>
      <c r="O637" s="2"/>
    </row>
    <row r="638" ht="15.75" customHeight="1">
      <c r="L638" s="2"/>
      <c r="M638" s="2"/>
      <c r="N638" s="2"/>
      <c r="O638" s="2"/>
    </row>
    <row r="639" ht="15.75" customHeight="1">
      <c r="L639" s="2"/>
      <c r="M639" s="2"/>
      <c r="N639" s="2"/>
      <c r="O639" s="2"/>
    </row>
    <row r="640" ht="15.75" customHeight="1">
      <c r="L640" s="2"/>
      <c r="M640" s="2"/>
      <c r="N640" s="2"/>
      <c r="O640" s="2"/>
    </row>
    <row r="641" ht="15.75" customHeight="1">
      <c r="L641" s="2"/>
      <c r="M641" s="2"/>
      <c r="N641" s="2"/>
      <c r="O641" s="2"/>
    </row>
    <row r="642" ht="15.75" customHeight="1">
      <c r="L642" s="2"/>
      <c r="M642" s="2"/>
      <c r="N642" s="2"/>
      <c r="O642" s="2"/>
    </row>
    <row r="643" ht="15.75" customHeight="1">
      <c r="L643" s="2"/>
      <c r="M643" s="2"/>
      <c r="N643" s="2"/>
      <c r="O643" s="2"/>
    </row>
    <row r="644" ht="15.75" customHeight="1">
      <c r="L644" s="2"/>
      <c r="M644" s="2"/>
      <c r="N644" s="2"/>
      <c r="O644" s="2"/>
    </row>
    <row r="645" ht="15.75" customHeight="1">
      <c r="L645" s="2"/>
      <c r="M645" s="2"/>
      <c r="N645" s="2"/>
      <c r="O645" s="2"/>
    </row>
    <row r="646" ht="15.75" customHeight="1">
      <c r="L646" s="2"/>
      <c r="M646" s="2"/>
      <c r="N646" s="2"/>
      <c r="O646" s="2"/>
    </row>
    <row r="647" ht="15.75" customHeight="1">
      <c r="L647" s="2"/>
      <c r="M647" s="2"/>
      <c r="N647" s="2"/>
      <c r="O647" s="2"/>
    </row>
    <row r="648" ht="15.75" customHeight="1">
      <c r="L648" s="2"/>
      <c r="M648" s="2"/>
      <c r="N648" s="2"/>
      <c r="O648" s="2"/>
    </row>
    <row r="649" ht="15.75" customHeight="1">
      <c r="L649" s="2"/>
      <c r="M649" s="2"/>
      <c r="N649" s="2"/>
      <c r="O649" s="2"/>
    </row>
    <row r="650" ht="15.75" customHeight="1">
      <c r="L650" s="2"/>
      <c r="M650" s="2"/>
      <c r="N650" s="2"/>
      <c r="O650" s="2"/>
    </row>
    <row r="651" ht="15.75" customHeight="1">
      <c r="L651" s="2"/>
      <c r="M651" s="2"/>
      <c r="N651" s="2"/>
      <c r="O651" s="2"/>
    </row>
    <row r="652" ht="15.75" customHeight="1">
      <c r="L652" s="2"/>
      <c r="M652" s="2"/>
      <c r="N652" s="2"/>
      <c r="O652" s="2"/>
    </row>
    <row r="653" ht="15.75" customHeight="1">
      <c r="L653" s="2"/>
      <c r="M653" s="2"/>
      <c r="N653" s="2"/>
      <c r="O653" s="2"/>
    </row>
    <row r="654" ht="15.75" customHeight="1">
      <c r="L654" s="2"/>
      <c r="M654" s="2"/>
      <c r="N654" s="2"/>
      <c r="O654" s="2"/>
    </row>
    <row r="655" ht="15.75" customHeight="1">
      <c r="L655" s="2"/>
      <c r="M655" s="2"/>
      <c r="N655" s="2"/>
      <c r="O655" s="2"/>
    </row>
    <row r="656" ht="15.75" customHeight="1">
      <c r="L656" s="2"/>
      <c r="M656" s="2"/>
      <c r="N656" s="2"/>
      <c r="O656" s="2"/>
    </row>
    <row r="657" ht="15.75" customHeight="1">
      <c r="L657" s="2"/>
      <c r="M657" s="2"/>
      <c r="N657" s="2"/>
      <c r="O657" s="2"/>
    </row>
    <row r="658" ht="15.75" customHeight="1">
      <c r="L658" s="2"/>
      <c r="M658" s="2"/>
      <c r="N658" s="2"/>
      <c r="O658" s="2"/>
    </row>
    <row r="659" ht="15.75" customHeight="1">
      <c r="L659" s="2"/>
      <c r="M659" s="2"/>
      <c r="N659" s="2"/>
      <c r="O659" s="2"/>
    </row>
    <row r="660" ht="15.75" customHeight="1">
      <c r="L660" s="2"/>
      <c r="M660" s="2"/>
      <c r="N660" s="2"/>
      <c r="O660" s="2"/>
    </row>
    <row r="661" ht="15.75" customHeight="1">
      <c r="L661" s="2"/>
      <c r="M661" s="2"/>
      <c r="N661" s="2"/>
      <c r="O661" s="2"/>
    </row>
    <row r="662" ht="15.75" customHeight="1">
      <c r="L662" s="2"/>
      <c r="M662" s="2"/>
      <c r="N662" s="2"/>
      <c r="O662" s="2"/>
    </row>
    <row r="663" ht="15.75" customHeight="1">
      <c r="L663" s="2"/>
      <c r="M663" s="2"/>
      <c r="N663" s="2"/>
      <c r="O663" s="2"/>
    </row>
    <row r="664" ht="15.75" customHeight="1">
      <c r="L664" s="2"/>
      <c r="M664" s="2"/>
      <c r="N664" s="2"/>
      <c r="O664" s="2"/>
    </row>
    <row r="665" ht="15.75" customHeight="1">
      <c r="L665" s="2"/>
      <c r="M665" s="2"/>
      <c r="N665" s="2"/>
      <c r="O665" s="2"/>
    </row>
    <row r="666" ht="15.75" customHeight="1">
      <c r="L666" s="2"/>
      <c r="M666" s="2"/>
      <c r="N666" s="2"/>
      <c r="O666" s="2"/>
    </row>
    <row r="667" ht="15.75" customHeight="1">
      <c r="L667" s="2"/>
      <c r="M667" s="2"/>
      <c r="N667" s="2"/>
      <c r="O667" s="2"/>
    </row>
    <row r="668" ht="15.75" customHeight="1">
      <c r="L668" s="2"/>
      <c r="M668" s="2"/>
      <c r="N668" s="2"/>
      <c r="O668" s="2"/>
    </row>
    <row r="669" ht="15.75" customHeight="1">
      <c r="L669" s="2"/>
      <c r="M669" s="2"/>
      <c r="N669" s="2"/>
      <c r="O669" s="2"/>
    </row>
    <row r="670" ht="15.75" customHeight="1">
      <c r="L670" s="2"/>
      <c r="M670" s="2"/>
      <c r="N670" s="2"/>
      <c r="O670" s="2"/>
    </row>
    <row r="671" ht="15.75" customHeight="1">
      <c r="L671" s="2"/>
      <c r="M671" s="2"/>
      <c r="N671" s="2"/>
      <c r="O671" s="2"/>
    </row>
    <row r="672" ht="15.75" customHeight="1">
      <c r="L672" s="2"/>
      <c r="M672" s="2"/>
      <c r="N672" s="2"/>
      <c r="O672" s="2"/>
    </row>
    <row r="673" ht="15.75" customHeight="1">
      <c r="L673" s="2"/>
      <c r="M673" s="2"/>
      <c r="N673" s="2"/>
      <c r="O673" s="2"/>
    </row>
    <row r="674" ht="15.75" customHeight="1">
      <c r="L674" s="2"/>
      <c r="M674" s="2"/>
      <c r="N674" s="2"/>
      <c r="O674" s="2"/>
    </row>
    <row r="675" ht="15.75" customHeight="1">
      <c r="L675" s="2"/>
      <c r="M675" s="2"/>
      <c r="N675" s="2"/>
      <c r="O675" s="2"/>
    </row>
    <row r="676" ht="15.75" customHeight="1">
      <c r="L676" s="2"/>
      <c r="M676" s="2"/>
      <c r="N676" s="2"/>
      <c r="O676" s="2"/>
    </row>
    <row r="677" ht="15.75" customHeight="1">
      <c r="L677" s="2"/>
      <c r="M677" s="2"/>
      <c r="N677" s="2"/>
      <c r="O677" s="2"/>
    </row>
    <row r="678" ht="15.75" customHeight="1">
      <c r="L678" s="2"/>
      <c r="M678" s="2"/>
      <c r="N678" s="2"/>
      <c r="O678" s="2"/>
    </row>
    <row r="679" ht="15.75" customHeight="1">
      <c r="L679" s="2"/>
      <c r="M679" s="2"/>
      <c r="N679" s="2"/>
      <c r="O679" s="2"/>
    </row>
    <row r="680" ht="15.75" customHeight="1">
      <c r="L680" s="2"/>
      <c r="M680" s="2"/>
      <c r="N680" s="2"/>
      <c r="O680" s="2"/>
    </row>
    <row r="681" ht="15.75" customHeight="1">
      <c r="L681" s="2"/>
      <c r="M681" s="2"/>
      <c r="N681" s="2"/>
      <c r="O681" s="2"/>
    </row>
    <row r="682" ht="15.75" customHeight="1">
      <c r="L682" s="2"/>
      <c r="M682" s="2"/>
      <c r="N682" s="2"/>
      <c r="O682" s="2"/>
    </row>
    <row r="683" ht="15.75" customHeight="1">
      <c r="L683" s="2"/>
      <c r="M683" s="2"/>
      <c r="N683" s="2"/>
      <c r="O683" s="2"/>
    </row>
    <row r="684" ht="15.75" customHeight="1">
      <c r="L684" s="2"/>
      <c r="M684" s="2"/>
      <c r="N684" s="2"/>
      <c r="O684" s="2"/>
    </row>
    <row r="685" ht="15.75" customHeight="1">
      <c r="L685" s="2"/>
      <c r="M685" s="2"/>
      <c r="N685" s="2"/>
      <c r="O685" s="2"/>
    </row>
    <row r="686" ht="15.75" customHeight="1">
      <c r="L686" s="2"/>
      <c r="M686" s="2"/>
      <c r="N686" s="2"/>
      <c r="O686" s="2"/>
    </row>
    <row r="687" ht="15.75" customHeight="1">
      <c r="L687" s="2"/>
      <c r="M687" s="2"/>
      <c r="N687" s="2"/>
      <c r="O687" s="2"/>
    </row>
    <row r="688" ht="15.75" customHeight="1">
      <c r="L688" s="2"/>
      <c r="M688" s="2"/>
      <c r="N688" s="2"/>
      <c r="O688" s="2"/>
    </row>
    <row r="689" ht="15.75" customHeight="1">
      <c r="L689" s="2"/>
      <c r="M689" s="2"/>
      <c r="N689" s="2"/>
      <c r="O689" s="2"/>
    </row>
    <row r="690" ht="15.75" customHeight="1">
      <c r="L690" s="2"/>
      <c r="M690" s="2"/>
      <c r="N690" s="2"/>
      <c r="O690" s="2"/>
    </row>
    <row r="691" ht="15.75" customHeight="1">
      <c r="L691" s="2"/>
      <c r="M691" s="2"/>
      <c r="N691" s="2"/>
      <c r="O691" s="2"/>
    </row>
    <row r="692" ht="15.75" customHeight="1">
      <c r="L692" s="2"/>
      <c r="M692" s="2"/>
      <c r="N692" s="2"/>
      <c r="O692" s="2"/>
    </row>
    <row r="693" ht="15.75" customHeight="1">
      <c r="L693" s="2"/>
      <c r="M693" s="2"/>
      <c r="N693" s="2"/>
      <c r="O693" s="2"/>
    </row>
    <row r="694" ht="15.75" customHeight="1">
      <c r="L694" s="2"/>
      <c r="M694" s="2"/>
      <c r="N694" s="2"/>
      <c r="O694" s="2"/>
    </row>
    <row r="695" ht="15.75" customHeight="1">
      <c r="L695" s="2"/>
      <c r="M695" s="2"/>
      <c r="N695" s="2"/>
      <c r="O695" s="2"/>
    </row>
    <row r="696" ht="15.75" customHeight="1">
      <c r="L696" s="2"/>
      <c r="M696" s="2"/>
      <c r="N696" s="2"/>
      <c r="O696" s="2"/>
    </row>
    <row r="697" ht="15.75" customHeight="1">
      <c r="L697" s="2"/>
      <c r="M697" s="2"/>
      <c r="N697" s="2"/>
      <c r="O697" s="2"/>
    </row>
    <row r="698" ht="15.75" customHeight="1">
      <c r="L698" s="2"/>
      <c r="M698" s="2"/>
      <c r="N698" s="2"/>
      <c r="O698" s="2"/>
    </row>
    <row r="699" ht="15.75" customHeight="1">
      <c r="L699" s="2"/>
      <c r="M699" s="2"/>
      <c r="N699" s="2"/>
      <c r="O699" s="2"/>
    </row>
    <row r="700" ht="15.75" customHeight="1">
      <c r="L700" s="2"/>
      <c r="M700" s="2"/>
      <c r="N700" s="2"/>
      <c r="O700" s="2"/>
    </row>
    <row r="701" ht="15.75" customHeight="1">
      <c r="L701" s="2"/>
      <c r="M701" s="2"/>
      <c r="N701" s="2"/>
      <c r="O701" s="2"/>
    </row>
    <row r="702" ht="15.75" customHeight="1">
      <c r="L702" s="2"/>
      <c r="M702" s="2"/>
      <c r="N702" s="2"/>
      <c r="O702" s="2"/>
    </row>
    <row r="703" ht="15.75" customHeight="1">
      <c r="L703" s="2"/>
      <c r="M703" s="2"/>
      <c r="N703" s="2"/>
      <c r="O703" s="2"/>
    </row>
    <row r="704" ht="15.75" customHeight="1">
      <c r="L704" s="2"/>
      <c r="M704" s="2"/>
      <c r="N704" s="2"/>
      <c r="O704" s="2"/>
    </row>
    <row r="705" ht="15.75" customHeight="1">
      <c r="L705" s="2"/>
      <c r="M705" s="2"/>
      <c r="N705" s="2"/>
      <c r="O705" s="2"/>
    </row>
    <row r="706" ht="15.75" customHeight="1">
      <c r="L706" s="2"/>
      <c r="M706" s="2"/>
      <c r="N706" s="2"/>
      <c r="O706" s="2"/>
    </row>
    <row r="707" ht="15.75" customHeight="1">
      <c r="L707" s="2"/>
      <c r="M707" s="2"/>
      <c r="N707" s="2"/>
      <c r="O707" s="2"/>
    </row>
    <row r="708" ht="15.75" customHeight="1">
      <c r="L708" s="2"/>
      <c r="M708" s="2"/>
      <c r="N708" s="2"/>
      <c r="O708" s="2"/>
    </row>
    <row r="709" ht="15.75" customHeight="1">
      <c r="L709" s="2"/>
      <c r="M709" s="2"/>
      <c r="N709" s="2"/>
      <c r="O709" s="2"/>
    </row>
    <row r="710" ht="15.75" customHeight="1">
      <c r="L710" s="2"/>
      <c r="M710" s="2"/>
      <c r="N710" s="2"/>
      <c r="O710" s="2"/>
    </row>
    <row r="711" ht="15.75" customHeight="1">
      <c r="L711" s="2"/>
      <c r="M711" s="2"/>
      <c r="N711" s="2"/>
      <c r="O711" s="2"/>
    </row>
    <row r="712" ht="15.75" customHeight="1">
      <c r="L712" s="2"/>
      <c r="M712" s="2"/>
      <c r="N712" s="2"/>
      <c r="O712" s="2"/>
    </row>
    <row r="713" ht="15.75" customHeight="1">
      <c r="L713" s="2"/>
      <c r="M713" s="2"/>
      <c r="N713" s="2"/>
      <c r="O713" s="2"/>
    </row>
    <row r="714" ht="15.75" customHeight="1">
      <c r="L714" s="2"/>
      <c r="M714" s="2"/>
      <c r="N714" s="2"/>
      <c r="O714" s="2"/>
    </row>
    <row r="715" ht="15.75" customHeight="1">
      <c r="L715" s="2"/>
      <c r="M715" s="2"/>
      <c r="N715" s="2"/>
      <c r="O715" s="2"/>
    </row>
    <row r="716" ht="15.75" customHeight="1">
      <c r="L716" s="2"/>
      <c r="M716" s="2"/>
      <c r="N716" s="2"/>
      <c r="O716" s="2"/>
    </row>
    <row r="717" ht="15.75" customHeight="1">
      <c r="L717" s="2"/>
      <c r="M717" s="2"/>
      <c r="N717" s="2"/>
      <c r="O717" s="2"/>
    </row>
    <row r="718" ht="15.75" customHeight="1">
      <c r="L718" s="2"/>
      <c r="M718" s="2"/>
      <c r="N718" s="2"/>
      <c r="O718" s="2"/>
    </row>
    <row r="719" ht="15.75" customHeight="1">
      <c r="L719" s="2"/>
      <c r="M719" s="2"/>
      <c r="N719" s="2"/>
      <c r="O719" s="2"/>
    </row>
    <row r="720" ht="15.75" customHeight="1">
      <c r="L720" s="2"/>
      <c r="M720" s="2"/>
      <c r="N720" s="2"/>
      <c r="O720" s="2"/>
    </row>
    <row r="721" ht="15.75" customHeight="1">
      <c r="L721" s="2"/>
      <c r="M721" s="2"/>
      <c r="N721" s="2"/>
      <c r="O721" s="2"/>
    </row>
    <row r="722" ht="15.75" customHeight="1">
      <c r="L722" s="2"/>
      <c r="M722" s="2"/>
      <c r="N722" s="2"/>
      <c r="O722" s="2"/>
    </row>
    <row r="723" ht="15.75" customHeight="1">
      <c r="L723" s="2"/>
      <c r="M723" s="2"/>
      <c r="N723" s="2"/>
      <c r="O723" s="2"/>
    </row>
    <row r="724" ht="15.75" customHeight="1">
      <c r="L724" s="2"/>
      <c r="M724" s="2"/>
      <c r="N724" s="2"/>
      <c r="O724" s="2"/>
    </row>
    <row r="725" ht="15.75" customHeight="1">
      <c r="L725" s="2"/>
      <c r="M725" s="2"/>
      <c r="N725" s="2"/>
      <c r="O725" s="2"/>
    </row>
    <row r="726" ht="15.75" customHeight="1">
      <c r="L726" s="2"/>
      <c r="M726" s="2"/>
      <c r="N726" s="2"/>
      <c r="O726" s="2"/>
    </row>
    <row r="727" ht="15.75" customHeight="1">
      <c r="L727" s="2"/>
      <c r="M727" s="2"/>
      <c r="N727" s="2"/>
      <c r="O727" s="2"/>
    </row>
    <row r="728" ht="15.75" customHeight="1">
      <c r="L728" s="2"/>
      <c r="M728" s="2"/>
      <c r="N728" s="2"/>
      <c r="O728" s="2"/>
    </row>
    <row r="729" ht="15.75" customHeight="1">
      <c r="L729" s="2"/>
      <c r="M729" s="2"/>
      <c r="N729" s="2"/>
      <c r="O729" s="2"/>
    </row>
    <row r="730" ht="15.75" customHeight="1">
      <c r="L730" s="2"/>
      <c r="M730" s="2"/>
      <c r="N730" s="2"/>
      <c r="O730" s="2"/>
    </row>
    <row r="731" ht="15.75" customHeight="1">
      <c r="L731" s="2"/>
      <c r="M731" s="2"/>
      <c r="N731" s="2"/>
      <c r="O731" s="2"/>
    </row>
    <row r="732" ht="15.75" customHeight="1">
      <c r="L732" s="2"/>
      <c r="M732" s="2"/>
      <c r="N732" s="2"/>
      <c r="O732" s="2"/>
    </row>
    <row r="733" ht="15.75" customHeight="1">
      <c r="L733" s="2"/>
      <c r="M733" s="2"/>
      <c r="N733" s="2"/>
      <c r="O733" s="2"/>
    </row>
    <row r="734" ht="15.75" customHeight="1">
      <c r="L734" s="2"/>
      <c r="M734" s="2"/>
      <c r="N734" s="2"/>
      <c r="O734" s="2"/>
    </row>
    <row r="735" ht="15.75" customHeight="1">
      <c r="L735" s="2"/>
      <c r="M735" s="2"/>
      <c r="N735" s="2"/>
      <c r="O735" s="2"/>
    </row>
    <row r="736" ht="15.75" customHeight="1">
      <c r="L736" s="2"/>
      <c r="M736" s="2"/>
      <c r="N736" s="2"/>
      <c r="O736" s="2"/>
    </row>
    <row r="737" ht="15.75" customHeight="1">
      <c r="L737" s="2"/>
      <c r="M737" s="2"/>
      <c r="N737" s="2"/>
      <c r="O737" s="2"/>
    </row>
    <row r="738" ht="15.75" customHeight="1">
      <c r="L738" s="2"/>
      <c r="M738" s="2"/>
      <c r="N738" s="2"/>
      <c r="O738" s="2"/>
    </row>
    <row r="739" ht="15.75" customHeight="1">
      <c r="L739" s="2"/>
      <c r="M739" s="2"/>
      <c r="N739" s="2"/>
      <c r="O739" s="2"/>
    </row>
    <row r="740" ht="15.75" customHeight="1">
      <c r="L740" s="2"/>
      <c r="M740" s="2"/>
      <c r="N740" s="2"/>
      <c r="O740" s="2"/>
    </row>
    <row r="741" ht="15.75" customHeight="1">
      <c r="L741" s="2"/>
      <c r="M741" s="2"/>
      <c r="N741" s="2"/>
      <c r="O741" s="2"/>
    </row>
    <row r="742" ht="15.75" customHeight="1">
      <c r="L742" s="2"/>
      <c r="M742" s="2"/>
      <c r="N742" s="2"/>
      <c r="O742" s="2"/>
    </row>
    <row r="743" ht="15.75" customHeight="1">
      <c r="L743" s="2"/>
      <c r="M743" s="2"/>
      <c r="N743" s="2"/>
      <c r="O743" s="2"/>
    </row>
    <row r="744" ht="15.75" customHeight="1">
      <c r="L744" s="2"/>
      <c r="M744" s="2"/>
      <c r="N744" s="2"/>
      <c r="O744" s="2"/>
    </row>
    <row r="745" ht="15.75" customHeight="1">
      <c r="L745" s="2"/>
      <c r="M745" s="2"/>
      <c r="N745" s="2"/>
      <c r="O745" s="2"/>
    </row>
    <row r="746" ht="15.75" customHeight="1">
      <c r="L746" s="2"/>
      <c r="M746" s="2"/>
      <c r="N746" s="2"/>
      <c r="O746" s="2"/>
    </row>
    <row r="747" ht="15.75" customHeight="1">
      <c r="L747" s="2"/>
      <c r="M747" s="2"/>
      <c r="N747" s="2"/>
      <c r="O747" s="2"/>
    </row>
    <row r="748" ht="15.75" customHeight="1">
      <c r="L748" s="2"/>
      <c r="M748" s="2"/>
      <c r="N748" s="2"/>
      <c r="O748" s="2"/>
    </row>
    <row r="749" ht="15.75" customHeight="1">
      <c r="L749" s="2"/>
      <c r="M749" s="2"/>
      <c r="N749" s="2"/>
      <c r="O749" s="2"/>
    </row>
    <row r="750" ht="15.75" customHeight="1">
      <c r="L750" s="2"/>
      <c r="M750" s="2"/>
      <c r="N750" s="2"/>
      <c r="O750" s="2"/>
    </row>
    <row r="751" ht="15.75" customHeight="1">
      <c r="L751" s="2"/>
      <c r="M751" s="2"/>
      <c r="N751" s="2"/>
      <c r="O751" s="2"/>
    </row>
    <row r="752" ht="15.75" customHeight="1">
      <c r="L752" s="2"/>
      <c r="M752" s="2"/>
      <c r="N752" s="2"/>
      <c r="O752" s="2"/>
    </row>
    <row r="753" ht="15.75" customHeight="1">
      <c r="L753" s="2"/>
      <c r="M753" s="2"/>
      <c r="N753" s="2"/>
      <c r="O753" s="2"/>
    </row>
    <row r="754" ht="15.75" customHeight="1">
      <c r="L754" s="2"/>
      <c r="M754" s="2"/>
      <c r="N754" s="2"/>
      <c r="O754" s="2"/>
    </row>
    <row r="755" ht="15.75" customHeight="1">
      <c r="L755" s="2"/>
      <c r="M755" s="2"/>
      <c r="N755" s="2"/>
      <c r="O755" s="2"/>
    </row>
    <row r="756" ht="15.75" customHeight="1">
      <c r="L756" s="2"/>
      <c r="M756" s="2"/>
      <c r="N756" s="2"/>
      <c r="O756" s="2"/>
    </row>
    <row r="757" ht="15.75" customHeight="1">
      <c r="L757" s="2"/>
      <c r="M757" s="2"/>
      <c r="N757" s="2"/>
      <c r="O757" s="2"/>
    </row>
    <row r="758" ht="15.75" customHeight="1">
      <c r="L758" s="2"/>
      <c r="M758" s="2"/>
      <c r="N758" s="2"/>
      <c r="O758" s="2"/>
    </row>
    <row r="759" ht="15.75" customHeight="1">
      <c r="L759" s="2"/>
      <c r="M759" s="2"/>
      <c r="N759" s="2"/>
      <c r="O759" s="2"/>
    </row>
    <row r="760" ht="15.75" customHeight="1">
      <c r="L760" s="2"/>
      <c r="M760" s="2"/>
      <c r="N760" s="2"/>
      <c r="O760" s="2"/>
    </row>
    <row r="761" ht="15.75" customHeight="1">
      <c r="L761" s="2"/>
      <c r="M761" s="2"/>
      <c r="N761" s="2"/>
      <c r="O761" s="2"/>
    </row>
    <row r="762" ht="15.75" customHeight="1">
      <c r="L762" s="2"/>
      <c r="M762" s="2"/>
      <c r="N762" s="2"/>
      <c r="O762" s="2"/>
    </row>
    <row r="763" ht="15.75" customHeight="1">
      <c r="L763" s="2"/>
      <c r="M763" s="2"/>
      <c r="N763" s="2"/>
      <c r="O763" s="2"/>
    </row>
    <row r="764" ht="15.75" customHeight="1">
      <c r="L764" s="2"/>
      <c r="M764" s="2"/>
      <c r="N764" s="2"/>
      <c r="O764" s="2"/>
    </row>
    <row r="765" ht="15.75" customHeight="1">
      <c r="L765" s="2"/>
      <c r="M765" s="2"/>
      <c r="N765" s="2"/>
      <c r="O765" s="2"/>
    </row>
    <row r="766" ht="15.75" customHeight="1">
      <c r="L766" s="2"/>
      <c r="M766" s="2"/>
      <c r="N766" s="2"/>
      <c r="O766" s="2"/>
    </row>
    <row r="767" ht="15.75" customHeight="1">
      <c r="L767" s="2"/>
      <c r="M767" s="2"/>
      <c r="N767" s="2"/>
      <c r="O767" s="2"/>
    </row>
    <row r="768" ht="15.75" customHeight="1">
      <c r="L768" s="2"/>
      <c r="M768" s="2"/>
      <c r="N768" s="2"/>
      <c r="O768" s="2"/>
    </row>
    <row r="769" ht="15.75" customHeight="1">
      <c r="L769" s="2"/>
      <c r="M769" s="2"/>
      <c r="N769" s="2"/>
      <c r="O769" s="2"/>
    </row>
    <row r="770" ht="15.75" customHeight="1">
      <c r="L770" s="2"/>
      <c r="M770" s="2"/>
      <c r="N770" s="2"/>
      <c r="O770" s="2"/>
    </row>
    <row r="771" ht="15.75" customHeight="1">
      <c r="L771" s="2"/>
      <c r="M771" s="2"/>
      <c r="N771" s="2"/>
      <c r="O771" s="2"/>
    </row>
    <row r="772" ht="15.75" customHeight="1">
      <c r="L772" s="2"/>
      <c r="M772" s="2"/>
      <c r="N772" s="2"/>
      <c r="O772" s="2"/>
    </row>
    <row r="773" ht="15.75" customHeight="1">
      <c r="L773" s="2"/>
      <c r="M773" s="2"/>
      <c r="N773" s="2"/>
      <c r="O773" s="2"/>
    </row>
    <row r="774" ht="15.75" customHeight="1">
      <c r="L774" s="2"/>
      <c r="M774" s="2"/>
      <c r="N774" s="2"/>
      <c r="O774" s="2"/>
    </row>
    <row r="775" ht="15.75" customHeight="1">
      <c r="L775" s="2"/>
      <c r="M775" s="2"/>
      <c r="N775" s="2"/>
      <c r="O775" s="2"/>
    </row>
    <row r="776" ht="15.75" customHeight="1">
      <c r="L776" s="2"/>
      <c r="M776" s="2"/>
      <c r="N776" s="2"/>
      <c r="O776" s="2"/>
    </row>
    <row r="777" ht="15.75" customHeight="1">
      <c r="L777" s="2"/>
      <c r="M777" s="2"/>
      <c r="N777" s="2"/>
      <c r="O777" s="2"/>
    </row>
    <row r="778" ht="15.75" customHeight="1">
      <c r="L778" s="2"/>
      <c r="M778" s="2"/>
      <c r="N778" s="2"/>
      <c r="O778" s="2"/>
    </row>
    <row r="779" ht="15.75" customHeight="1">
      <c r="L779" s="2"/>
      <c r="M779" s="2"/>
      <c r="N779" s="2"/>
      <c r="O779" s="2"/>
    </row>
    <row r="780" ht="15.75" customHeight="1">
      <c r="L780" s="2"/>
      <c r="M780" s="2"/>
      <c r="N780" s="2"/>
      <c r="O780" s="2"/>
    </row>
    <row r="781" ht="15.75" customHeight="1">
      <c r="L781" s="2"/>
      <c r="M781" s="2"/>
      <c r="N781" s="2"/>
      <c r="O781" s="2"/>
    </row>
    <row r="782" ht="15.75" customHeight="1">
      <c r="L782" s="2"/>
      <c r="M782" s="2"/>
      <c r="N782" s="2"/>
      <c r="O782" s="2"/>
    </row>
    <row r="783" ht="15.75" customHeight="1">
      <c r="L783" s="2"/>
      <c r="M783" s="2"/>
      <c r="N783" s="2"/>
      <c r="O783" s="2"/>
    </row>
    <row r="784" ht="15.75" customHeight="1">
      <c r="L784" s="2"/>
      <c r="M784" s="2"/>
      <c r="N784" s="2"/>
      <c r="O784" s="2"/>
    </row>
    <row r="785" ht="15.75" customHeight="1">
      <c r="L785" s="2"/>
      <c r="M785" s="2"/>
      <c r="N785" s="2"/>
      <c r="O785" s="2"/>
    </row>
    <row r="786" ht="15.75" customHeight="1">
      <c r="L786" s="2"/>
      <c r="M786" s="2"/>
      <c r="N786" s="2"/>
      <c r="O786" s="2"/>
    </row>
    <row r="787" ht="15.75" customHeight="1">
      <c r="L787" s="2"/>
      <c r="M787" s="2"/>
      <c r="N787" s="2"/>
      <c r="O787" s="2"/>
    </row>
    <row r="788" ht="15.75" customHeight="1">
      <c r="L788" s="2"/>
      <c r="M788" s="2"/>
      <c r="N788" s="2"/>
      <c r="O788" s="2"/>
    </row>
    <row r="789" ht="15.75" customHeight="1">
      <c r="L789" s="2"/>
      <c r="M789" s="2"/>
      <c r="N789" s="2"/>
      <c r="O789" s="2"/>
    </row>
    <row r="790" ht="15.75" customHeight="1">
      <c r="L790" s="2"/>
      <c r="M790" s="2"/>
      <c r="N790" s="2"/>
      <c r="O790" s="2"/>
    </row>
    <row r="791" ht="15.75" customHeight="1">
      <c r="L791" s="2"/>
      <c r="M791" s="2"/>
      <c r="N791" s="2"/>
      <c r="O791" s="2"/>
    </row>
    <row r="792" ht="15.75" customHeight="1">
      <c r="L792" s="2"/>
      <c r="M792" s="2"/>
      <c r="N792" s="2"/>
      <c r="O792" s="2"/>
    </row>
    <row r="793" ht="15.75" customHeight="1">
      <c r="L793" s="2"/>
      <c r="M793" s="2"/>
      <c r="N793" s="2"/>
      <c r="O793" s="2"/>
    </row>
    <row r="794" ht="15.75" customHeight="1">
      <c r="L794" s="2"/>
      <c r="M794" s="2"/>
      <c r="N794" s="2"/>
      <c r="O794" s="2"/>
    </row>
    <row r="795" ht="15.75" customHeight="1">
      <c r="L795" s="2"/>
      <c r="M795" s="2"/>
      <c r="N795" s="2"/>
      <c r="O795" s="2"/>
    </row>
    <row r="796" ht="15.75" customHeight="1">
      <c r="L796" s="2"/>
      <c r="M796" s="2"/>
      <c r="N796" s="2"/>
      <c r="O796" s="2"/>
    </row>
    <row r="797" ht="15.75" customHeight="1">
      <c r="L797" s="2"/>
      <c r="M797" s="2"/>
      <c r="N797" s="2"/>
      <c r="O797" s="2"/>
    </row>
    <row r="798" ht="15.75" customHeight="1">
      <c r="L798" s="2"/>
      <c r="M798" s="2"/>
      <c r="N798" s="2"/>
      <c r="O798" s="2"/>
    </row>
    <row r="799" ht="15.75" customHeight="1">
      <c r="L799" s="2"/>
      <c r="M799" s="2"/>
      <c r="N799" s="2"/>
      <c r="O799" s="2"/>
    </row>
    <row r="800" ht="15.75" customHeight="1">
      <c r="L800" s="2"/>
      <c r="M800" s="2"/>
      <c r="N800" s="2"/>
      <c r="O800" s="2"/>
    </row>
    <row r="801" ht="15.75" customHeight="1">
      <c r="L801" s="2"/>
      <c r="M801" s="2"/>
      <c r="N801" s="2"/>
      <c r="O801" s="2"/>
    </row>
    <row r="802" ht="15.75" customHeight="1">
      <c r="L802" s="2"/>
      <c r="M802" s="2"/>
      <c r="N802" s="2"/>
      <c r="O802" s="2"/>
    </row>
    <row r="803" ht="15.75" customHeight="1">
      <c r="L803" s="2"/>
      <c r="M803" s="2"/>
      <c r="N803" s="2"/>
      <c r="O803" s="2"/>
    </row>
    <row r="804" ht="15.75" customHeight="1">
      <c r="L804" s="2"/>
      <c r="M804" s="2"/>
      <c r="N804" s="2"/>
      <c r="O804" s="2"/>
    </row>
    <row r="805" ht="15.75" customHeight="1">
      <c r="L805" s="2"/>
      <c r="M805" s="2"/>
      <c r="N805" s="2"/>
      <c r="O805" s="2"/>
    </row>
    <row r="806" ht="15.75" customHeight="1">
      <c r="L806" s="2"/>
      <c r="M806" s="2"/>
      <c r="N806" s="2"/>
      <c r="O806" s="2"/>
    </row>
    <row r="807" ht="15.75" customHeight="1">
      <c r="L807" s="2"/>
      <c r="M807" s="2"/>
      <c r="N807" s="2"/>
      <c r="O807" s="2"/>
    </row>
    <row r="808" ht="15.75" customHeight="1">
      <c r="L808" s="2"/>
      <c r="M808" s="2"/>
      <c r="N808" s="2"/>
      <c r="O808" s="2"/>
    </row>
    <row r="809" ht="15.75" customHeight="1">
      <c r="L809" s="2"/>
      <c r="M809" s="2"/>
      <c r="N809" s="2"/>
      <c r="O809" s="2"/>
    </row>
    <row r="810" ht="15.75" customHeight="1">
      <c r="L810" s="2"/>
      <c r="M810" s="2"/>
      <c r="N810" s="2"/>
      <c r="O810" s="2"/>
    </row>
    <row r="811" ht="15.75" customHeight="1">
      <c r="L811" s="2"/>
      <c r="M811" s="2"/>
      <c r="N811" s="2"/>
      <c r="O811" s="2"/>
    </row>
    <row r="812" ht="15.75" customHeight="1">
      <c r="L812" s="2"/>
      <c r="M812" s="2"/>
      <c r="N812" s="2"/>
      <c r="O812" s="2"/>
    </row>
    <row r="813" ht="15.75" customHeight="1">
      <c r="L813" s="2"/>
      <c r="M813" s="2"/>
      <c r="N813" s="2"/>
      <c r="O813" s="2"/>
    </row>
    <row r="814" ht="15.75" customHeight="1">
      <c r="L814" s="2"/>
      <c r="M814" s="2"/>
      <c r="N814" s="2"/>
      <c r="O814" s="2"/>
    </row>
    <row r="815" ht="15.75" customHeight="1">
      <c r="L815" s="2"/>
      <c r="M815" s="2"/>
      <c r="N815" s="2"/>
      <c r="O815" s="2"/>
    </row>
    <row r="816" ht="15.75" customHeight="1">
      <c r="L816" s="2"/>
      <c r="M816" s="2"/>
      <c r="N816" s="2"/>
      <c r="O816" s="2"/>
    </row>
    <row r="817" ht="15.75" customHeight="1">
      <c r="L817" s="2"/>
      <c r="M817" s="2"/>
      <c r="N817" s="2"/>
      <c r="O817" s="2"/>
    </row>
    <row r="818" ht="15.75" customHeight="1">
      <c r="L818" s="2"/>
      <c r="M818" s="2"/>
      <c r="N818" s="2"/>
      <c r="O818" s="2"/>
    </row>
    <row r="819" ht="15.75" customHeight="1">
      <c r="L819" s="2"/>
      <c r="M819" s="2"/>
      <c r="N819" s="2"/>
      <c r="O819" s="2"/>
    </row>
    <row r="820" ht="15.75" customHeight="1">
      <c r="L820" s="2"/>
      <c r="M820" s="2"/>
      <c r="N820" s="2"/>
      <c r="O820" s="2"/>
    </row>
    <row r="821" ht="15.75" customHeight="1">
      <c r="L821" s="2"/>
      <c r="M821" s="2"/>
      <c r="N821" s="2"/>
      <c r="O821" s="2"/>
    </row>
    <row r="822" ht="15.75" customHeight="1">
      <c r="L822" s="2"/>
      <c r="M822" s="2"/>
      <c r="N822" s="2"/>
      <c r="O822" s="2"/>
    </row>
    <row r="823" ht="15.75" customHeight="1">
      <c r="L823" s="2"/>
      <c r="M823" s="2"/>
      <c r="N823" s="2"/>
      <c r="O823" s="2"/>
    </row>
    <row r="824" ht="15.75" customHeight="1">
      <c r="L824" s="2"/>
      <c r="M824" s="2"/>
      <c r="N824" s="2"/>
      <c r="O824" s="2"/>
    </row>
    <row r="825" ht="15.75" customHeight="1">
      <c r="L825" s="2"/>
      <c r="M825" s="2"/>
      <c r="N825" s="2"/>
      <c r="O825" s="2"/>
    </row>
    <row r="826" ht="15.75" customHeight="1">
      <c r="L826" s="2"/>
      <c r="M826" s="2"/>
      <c r="N826" s="2"/>
      <c r="O826" s="2"/>
    </row>
    <row r="827" ht="15.75" customHeight="1">
      <c r="L827" s="2"/>
      <c r="M827" s="2"/>
      <c r="N827" s="2"/>
      <c r="O827" s="2"/>
    </row>
    <row r="828" ht="15.75" customHeight="1">
      <c r="L828" s="2"/>
      <c r="M828" s="2"/>
      <c r="N828" s="2"/>
      <c r="O828" s="2"/>
    </row>
    <row r="829" ht="15.75" customHeight="1">
      <c r="L829" s="2"/>
      <c r="M829" s="2"/>
      <c r="N829" s="2"/>
      <c r="O829" s="2"/>
    </row>
    <row r="830" ht="15.75" customHeight="1">
      <c r="L830" s="2"/>
      <c r="M830" s="2"/>
      <c r="N830" s="2"/>
      <c r="O830" s="2"/>
    </row>
    <row r="831" ht="15.75" customHeight="1">
      <c r="L831" s="2"/>
      <c r="M831" s="2"/>
      <c r="N831" s="2"/>
      <c r="O831" s="2"/>
    </row>
    <row r="832" ht="15.75" customHeight="1">
      <c r="L832" s="2"/>
      <c r="M832" s="2"/>
      <c r="N832" s="2"/>
      <c r="O832" s="2"/>
    </row>
    <row r="833" ht="15.75" customHeight="1">
      <c r="L833" s="2"/>
      <c r="M833" s="2"/>
      <c r="N833" s="2"/>
      <c r="O833" s="2"/>
    </row>
    <row r="834" ht="15.75" customHeight="1">
      <c r="L834" s="2"/>
      <c r="M834" s="2"/>
      <c r="N834" s="2"/>
      <c r="O834" s="2"/>
    </row>
    <row r="835" ht="15.75" customHeight="1">
      <c r="L835" s="2"/>
      <c r="M835" s="2"/>
      <c r="N835" s="2"/>
      <c r="O835" s="2"/>
    </row>
    <row r="836" ht="15.75" customHeight="1">
      <c r="L836" s="2"/>
      <c r="M836" s="2"/>
      <c r="N836" s="2"/>
      <c r="O836" s="2"/>
    </row>
    <row r="837" ht="15.75" customHeight="1">
      <c r="L837" s="2"/>
      <c r="M837" s="2"/>
      <c r="N837" s="2"/>
      <c r="O837" s="2"/>
    </row>
    <row r="838" ht="15.75" customHeight="1">
      <c r="L838" s="2"/>
      <c r="M838" s="2"/>
      <c r="N838" s="2"/>
      <c r="O838" s="2"/>
    </row>
    <row r="839" ht="15.75" customHeight="1">
      <c r="L839" s="2"/>
      <c r="M839" s="2"/>
      <c r="N839" s="2"/>
      <c r="O839" s="2"/>
    </row>
    <row r="840" ht="15.75" customHeight="1">
      <c r="L840" s="2"/>
      <c r="M840" s="2"/>
      <c r="N840" s="2"/>
      <c r="O840" s="2"/>
    </row>
    <row r="841" ht="15.75" customHeight="1">
      <c r="L841" s="2"/>
      <c r="M841" s="2"/>
      <c r="N841" s="2"/>
      <c r="O841" s="2"/>
    </row>
    <row r="842" ht="15.75" customHeight="1">
      <c r="L842" s="2"/>
      <c r="M842" s="2"/>
      <c r="N842" s="2"/>
      <c r="O842" s="2"/>
    </row>
    <row r="843" ht="15.75" customHeight="1">
      <c r="L843" s="2"/>
      <c r="M843" s="2"/>
      <c r="N843" s="2"/>
      <c r="O843" s="2"/>
    </row>
    <row r="844" ht="15.75" customHeight="1">
      <c r="L844" s="2"/>
      <c r="M844" s="2"/>
      <c r="N844" s="2"/>
      <c r="O844" s="2"/>
    </row>
    <row r="845" ht="15.75" customHeight="1">
      <c r="L845" s="2"/>
      <c r="M845" s="2"/>
      <c r="N845" s="2"/>
      <c r="O845" s="2"/>
    </row>
    <row r="846" ht="15.75" customHeight="1">
      <c r="L846" s="2"/>
      <c r="M846" s="2"/>
      <c r="N846" s="2"/>
      <c r="O846" s="2"/>
    </row>
    <row r="847" ht="15.75" customHeight="1">
      <c r="L847" s="2"/>
      <c r="M847" s="2"/>
      <c r="N847" s="2"/>
      <c r="O847" s="2"/>
    </row>
    <row r="848" ht="15.75" customHeight="1">
      <c r="L848" s="2"/>
      <c r="M848" s="2"/>
      <c r="N848" s="2"/>
      <c r="O848" s="2"/>
    </row>
    <row r="849" ht="15.75" customHeight="1">
      <c r="L849" s="2"/>
      <c r="M849" s="2"/>
      <c r="N849" s="2"/>
      <c r="O849" s="2"/>
    </row>
    <row r="850" ht="15.75" customHeight="1">
      <c r="L850" s="2"/>
      <c r="M850" s="2"/>
      <c r="N850" s="2"/>
      <c r="O850" s="2"/>
    </row>
    <row r="851" ht="15.75" customHeight="1">
      <c r="L851" s="2"/>
      <c r="M851" s="2"/>
      <c r="N851" s="2"/>
      <c r="O851" s="2"/>
    </row>
    <row r="852" ht="15.75" customHeight="1">
      <c r="L852" s="2"/>
      <c r="M852" s="2"/>
      <c r="N852" s="2"/>
      <c r="O852" s="2"/>
    </row>
    <row r="853" ht="15.75" customHeight="1">
      <c r="L853" s="2"/>
      <c r="M853" s="2"/>
      <c r="N853" s="2"/>
      <c r="O853" s="2"/>
    </row>
    <row r="854" ht="15.75" customHeight="1">
      <c r="L854" s="2"/>
      <c r="M854" s="2"/>
      <c r="N854" s="2"/>
      <c r="O854" s="2"/>
    </row>
    <row r="855" ht="15.75" customHeight="1">
      <c r="L855" s="2"/>
      <c r="M855" s="2"/>
      <c r="N855" s="2"/>
      <c r="O855" s="2"/>
    </row>
    <row r="856" ht="15.75" customHeight="1">
      <c r="L856" s="2"/>
      <c r="M856" s="2"/>
      <c r="N856" s="2"/>
      <c r="O856" s="2"/>
    </row>
    <row r="857" ht="15.75" customHeight="1">
      <c r="L857" s="2"/>
      <c r="M857" s="2"/>
      <c r="N857" s="2"/>
      <c r="O857" s="2"/>
    </row>
    <row r="858" ht="15.75" customHeight="1">
      <c r="L858" s="2"/>
      <c r="M858" s="2"/>
      <c r="N858" s="2"/>
      <c r="O858" s="2"/>
    </row>
    <row r="859" ht="15.75" customHeight="1">
      <c r="L859" s="2"/>
      <c r="M859" s="2"/>
      <c r="N859" s="2"/>
      <c r="O859" s="2"/>
    </row>
    <row r="860" ht="15.75" customHeight="1">
      <c r="L860" s="2"/>
      <c r="M860" s="2"/>
      <c r="N860" s="2"/>
      <c r="O860" s="2"/>
    </row>
    <row r="861" ht="15.75" customHeight="1">
      <c r="L861" s="2"/>
      <c r="M861" s="2"/>
      <c r="N861" s="2"/>
      <c r="O861" s="2"/>
    </row>
    <row r="862" ht="15.75" customHeight="1">
      <c r="L862" s="2"/>
      <c r="M862" s="2"/>
      <c r="N862" s="2"/>
      <c r="O862" s="2"/>
    </row>
    <row r="863" ht="15.75" customHeight="1">
      <c r="L863" s="2"/>
      <c r="M863" s="2"/>
      <c r="N863" s="2"/>
      <c r="O863" s="2"/>
    </row>
    <row r="864" ht="15.75" customHeight="1">
      <c r="L864" s="2"/>
      <c r="M864" s="2"/>
      <c r="N864" s="2"/>
      <c r="O864" s="2"/>
    </row>
    <row r="865" ht="15.75" customHeight="1">
      <c r="L865" s="2"/>
      <c r="M865" s="2"/>
      <c r="N865" s="2"/>
      <c r="O865" s="2"/>
    </row>
    <row r="866" ht="15.75" customHeight="1">
      <c r="L866" s="2"/>
      <c r="M866" s="2"/>
      <c r="N866" s="2"/>
      <c r="O866" s="2"/>
    </row>
    <row r="867" ht="15.75" customHeight="1">
      <c r="L867" s="2"/>
      <c r="M867" s="2"/>
      <c r="N867" s="2"/>
      <c r="O867" s="2"/>
    </row>
    <row r="868" ht="15.75" customHeight="1">
      <c r="L868" s="2"/>
      <c r="M868" s="2"/>
      <c r="N868" s="2"/>
      <c r="O868" s="2"/>
    </row>
    <row r="869" ht="15.75" customHeight="1">
      <c r="L869" s="2"/>
      <c r="M869" s="2"/>
      <c r="N869" s="2"/>
      <c r="O869" s="2"/>
    </row>
    <row r="870" ht="15.75" customHeight="1">
      <c r="L870" s="2"/>
      <c r="M870" s="2"/>
      <c r="N870" s="2"/>
      <c r="O870" s="2"/>
    </row>
    <row r="871" ht="15.75" customHeight="1">
      <c r="L871" s="2"/>
      <c r="M871" s="2"/>
      <c r="N871" s="2"/>
      <c r="O871" s="2"/>
    </row>
    <row r="872" ht="15.75" customHeight="1">
      <c r="L872" s="2"/>
      <c r="M872" s="2"/>
      <c r="N872" s="2"/>
      <c r="O872" s="2"/>
    </row>
    <row r="873" ht="15.75" customHeight="1">
      <c r="L873" s="2"/>
      <c r="M873" s="2"/>
      <c r="N873" s="2"/>
      <c r="O873" s="2"/>
    </row>
    <row r="874" ht="15.75" customHeight="1">
      <c r="L874" s="2"/>
      <c r="M874" s="2"/>
      <c r="N874" s="2"/>
      <c r="O874" s="2"/>
    </row>
    <row r="875" ht="15.75" customHeight="1">
      <c r="L875" s="2"/>
      <c r="M875" s="2"/>
      <c r="N875" s="2"/>
      <c r="O875" s="2"/>
    </row>
    <row r="876" ht="15.75" customHeight="1">
      <c r="L876" s="2"/>
      <c r="M876" s="2"/>
      <c r="N876" s="2"/>
      <c r="O876" s="2"/>
    </row>
    <row r="877" ht="15.75" customHeight="1">
      <c r="L877" s="2"/>
      <c r="M877" s="2"/>
      <c r="N877" s="2"/>
      <c r="O877" s="2"/>
    </row>
    <row r="878" ht="15.75" customHeight="1">
      <c r="L878" s="2"/>
      <c r="M878" s="2"/>
      <c r="N878" s="2"/>
      <c r="O878" s="2"/>
    </row>
    <row r="879" ht="15.75" customHeight="1">
      <c r="L879" s="2"/>
      <c r="M879" s="2"/>
      <c r="N879" s="2"/>
      <c r="O879" s="2"/>
    </row>
    <row r="880" ht="15.75" customHeight="1">
      <c r="L880" s="2"/>
      <c r="M880" s="2"/>
      <c r="N880" s="2"/>
      <c r="O880" s="2"/>
    </row>
    <row r="881" ht="15.75" customHeight="1">
      <c r="L881" s="2"/>
      <c r="M881" s="2"/>
      <c r="N881" s="2"/>
      <c r="O881" s="2"/>
    </row>
    <row r="882" ht="15.75" customHeight="1">
      <c r="L882" s="2"/>
      <c r="M882" s="2"/>
      <c r="N882" s="2"/>
      <c r="O882" s="2"/>
    </row>
    <row r="883" ht="15.75" customHeight="1">
      <c r="L883" s="2"/>
      <c r="M883" s="2"/>
      <c r="N883" s="2"/>
      <c r="O883" s="2"/>
    </row>
    <row r="884" ht="15.75" customHeight="1">
      <c r="L884" s="2"/>
      <c r="M884" s="2"/>
      <c r="N884" s="2"/>
      <c r="O884" s="2"/>
    </row>
    <row r="885" ht="15.75" customHeight="1">
      <c r="L885" s="2"/>
      <c r="M885" s="2"/>
      <c r="N885" s="2"/>
      <c r="O885" s="2"/>
    </row>
    <row r="886" ht="15.75" customHeight="1">
      <c r="L886" s="2"/>
      <c r="M886" s="2"/>
      <c r="N886" s="2"/>
      <c r="O886" s="2"/>
    </row>
    <row r="887" ht="15.75" customHeight="1">
      <c r="L887" s="2"/>
      <c r="M887" s="2"/>
      <c r="N887" s="2"/>
      <c r="O887" s="2"/>
    </row>
    <row r="888" ht="15.75" customHeight="1">
      <c r="L888" s="2"/>
      <c r="M888" s="2"/>
      <c r="N888" s="2"/>
      <c r="O888" s="2"/>
    </row>
    <row r="889" ht="15.75" customHeight="1">
      <c r="L889" s="2"/>
      <c r="M889" s="2"/>
      <c r="N889" s="2"/>
      <c r="O889" s="2"/>
    </row>
    <row r="890" ht="15.75" customHeight="1">
      <c r="L890" s="2"/>
      <c r="M890" s="2"/>
      <c r="N890" s="2"/>
      <c r="O890" s="2"/>
    </row>
    <row r="891" ht="15.75" customHeight="1">
      <c r="L891" s="2"/>
      <c r="M891" s="2"/>
      <c r="N891" s="2"/>
      <c r="O891" s="2"/>
    </row>
    <row r="892" ht="15.75" customHeight="1">
      <c r="L892" s="2"/>
      <c r="M892" s="2"/>
      <c r="N892" s="2"/>
      <c r="O892" s="2"/>
    </row>
    <row r="893" ht="15.75" customHeight="1">
      <c r="L893" s="2"/>
      <c r="M893" s="2"/>
      <c r="N893" s="2"/>
      <c r="O893" s="2"/>
    </row>
    <row r="894" ht="15.75" customHeight="1">
      <c r="L894" s="2"/>
      <c r="M894" s="2"/>
      <c r="N894" s="2"/>
      <c r="O894" s="2"/>
    </row>
    <row r="895" ht="15.75" customHeight="1">
      <c r="L895" s="2"/>
      <c r="M895" s="2"/>
      <c r="N895" s="2"/>
      <c r="O895" s="2"/>
    </row>
    <row r="896" ht="15.75" customHeight="1">
      <c r="L896" s="2"/>
      <c r="M896" s="2"/>
      <c r="N896" s="2"/>
      <c r="O896" s="2"/>
    </row>
    <row r="897" ht="15.75" customHeight="1">
      <c r="L897" s="2"/>
      <c r="M897" s="2"/>
      <c r="N897" s="2"/>
      <c r="O897" s="2"/>
    </row>
    <row r="898" ht="15.75" customHeight="1">
      <c r="L898" s="2"/>
      <c r="M898" s="2"/>
      <c r="N898" s="2"/>
      <c r="O898" s="2"/>
    </row>
    <row r="899" ht="15.75" customHeight="1">
      <c r="L899" s="2"/>
      <c r="M899" s="2"/>
      <c r="N899" s="2"/>
      <c r="O899" s="2"/>
    </row>
    <row r="900" ht="15.75" customHeight="1">
      <c r="L900" s="2"/>
      <c r="M900" s="2"/>
      <c r="N900" s="2"/>
      <c r="O900" s="2"/>
    </row>
    <row r="901" ht="15.75" customHeight="1">
      <c r="L901" s="2"/>
      <c r="M901" s="2"/>
      <c r="N901" s="2"/>
      <c r="O901" s="2"/>
    </row>
    <row r="902" ht="15.75" customHeight="1">
      <c r="L902" s="2"/>
      <c r="M902" s="2"/>
      <c r="N902" s="2"/>
      <c r="O902" s="2"/>
    </row>
    <row r="903" ht="15.75" customHeight="1">
      <c r="L903" s="2"/>
      <c r="M903" s="2"/>
      <c r="N903" s="2"/>
      <c r="O903" s="2"/>
    </row>
    <row r="904" ht="15.75" customHeight="1">
      <c r="L904" s="2"/>
      <c r="M904" s="2"/>
      <c r="N904" s="2"/>
      <c r="O904" s="2"/>
    </row>
    <row r="905" ht="15.75" customHeight="1">
      <c r="L905" s="2"/>
      <c r="M905" s="2"/>
      <c r="N905" s="2"/>
      <c r="O905" s="2"/>
    </row>
    <row r="906" ht="15.75" customHeight="1">
      <c r="L906" s="2"/>
      <c r="M906" s="2"/>
      <c r="N906" s="2"/>
      <c r="O906" s="2"/>
    </row>
    <row r="907" ht="15.75" customHeight="1">
      <c r="L907" s="2"/>
      <c r="M907" s="2"/>
      <c r="N907" s="2"/>
      <c r="O907" s="2"/>
    </row>
    <row r="908" ht="15.75" customHeight="1">
      <c r="L908" s="2"/>
      <c r="M908" s="2"/>
      <c r="N908" s="2"/>
      <c r="O908" s="2"/>
    </row>
    <row r="909" ht="15.75" customHeight="1">
      <c r="L909" s="2"/>
      <c r="M909" s="2"/>
      <c r="N909" s="2"/>
      <c r="O909" s="2"/>
    </row>
    <row r="910" ht="15.75" customHeight="1">
      <c r="L910" s="2"/>
      <c r="M910" s="2"/>
      <c r="N910" s="2"/>
      <c r="O910" s="2"/>
    </row>
    <row r="911" ht="15.75" customHeight="1">
      <c r="L911" s="2"/>
      <c r="M911" s="2"/>
      <c r="N911" s="2"/>
      <c r="O911" s="2"/>
    </row>
    <row r="912" ht="15.75" customHeight="1">
      <c r="L912" s="2"/>
      <c r="M912" s="2"/>
      <c r="N912" s="2"/>
      <c r="O912" s="2"/>
    </row>
    <row r="913" ht="15.75" customHeight="1">
      <c r="L913" s="2"/>
      <c r="M913" s="2"/>
      <c r="N913" s="2"/>
      <c r="O913" s="2"/>
    </row>
    <row r="914" ht="15.75" customHeight="1">
      <c r="L914" s="2"/>
      <c r="M914" s="2"/>
      <c r="N914" s="2"/>
      <c r="O914" s="2"/>
    </row>
    <row r="915" ht="15.75" customHeight="1">
      <c r="L915" s="2"/>
      <c r="M915" s="2"/>
      <c r="N915" s="2"/>
      <c r="O915" s="2"/>
    </row>
    <row r="916" ht="15.75" customHeight="1">
      <c r="L916" s="2"/>
      <c r="M916" s="2"/>
      <c r="N916" s="2"/>
      <c r="O916" s="2"/>
    </row>
    <row r="917" ht="15.75" customHeight="1">
      <c r="L917" s="2"/>
      <c r="M917" s="2"/>
      <c r="N917" s="2"/>
      <c r="O917" s="2"/>
    </row>
    <row r="918" ht="15.75" customHeight="1">
      <c r="L918" s="2"/>
      <c r="M918" s="2"/>
      <c r="N918" s="2"/>
      <c r="O918" s="2"/>
    </row>
    <row r="919" ht="15.75" customHeight="1">
      <c r="L919" s="2"/>
      <c r="M919" s="2"/>
      <c r="N919" s="2"/>
      <c r="O919" s="2"/>
    </row>
    <row r="920" ht="15.75" customHeight="1">
      <c r="L920" s="2"/>
      <c r="M920" s="2"/>
      <c r="N920" s="2"/>
      <c r="O920" s="2"/>
    </row>
    <row r="921" ht="15.75" customHeight="1">
      <c r="L921" s="2"/>
      <c r="M921" s="2"/>
      <c r="N921" s="2"/>
      <c r="O921" s="2"/>
    </row>
    <row r="922" ht="15.75" customHeight="1">
      <c r="L922" s="2"/>
      <c r="M922" s="2"/>
      <c r="N922" s="2"/>
      <c r="O922" s="2"/>
    </row>
    <row r="923" ht="15.75" customHeight="1">
      <c r="L923" s="2"/>
      <c r="M923" s="2"/>
      <c r="N923" s="2"/>
      <c r="O923" s="2"/>
    </row>
    <row r="924" ht="15.75" customHeight="1">
      <c r="L924" s="2"/>
      <c r="M924" s="2"/>
      <c r="N924" s="2"/>
      <c r="O924" s="2"/>
    </row>
    <row r="925" ht="15.75" customHeight="1">
      <c r="L925" s="2"/>
      <c r="M925" s="2"/>
      <c r="N925" s="2"/>
      <c r="O925" s="2"/>
    </row>
    <row r="926" ht="15.75" customHeight="1">
      <c r="L926" s="2"/>
      <c r="M926" s="2"/>
      <c r="N926" s="2"/>
      <c r="O926" s="2"/>
    </row>
    <row r="927" ht="15.75" customHeight="1">
      <c r="L927" s="2"/>
      <c r="M927" s="2"/>
      <c r="N927" s="2"/>
      <c r="O927" s="2"/>
    </row>
    <row r="928" ht="15.75" customHeight="1">
      <c r="L928" s="2"/>
      <c r="M928" s="2"/>
      <c r="N928" s="2"/>
      <c r="O928" s="2"/>
    </row>
    <row r="929" ht="15.75" customHeight="1">
      <c r="L929" s="2"/>
      <c r="M929" s="2"/>
      <c r="N929" s="2"/>
      <c r="O929" s="2"/>
    </row>
    <row r="930" ht="15.75" customHeight="1">
      <c r="L930" s="2"/>
      <c r="M930" s="2"/>
      <c r="N930" s="2"/>
      <c r="O930" s="2"/>
    </row>
    <row r="931" ht="15.75" customHeight="1">
      <c r="L931" s="2"/>
      <c r="M931" s="2"/>
      <c r="N931" s="2"/>
      <c r="O931" s="2"/>
    </row>
    <row r="932" ht="15.75" customHeight="1">
      <c r="L932" s="2"/>
      <c r="M932" s="2"/>
      <c r="N932" s="2"/>
      <c r="O932" s="2"/>
    </row>
    <row r="933" ht="15.75" customHeight="1">
      <c r="L933" s="2"/>
      <c r="M933" s="2"/>
      <c r="N933" s="2"/>
      <c r="O933" s="2"/>
    </row>
    <row r="934" ht="15.75" customHeight="1">
      <c r="L934" s="2"/>
      <c r="M934" s="2"/>
      <c r="N934" s="2"/>
      <c r="O934" s="2"/>
    </row>
    <row r="935" ht="15.75" customHeight="1">
      <c r="L935" s="2"/>
      <c r="M935" s="2"/>
      <c r="N935" s="2"/>
      <c r="O935" s="2"/>
    </row>
    <row r="936" ht="15.75" customHeight="1">
      <c r="L936" s="2"/>
      <c r="M936" s="2"/>
      <c r="N936" s="2"/>
      <c r="O936" s="2"/>
    </row>
    <row r="937" ht="15.75" customHeight="1">
      <c r="L937" s="2"/>
      <c r="M937" s="2"/>
      <c r="N937" s="2"/>
      <c r="O937" s="2"/>
    </row>
    <row r="938" ht="15.75" customHeight="1">
      <c r="L938" s="2"/>
      <c r="M938" s="2"/>
      <c r="N938" s="2"/>
      <c r="O938" s="2"/>
    </row>
    <row r="939" ht="15.75" customHeight="1">
      <c r="L939" s="2"/>
      <c r="M939" s="2"/>
      <c r="N939" s="2"/>
      <c r="O939" s="2"/>
    </row>
    <row r="940" ht="15.75" customHeight="1">
      <c r="L940" s="2"/>
      <c r="M940" s="2"/>
      <c r="N940" s="2"/>
      <c r="O940" s="2"/>
    </row>
    <row r="941" ht="15.75" customHeight="1">
      <c r="L941" s="2"/>
      <c r="M941" s="2"/>
      <c r="N941" s="2"/>
      <c r="O941" s="2"/>
    </row>
    <row r="942" ht="15.75" customHeight="1">
      <c r="L942" s="2"/>
      <c r="M942" s="2"/>
      <c r="N942" s="2"/>
      <c r="O942" s="2"/>
    </row>
    <row r="943" ht="15.75" customHeight="1">
      <c r="L943" s="2"/>
      <c r="M943" s="2"/>
      <c r="N943" s="2"/>
      <c r="O943" s="2"/>
    </row>
    <row r="944" ht="15.75" customHeight="1">
      <c r="L944" s="2"/>
      <c r="M944" s="2"/>
      <c r="N944" s="2"/>
      <c r="O944" s="2"/>
    </row>
    <row r="945" ht="15.75" customHeight="1">
      <c r="L945" s="2"/>
      <c r="M945" s="2"/>
      <c r="N945" s="2"/>
      <c r="O945" s="2"/>
    </row>
    <row r="946" ht="15.75" customHeight="1">
      <c r="L946" s="2"/>
      <c r="M946" s="2"/>
      <c r="N946" s="2"/>
      <c r="O946" s="2"/>
    </row>
    <row r="947" ht="15.75" customHeight="1">
      <c r="L947" s="2"/>
      <c r="M947" s="2"/>
      <c r="N947" s="2"/>
      <c r="O947" s="2"/>
    </row>
    <row r="948" ht="15.75" customHeight="1">
      <c r="L948" s="2"/>
      <c r="M948" s="2"/>
      <c r="N948" s="2"/>
      <c r="O948" s="2"/>
    </row>
    <row r="949" ht="15.75" customHeight="1">
      <c r="L949" s="2"/>
      <c r="M949" s="2"/>
      <c r="N949" s="2"/>
      <c r="O949" s="2"/>
    </row>
    <row r="950" ht="15.75" customHeight="1">
      <c r="L950" s="2"/>
      <c r="M950" s="2"/>
      <c r="N950" s="2"/>
      <c r="O950" s="2"/>
    </row>
    <row r="951" ht="15.75" customHeight="1">
      <c r="L951" s="2"/>
      <c r="M951" s="2"/>
      <c r="N951" s="2"/>
      <c r="O951" s="2"/>
    </row>
    <row r="952" ht="15.75" customHeight="1">
      <c r="L952" s="2"/>
      <c r="M952" s="2"/>
      <c r="N952" s="2"/>
      <c r="O952" s="2"/>
    </row>
    <row r="953" ht="15.75" customHeight="1">
      <c r="L953" s="2"/>
      <c r="M953" s="2"/>
      <c r="N953" s="2"/>
      <c r="O953" s="2"/>
    </row>
    <row r="954" ht="15.75" customHeight="1">
      <c r="L954" s="2"/>
      <c r="M954" s="2"/>
      <c r="N954" s="2"/>
      <c r="O954" s="2"/>
    </row>
    <row r="955" ht="15.75" customHeight="1">
      <c r="L955" s="2"/>
      <c r="M955" s="2"/>
      <c r="N955" s="2"/>
      <c r="O955" s="2"/>
    </row>
    <row r="956" ht="15.75" customHeight="1">
      <c r="L956" s="2"/>
      <c r="M956" s="2"/>
      <c r="N956" s="2"/>
      <c r="O956" s="2"/>
    </row>
    <row r="957" ht="15.75" customHeight="1">
      <c r="L957" s="2"/>
      <c r="M957" s="2"/>
      <c r="N957" s="2"/>
      <c r="O957" s="2"/>
    </row>
    <row r="958" ht="15.75" customHeight="1">
      <c r="L958" s="2"/>
      <c r="M958" s="2"/>
      <c r="N958" s="2"/>
      <c r="O958" s="2"/>
    </row>
    <row r="959" ht="15.75" customHeight="1">
      <c r="L959" s="2"/>
      <c r="M959" s="2"/>
      <c r="N959" s="2"/>
      <c r="O959" s="2"/>
    </row>
    <row r="960" ht="15.75" customHeight="1">
      <c r="L960" s="2"/>
      <c r="M960" s="2"/>
      <c r="N960" s="2"/>
      <c r="O960" s="2"/>
    </row>
    <row r="961" ht="15.75" customHeight="1">
      <c r="L961" s="2"/>
      <c r="M961" s="2"/>
      <c r="N961" s="2"/>
      <c r="O961" s="2"/>
    </row>
    <row r="962" ht="15.75" customHeight="1">
      <c r="L962" s="2"/>
      <c r="M962" s="2"/>
      <c r="N962" s="2"/>
      <c r="O962" s="2"/>
    </row>
    <row r="963" ht="15.75" customHeight="1">
      <c r="L963" s="2"/>
      <c r="M963" s="2"/>
      <c r="N963" s="2"/>
      <c r="O963" s="2"/>
    </row>
    <row r="964" ht="15.75" customHeight="1">
      <c r="L964" s="2"/>
      <c r="M964" s="2"/>
      <c r="N964" s="2"/>
      <c r="O964" s="2"/>
    </row>
    <row r="965" ht="15.75" customHeight="1">
      <c r="L965" s="2"/>
      <c r="M965" s="2"/>
      <c r="N965" s="2"/>
      <c r="O965" s="2"/>
    </row>
    <row r="966" ht="15.75" customHeight="1">
      <c r="L966" s="2"/>
      <c r="M966" s="2"/>
      <c r="N966" s="2"/>
      <c r="O966" s="2"/>
    </row>
    <row r="967" ht="15.75" customHeight="1">
      <c r="L967" s="2"/>
      <c r="M967" s="2"/>
      <c r="N967" s="2"/>
      <c r="O967" s="2"/>
    </row>
    <row r="968" ht="15.75" customHeight="1">
      <c r="L968" s="2"/>
      <c r="M968" s="2"/>
      <c r="N968" s="2"/>
      <c r="O968" s="2"/>
    </row>
    <row r="969" ht="15.75" customHeight="1">
      <c r="L969" s="2"/>
      <c r="M969" s="2"/>
      <c r="N969" s="2"/>
      <c r="O969" s="2"/>
    </row>
    <row r="970" ht="15.75" customHeight="1">
      <c r="L970" s="2"/>
      <c r="M970" s="2"/>
      <c r="N970" s="2"/>
      <c r="O970" s="2"/>
    </row>
    <row r="971" ht="15.75" customHeight="1">
      <c r="L971" s="2"/>
      <c r="M971" s="2"/>
      <c r="N971" s="2"/>
      <c r="O971" s="2"/>
    </row>
    <row r="972" ht="15.75" customHeight="1">
      <c r="L972" s="2"/>
      <c r="M972" s="2"/>
      <c r="N972" s="2"/>
      <c r="O972" s="2"/>
    </row>
    <row r="973" ht="15.75" customHeight="1">
      <c r="L973" s="2"/>
      <c r="M973" s="2"/>
      <c r="N973" s="2"/>
      <c r="O973" s="2"/>
    </row>
    <row r="974" ht="15.75" customHeight="1">
      <c r="L974" s="2"/>
      <c r="M974" s="2"/>
      <c r="N974" s="2"/>
      <c r="O974" s="2"/>
    </row>
    <row r="975" ht="15.75" customHeight="1">
      <c r="L975" s="2"/>
      <c r="M975" s="2"/>
      <c r="N975" s="2"/>
      <c r="O975" s="2"/>
    </row>
    <row r="976" ht="15.75" customHeight="1">
      <c r="L976" s="2"/>
      <c r="M976" s="2"/>
      <c r="N976" s="2"/>
      <c r="O976" s="2"/>
    </row>
    <row r="977" ht="15.75" customHeight="1">
      <c r="L977" s="2"/>
      <c r="M977" s="2"/>
      <c r="N977" s="2"/>
      <c r="O977" s="2"/>
    </row>
    <row r="978" ht="15.75" customHeight="1">
      <c r="L978" s="2"/>
      <c r="M978" s="2"/>
      <c r="N978" s="2"/>
      <c r="O978" s="2"/>
    </row>
    <row r="979" ht="15.75" customHeight="1">
      <c r="L979" s="2"/>
      <c r="M979" s="2"/>
      <c r="N979" s="2"/>
      <c r="O979" s="2"/>
    </row>
    <row r="980" ht="15.75" customHeight="1">
      <c r="L980" s="2"/>
      <c r="M980" s="2"/>
      <c r="N980" s="2"/>
      <c r="O980" s="2"/>
    </row>
    <row r="981" ht="15.75" customHeight="1">
      <c r="L981" s="2"/>
      <c r="M981" s="2"/>
      <c r="N981" s="2"/>
      <c r="O981" s="2"/>
    </row>
    <row r="982" ht="15.75" customHeight="1">
      <c r="L982" s="2"/>
      <c r="M982" s="2"/>
      <c r="N982" s="2"/>
      <c r="O982" s="2"/>
    </row>
    <row r="983" ht="15.75" customHeight="1">
      <c r="L983" s="2"/>
      <c r="M983" s="2"/>
      <c r="N983" s="2"/>
      <c r="O983" s="2"/>
    </row>
    <row r="984" ht="15.75" customHeight="1">
      <c r="L984" s="2"/>
      <c r="M984" s="2"/>
      <c r="N984" s="2"/>
      <c r="O984" s="2"/>
    </row>
    <row r="985" ht="15.75" customHeight="1">
      <c r="L985" s="2"/>
      <c r="M985" s="2"/>
      <c r="N985" s="2"/>
      <c r="O985" s="2"/>
    </row>
    <row r="986" ht="15.75" customHeight="1">
      <c r="L986" s="2"/>
      <c r="M986" s="2"/>
      <c r="N986" s="2"/>
      <c r="O986" s="2"/>
    </row>
    <row r="987" ht="15.75" customHeight="1">
      <c r="L987" s="2"/>
      <c r="M987" s="2"/>
      <c r="N987" s="2"/>
      <c r="O987" s="2"/>
    </row>
    <row r="988" ht="15.75" customHeight="1">
      <c r="L988" s="2"/>
      <c r="M988" s="2"/>
      <c r="N988" s="2"/>
      <c r="O988" s="2"/>
    </row>
    <row r="989" ht="15.75" customHeight="1">
      <c r="L989" s="2"/>
      <c r="M989" s="2"/>
      <c r="N989" s="2"/>
      <c r="O989" s="2"/>
    </row>
    <row r="990" ht="15.75" customHeight="1">
      <c r="L990" s="2"/>
      <c r="M990" s="2"/>
      <c r="N990" s="2"/>
      <c r="O990" s="2"/>
    </row>
    <row r="991" ht="15.75" customHeight="1">
      <c r="L991" s="2"/>
      <c r="M991" s="2"/>
      <c r="N991" s="2"/>
      <c r="O991" s="2"/>
    </row>
    <row r="992" ht="15.75" customHeight="1">
      <c r="L992" s="2"/>
      <c r="M992" s="2"/>
      <c r="N992" s="2"/>
      <c r="O992" s="2"/>
    </row>
    <row r="993" ht="15.75" customHeight="1">
      <c r="L993" s="2"/>
      <c r="M993" s="2"/>
      <c r="N993" s="2"/>
      <c r="O993" s="2"/>
    </row>
    <row r="994" ht="15.75" customHeight="1">
      <c r="L994" s="2"/>
      <c r="M994" s="2"/>
      <c r="N994" s="2"/>
      <c r="O994" s="2"/>
    </row>
    <row r="995" ht="15.75" customHeight="1">
      <c r="L995" s="2"/>
      <c r="M995" s="2"/>
      <c r="N995" s="2"/>
      <c r="O995" s="2"/>
    </row>
    <row r="996" ht="15.75" customHeight="1">
      <c r="L996" s="2"/>
      <c r="M996" s="2"/>
      <c r="N996" s="2"/>
      <c r="O996" s="2"/>
    </row>
    <row r="997" ht="15.75" customHeight="1">
      <c r="L997" s="2"/>
      <c r="M997" s="2"/>
      <c r="N997" s="2"/>
      <c r="O997" s="2"/>
    </row>
    <row r="998" ht="15.75" customHeight="1">
      <c r="L998" s="2"/>
      <c r="M998" s="2"/>
      <c r="N998" s="2"/>
      <c r="O998" s="2"/>
    </row>
    <row r="999" ht="15.75" customHeight="1">
      <c r="L999" s="2"/>
      <c r="M999" s="2"/>
      <c r="N999" s="2"/>
      <c r="O999" s="2"/>
    </row>
    <row r="1000" ht="15.75" customHeight="1">
      <c r="L1000" s="2"/>
      <c r="M1000" s="2"/>
      <c r="N1000" s="2"/>
      <c r="O1000" s="2"/>
    </row>
  </sheetData>
  <mergeCells count="2">
    <mergeCell ref="A1:A3"/>
    <mergeCell ref="B1:K2"/>
  </mergeCells>
  <conditionalFormatting sqref="G4:G27 G33:G48">
    <cfRule type="cellIs" dxfId="0" priority="1" operator="lessThan">
      <formula>7</formula>
    </cfRule>
  </conditionalFormatting>
  <conditionalFormatting sqref="G4:G27 G33:G48">
    <cfRule type="cellIs" dxfId="1" priority="2" operator="greaterThanOrEqual">
      <formula>7</formula>
    </cfRule>
  </conditionalFormatting>
  <conditionalFormatting sqref="B4:E27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0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3" t="s">
        <v>26</v>
      </c>
      <c r="B1" s="14" t="s">
        <v>45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 t="s">
        <v>28</v>
      </c>
      <c r="N1" s="18"/>
      <c r="O1" s="18"/>
      <c r="P1" s="18"/>
      <c r="Q1" s="19"/>
      <c r="R1" s="19"/>
      <c r="S1" s="19"/>
      <c r="T1" s="19"/>
      <c r="U1" s="19"/>
      <c r="V1" s="19"/>
      <c r="W1" s="19"/>
      <c r="X1" s="19"/>
      <c r="Y1" s="19"/>
      <c r="AA1" s="19"/>
      <c r="AB1" s="19"/>
      <c r="AC1" s="19"/>
      <c r="AD1" s="19"/>
      <c r="AE1" s="19"/>
    </row>
    <row r="2">
      <c r="A2" s="20"/>
      <c r="B2" s="21"/>
      <c r="C2" s="22"/>
      <c r="D2" s="22"/>
      <c r="E2" s="22"/>
      <c r="F2" s="22"/>
      <c r="G2" s="22"/>
      <c r="H2" s="22"/>
      <c r="I2" s="22"/>
      <c r="J2" s="22"/>
      <c r="K2" s="23"/>
      <c r="L2" s="2"/>
      <c r="M2" s="24" t="s">
        <v>29</v>
      </c>
      <c r="N2" s="18"/>
      <c r="O2" s="18"/>
      <c r="P2" s="18"/>
      <c r="Q2" s="19"/>
      <c r="R2" s="19"/>
      <c r="S2" s="19"/>
      <c r="T2" s="19"/>
      <c r="U2" s="19"/>
      <c r="V2" s="19"/>
      <c r="W2" s="19"/>
      <c r="X2" s="19"/>
      <c r="Y2" s="19"/>
      <c r="AA2" s="19"/>
      <c r="AB2" s="19"/>
      <c r="AC2" s="19"/>
      <c r="AD2" s="19"/>
      <c r="AE2" s="19"/>
    </row>
    <row r="3">
      <c r="A3" s="25"/>
      <c r="B3" s="26" t="s">
        <v>30</v>
      </c>
      <c r="C3" s="26" t="s">
        <v>31</v>
      </c>
      <c r="D3" s="26" t="s">
        <v>32</v>
      </c>
      <c r="E3" s="26" t="s">
        <v>33</v>
      </c>
      <c r="F3" s="27" t="s">
        <v>34</v>
      </c>
      <c r="G3" s="27" t="s">
        <v>35</v>
      </c>
      <c r="H3" s="27" t="s">
        <v>36</v>
      </c>
      <c r="I3" s="27" t="s">
        <v>37</v>
      </c>
      <c r="J3" s="26" t="s">
        <v>38</v>
      </c>
      <c r="K3" s="26" t="s">
        <v>39</v>
      </c>
      <c r="L3" s="2"/>
      <c r="M3" s="17" t="s">
        <v>40</v>
      </c>
      <c r="N3" s="18"/>
      <c r="O3" s="18"/>
      <c r="P3" s="18"/>
      <c r="Q3" s="19"/>
      <c r="R3" s="19"/>
      <c r="S3" s="19"/>
      <c r="T3" s="19"/>
      <c r="U3" s="19"/>
      <c r="V3" s="19"/>
      <c r="W3" s="19"/>
      <c r="Y3" s="19"/>
      <c r="Z3" s="19"/>
      <c r="AA3" s="19"/>
      <c r="AB3" s="19"/>
      <c r="AC3" s="19"/>
      <c r="AD3" s="19"/>
      <c r="AE3" s="19"/>
    </row>
    <row r="4">
      <c r="A4" s="28" t="str">
        <f>ALNS!A4</f>
        <v>Ana Beatriz Oliveira Barbosa</v>
      </c>
      <c r="B4" s="29"/>
      <c r="C4" s="29"/>
      <c r="D4" s="29"/>
      <c r="E4" s="29"/>
      <c r="F4" s="30">
        <f t="shared" ref="F4:F27" si="1">IF(A4&lt;&gt;"",SUM(B4:E4),)</f>
        <v>0</v>
      </c>
      <c r="G4" s="31" t="str">
        <f t="shared" ref="G4:G27" si="2">IFERROR(IF(F4&gt;=0,AVERAGE(B4:E4),""),"")</f>
        <v/>
      </c>
      <c r="H4" s="30" t="str">
        <f t="shared" ref="H4:H27" si="3">IF(AND(F4&gt;=10,F4&lt;28,G4&lt;7),ROUND((50-G4*6)/4,1),"")</f>
        <v/>
      </c>
      <c r="I4" s="32"/>
      <c r="J4" s="33" t="str">
        <f t="shared" ref="J4:J27" si="4">IF(AND(B4&lt;&gt;"",C4&lt;&gt;"",D4&lt;&gt;"",E4&lt;&gt;""),IF(OR(F4&gt;=28,F4&lt;10),G4,IF(I4=H4,5,((G4*6)+(I4*4))/10)),)</f>
        <v/>
      </c>
      <c r="K4" s="34" t="str">
        <f t="shared" ref="K4:K27" si="5">IF(AND(B4&lt;&gt;"",C4&lt;&gt;"",D4&lt;&gt;"",E4&lt;&gt;""),IF(J4&gt;=5,"A","R"),)</f>
        <v/>
      </c>
      <c r="L4" s="2"/>
      <c r="M4" s="35" t="s">
        <v>41</v>
      </c>
      <c r="N4" s="18"/>
      <c r="O4" s="18"/>
      <c r="P4" s="18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</row>
    <row r="5">
      <c r="A5" s="36" t="str">
        <f>ALNS!A5</f>
        <v>Ana Clara de Lima</v>
      </c>
      <c r="B5" s="37"/>
      <c r="C5" s="37"/>
      <c r="D5" s="37"/>
      <c r="E5" s="37"/>
      <c r="F5" s="38">
        <f t="shared" si="1"/>
        <v>0</v>
      </c>
      <c r="G5" s="39" t="str">
        <f t="shared" si="2"/>
        <v/>
      </c>
      <c r="H5" s="38" t="str">
        <f t="shared" si="3"/>
        <v/>
      </c>
      <c r="I5" s="40"/>
      <c r="J5" s="41" t="str">
        <f t="shared" si="4"/>
        <v/>
      </c>
      <c r="K5" s="42" t="str">
        <f t="shared" si="5"/>
        <v/>
      </c>
      <c r="L5" s="2"/>
      <c r="M5" s="24" t="s">
        <v>42</v>
      </c>
      <c r="N5" s="18"/>
      <c r="O5" s="18"/>
      <c r="P5" s="18"/>
      <c r="Q5" s="19"/>
      <c r="R5" s="19"/>
      <c r="S5" s="19"/>
      <c r="T5" s="19"/>
      <c r="U5" s="19"/>
      <c r="V5" s="19"/>
      <c r="W5" s="19"/>
      <c r="Y5" s="19"/>
      <c r="AA5" s="19"/>
      <c r="AB5" s="19"/>
      <c r="AC5" s="19"/>
      <c r="AD5" s="19"/>
      <c r="AE5" s="19"/>
    </row>
    <row r="6">
      <c r="A6" s="28" t="str">
        <f>ALNS!A6</f>
        <v>Brenda Teixeira Figueiredo</v>
      </c>
      <c r="B6" s="29"/>
      <c r="C6" s="29"/>
      <c r="D6" s="29"/>
      <c r="E6" s="29"/>
      <c r="F6" s="30">
        <f t="shared" si="1"/>
        <v>0</v>
      </c>
      <c r="G6" s="31" t="str">
        <f t="shared" si="2"/>
        <v/>
      </c>
      <c r="H6" s="30" t="str">
        <f t="shared" si="3"/>
        <v/>
      </c>
      <c r="I6" s="32"/>
      <c r="J6" s="33" t="str">
        <f t="shared" si="4"/>
        <v/>
      </c>
      <c r="K6" s="34" t="str">
        <f t="shared" si="5"/>
        <v/>
      </c>
      <c r="L6" s="2"/>
      <c r="M6" s="24" t="s">
        <v>43</v>
      </c>
      <c r="N6" s="18"/>
      <c r="O6" s="18"/>
      <c r="P6" s="18"/>
      <c r="Q6" s="19"/>
      <c r="R6" s="19"/>
      <c r="S6" s="19"/>
      <c r="T6" s="19"/>
      <c r="U6" s="19"/>
      <c r="V6" s="19"/>
      <c r="W6" s="19"/>
      <c r="Y6" s="19"/>
      <c r="AA6" s="19"/>
      <c r="AB6" s="19"/>
      <c r="AC6" s="19"/>
      <c r="AD6" s="19"/>
      <c r="AE6" s="19"/>
    </row>
    <row r="7">
      <c r="A7" s="36" t="str">
        <f>ALNS!A7</f>
        <v>Carlos Antonio da Silva Vicente</v>
      </c>
      <c r="B7" s="37"/>
      <c r="C7" s="37"/>
      <c r="D7" s="37"/>
      <c r="E7" s="37"/>
      <c r="F7" s="38">
        <f t="shared" si="1"/>
        <v>0</v>
      </c>
      <c r="G7" s="39" t="str">
        <f t="shared" si="2"/>
        <v/>
      </c>
      <c r="H7" s="38" t="str">
        <f t="shared" si="3"/>
        <v/>
      </c>
      <c r="I7" s="40"/>
      <c r="J7" s="41" t="str">
        <f t="shared" si="4"/>
        <v/>
      </c>
      <c r="K7" s="42" t="str">
        <f t="shared" si="5"/>
        <v/>
      </c>
      <c r="L7" s="2"/>
      <c r="M7" s="24" t="s">
        <v>44</v>
      </c>
      <c r="N7" s="18"/>
      <c r="O7" s="18"/>
      <c r="P7" s="18"/>
      <c r="Q7" s="19"/>
      <c r="R7" s="19"/>
      <c r="S7" s="19"/>
      <c r="T7" s="19"/>
      <c r="U7" s="19"/>
      <c r="V7" s="19"/>
      <c r="W7" s="19"/>
      <c r="Y7" s="19"/>
      <c r="AA7" s="19"/>
      <c r="AB7" s="19"/>
      <c r="AC7" s="19"/>
      <c r="AD7" s="19"/>
      <c r="AE7" s="19"/>
    </row>
    <row r="8">
      <c r="A8" s="28" t="str">
        <f>ALNS!A8</f>
        <v>Eduarda Shaieny Lopes Lima</v>
      </c>
      <c r="B8" s="29"/>
      <c r="C8" s="29"/>
      <c r="D8" s="29"/>
      <c r="E8" s="29"/>
      <c r="F8" s="30">
        <f t="shared" si="1"/>
        <v>0</v>
      </c>
      <c r="G8" s="31" t="str">
        <f t="shared" si="2"/>
        <v/>
      </c>
      <c r="H8" s="30" t="str">
        <f t="shared" si="3"/>
        <v/>
      </c>
      <c r="I8" s="32"/>
      <c r="J8" s="33" t="str">
        <f t="shared" si="4"/>
        <v/>
      </c>
      <c r="K8" s="34" t="str">
        <f t="shared" si="5"/>
        <v/>
      </c>
      <c r="L8" s="2"/>
      <c r="M8" s="19"/>
      <c r="N8" s="18"/>
      <c r="O8" s="18"/>
      <c r="P8" s="18"/>
      <c r="Q8" s="19"/>
      <c r="R8" s="19"/>
      <c r="S8" s="19"/>
      <c r="T8" s="19"/>
      <c r="U8" s="19"/>
      <c r="V8" s="19"/>
      <c r="W8" s="19"/>
      <c r="Y8" s="19"/>
      <c r="AA8" s="19"/>
      <c r="AB8" s="19"/>
      <c r="AC8" s="19"/>
      <c r="AD8" s="19"/>
      <c r="AE8" s="19"/>
    </row>
    <row r="9">
      <c r="A9" s="36" t="str">
        <f>ALNS!A9</f>
        <v>Ellen Beatriz Pacífico da Silva</v>
      </c>
      <c r="B9" s="37"/>
      <c r="C9" s="37"/>
      <c r="D9" s="37"/>
      <c r="E9" s="37"/>
      <c r="F9" s="38">
        <f t="shared" si="1"/>
        <v>0</v>
      </c>
      <c r="G9" s="39" t="str">
        <f t="shared" si="2"/>
        <v/>
      </c>
      <c r="H9" s="38" t="str">
        <f t="shared" si="3"/>
        <v/>
      </c>
      <c r="I9" s="40"/>
      <c r="J9" s="41" t="str">
        <f t="shared" si="4"/>
        <v/>
      </c>
      <c r="K9" s="42" t="str">
        <f t="shared" si="5"/>
        <v/>
      </c>
      <c r="L9" s="2"/>
      <c r="M9" s="19"/>
      <c r="N9" s="18"/>
      <c r="O9" s="18"/>
      <c r="P9" s="18"/>
      <c r="Q9" s="19"/>
      <c r="R9" s="19"/>
      <c r="S9" s="19"/>
      <c r="T9" s="19"/>
      <c r="U9" s="19"/>
      <c r="V9" s="19"/>
      <c r="W9" s="19"/>
      <c r="Y9" s="19"/>
      <c r="AA9" s="19"/>
      <c r="AB9" s="19"/>
      <c r="AC9" s="19"/>
      <c r="AD9" s="19"/>
      <c r="AE9" s="19"/>
    </row>
    <row r="10">
      <c r="A10" s="28" t="str">
        <f>ALNS!A10</f>
        <v>Emilly Christina Lima Freire</v>
      </c>
      <c r="B10" s="29"/>
      <c r="C10" s="29"/>
      <c r="D10" s="29"/>
      <c r="E10" s="29"/>
      <c r="F10" s="30">
        <f t="shared" si="1"/>
        <v>0</v>
      </c>
      <c r="G10" s="31" t="str">
        <f t="shared" si="2"/>
        <v/>
      </c>
      <c r="H10" s="30" t="str">
        <f t="shared" si="3"/>
        <v/>
      </c>
      <c r="I10" s="32"/>
      <c r="J10" s="33" t="str">
        <f t="shared" si="4"/>
        <v/>
      </c>
      <c r="K10" s="34" t="str">
        <f t="shared" si="5"/>
        <v/>
      </c>
      <c r="L10" s="2"/>
      <c r="M10" s="19"/>
      <c r="N10" s="18"/>
      <c r="O10" s="18"/>
      <c r="P10" s="18"/>
      <c r="Q10" s="19"/>
      <c r="R10" s="19"/>
      <c r="S10" s="19"/>
      <c r="T10" s="19"/>
      <c r="U10" s="19"/>
      <c r="V10" s="19"/>
      <c r="W10" s="19"/>
      <c r="Y10" s="19"/>
      <c r="AA10" s="19"/>
      <c r="AB10" s="19"/>
      <c r="AC10" s="19"/>
      <c r="AD10" s="19"/>
      <c r="AE10" s="19"/>
    </row>
    <row r="11">
      <c r="A11" s="36" t="str">
        <f>ALNS!A11</f>
        <v>Emilly Eduarda Almeida da Silva</v>
      </c>
      <c r="B11" s="37"/>
      <c r="C11" s="37"/>
      <c r="D11" s="37"/>
      <c r="E11" s="37"/>
      <c r="F11" s="38">
        <f t="shared" si="1"/>
        <v>0</v>
      </c>
      <c r="G11" s="39" t="str">
        <f t="shared" si="2"/>
        <v/>
      </c>
      <c r="H11" s="38" t="str">
        <f t="shared" si="3"/>
        <v/>
      </c>
      <c r="I11" s="40"/>
      <c r="J11" s="41" t="str">
        <f t="shared" si="4"/>
        <v/>
      </c>
      <c r="K11" s="42" t="str">
        <f t="shared" si="5"/>
        <v/>
      </c>
      <c r="L11" s="2"/>
      <c r="M11" s="19"/>
      <c r="N11" s="18"/>
      <c r="O11" s="18"/>
      <c r="P11" s="18"/>
      <c r="Q11" s="19"/>
      <c r="R11" s="19"/>
      <c r="S11" s="19"/>
      <c r="T11" s="19"/>
      <c r="U11" s="19"/>
      <c r="V11" s="19"/>
      <c r="W11" s="19"/>
      <c r="Y11" s="19"/>
      <c r="AA11" s="19"/>
      <c r="AB11" s="19"/>
      <c r="AC11" s="19"/>
      <c r="AD11" s="19"/>
      <c r="AE11" s="19"/>
    </row>
    <row r="12">
      <c r="A12" s="28" t="str">
        <f>ALNS!A12</f>
        <v>Emilly Oliveira da Cruz</v>
      </c>
      <c r="B12" s="29"/>
      <c r="C12" s="29"/>
      <c r="D12" s="29"/>
      <c r="E12" s="29"/>
      <c r="F12" s="30">
        <f t="shared" si="1"/>
        <v>0</v>
      </c>
      <c r="G12" s="31" t="str">
        <f t="shared" si="2"/>
        <v/>
      </c>
      <c r="H12" s="30" t="str">
        <f t="shared" si="3"/>
        <v/>
      </c>
      <c r="I12" s="32"/>
      <c r="J12" s="33" t="str">
        <f t="shared" si="4"/>
        <v/>
      </c>
      <c r="K12" s="34" t="str">
        <f t="shared" si="5"/>
        <v/>
      </c>
      <c r="L12" s="2"/>
      <c r="M12" s="19"/>
      <c r="N12" s="18"/>
      <c r="O12" s="18"/>
      <c r="P12" s="18"/>
      <c r="Q12" s="19"/>
      <c r="R12" s="19"/>
      <c r="S12" s="19"/>
      <c r="T12" s="19"/>
      <c r="U12" s="19"/>
      <c r="V12" s="19"/>
      <c r="W12" s="19"/>
      <c r="Y12" s="19"/>
      <c r="AA12" s="19"/>
      <c r="AB12" s="19"/>
      <c r="AC12" s="19"/>
      <c r="AD12" s="19"/>
      <c r="AE12" s="19"/>
    </row>
    <row r="13">
      <c r="A13" s="36" t="str">
        <f>ALNS!A13</f>
        <v>Esteffany Mirelly Lima da Silva</v>
      </c>
      <c r="B13" s="37"/>
      <c r="C13" s="37"/>
      <c r="D13" s="37"/>
      <c r="E13" s="37"/>
      <c r="F13" s="38">
        <f t="shared" si="1"/>
        <v>0</v>
      </c>
      <c r="G13" s="39" t="str">
        <f t="shared" si="2"/>
        <v/>
      </c>
      <c r="H13" s="38" t="str">
        <f t="shared" si="3"/>
        <v/>
      </c>
      <c r="I13" s="40"/>
      <c r="J13" s="41" t="str">
        <f t="shared" si="4"/>
        <v/>
      </c>
      <c r="K13" s="42" t="str">
        <f t="shared" si="5"/>
        <v/>
      </c>
      <c r="L13" s="2"/>
      <c r="M13" s="19"/>
      <c r="N13" s="18"/>
      <c r="O13" s="18"/>
      <c r="P13" s="18"/>
      <c r="Q13" s="19"/>
      <c r="R13" s="19"/>
      <c r="S13" s="19"/>
      <c r="T13" s="19"/>
      <c r="U13" s="19"/>
      <c r="V13" s="19"/>
      <c r="W13" s="19"/>
      <c r="Y13" s="19"/>
      <c r="AA13" s="19"/>
      <c r="AB13" s="19"/>
      <c r="AC13" s="19"/>
      <c r="AD13" s="19"/>
      <c r="AE13" s="19"/>
    </row>
    <row r="14">
      <c r="A14" s="28" t="str">
        <f>ALNS!A14</f>
        <v>Ester Hadassa Gomes Silva</v>
      </c>
      <c r="B14" s="29"/>
      <c r="C14" s="29"/>
      <c r="D14" s="29"/>
      <c r="E14" s="29"/>
      <c r="F14" s="30">
        <f t="shared" si="1"/>
        <v>0</v>
      </c>
      <c r="G14" s="31" t="str">
        <f t="shared" si="2"/>
        <v/>
      </c>
      <c r="H14" s="30" t="str">
        <f t="shared" si="3"/>
        <v/>
      </c>
      <c r="I14" s="32"/>
      <c r="J14" s="33" t="str">
        <f t="shared" si="4"/>
        <v/>
      </c>
      <c r="K14" s="34" t="str">
        <f t="shared" si="5"/>
        <v/>
      </c>
      <c r="L14" s="2"/>
      <c r="M14" s="18"/>
      <c r="N14" s="18"/>
      <c r="O14" s="18"/>
      <c r="P14" s="18"/>
      <c r="Q14" s="19"/>
      <c r="R14" s="19"/>
      <c r="S14" s="19"/>
      <c r="T14" s="19"/>
      <c r="U14" s="19"/>
      <c r="V14" s="19"/>
      <c r="W14" s="19"/>
      <c r="Y14" s="19"/>
      <c r="AA14" s="19"/>
      <c r="AB14" s="19"/>
      <c r="AC14" s="19"/>
      <c r="AD14" s="19"/>
      <c r="AE14" s="19"/>
    </row>
    <row r="15">
      <c r="A15" s="36" t="str">
        <f>ALNS!A15</f>
        <v>Évelin Yasmin Ferreira de Santana</v>
      </c>
      <c r="B15" s="37"/>
      <c r="C15" s="37"/>
      <c r="D15" s="37"/>
      <c r="E15" s="37"/>
      <c r="F15" s="38">
        <f t="shared" si="1"/>
        <v>0</v>
      </c>
      <c r="G15" s="39" t="str">
        <f t="shared" si="2"/>
        <v/>
      </c>
      <c r="H15" s="38" t="str">
        <f t="shared" si="3"/>
        <v/>
      </c>
      <c r="I15" s="40"/>
      <c r="J15" s="41" t="str">
        <f t="shared" si="4"/>
        <v/>
      </c>
      <c r="K15" s="42" t="str">
        <f t="shared" si="5"/>
        <v/>
      </c>
      <c r="L15" s="2"/>
      <c r="M15" s="18"/>
      <c r="N15" s="18"/>
      <c r="O15" s="18"/>
      <c r="P15" s="18"/>
      <c r="Q15" s="19"/>
      <c r="R15" s="19"/>
      <c r="S15" s="19"/>
      <c r="T15" s="19"/>
      <c r="U15" s="19"/>
      <c r="V15" s="19"/>
      <c r="W15" s="19"/>
      <c r="Y15" s="19"/>
      <c r="AA15" s="19"/>
      <c r="AB15" s="19"/>
      <c r="AC15" s="19"/>
      <c r="AD15" s="19"/>
      <c r="AE15" s="19"/>
    </row>
    <row r="16">
      <c r="A16" s="28" t="str">
        <f>ALNS!A16</f>
        <v>Everton Henrique de Negreiros Silva</v>
      </c>
      <c r="B16" s="29"/>
      <c r="C16" s="29"/>
      <c r="D16" s="29"/>
      <c r="E16" s="29"/>
      <c r="F16" s="30">
        <f t="shared" si="1"/>
        <v>0</v>
      </c>
      <c r="G16" s="31" t="str">
        <f t="shared" si="2"/>
        <v/>
      </c>
      <c r="H16" s="30" t="str">
        <f t="shared" si="3"/>
        <v/>
      </c>
      <c r="I16" s="32"/>
      <c r="J16" s="33" t="str">
        <f t="shared" si="4"/>
        <v/>
      </c>
      <c r="K16" s="34" t="str">
        <f t="shared" si="5"/>
        <v/>
      </c>
      <c r="L16" s="2"/>
      <c r="M16" s="18"/>
      <c r="N16" s="18"/>
      <c r="O16" s="18"/>
      <c r="P16" s="18"/>
      <c r="Q16" s="19"/>
      <c r="R16" s="19"/>
      <c r="S16" s="19"/>
      <c r="T16" s="19"/>
      <c r="U16" s="19"/>
      <c r="V16" s="19"/>
      <c r="W16" s="19"/>
      <c r="Y16" s="19"/>
      <c r="AA16" s="19"/>
      <c r="AB16" s="19"/>
      <c r="AC16" s="19"/>
      <c r="AD16" s="19"/>
      <c r="AE16" s="19"/>
    </row>
    <row r="17">
      <c r="A17" s="36" t="str">
        <f>ALNS!A17</f>
        <v>Gabrielle Borges Alves</v>
      </c>
      <c r="B17" s="37"/>
      <c r="C17" s="37"/>
      <c r="D17" s="37"/>
      <c r="E17" s="37"/>
      <c r="F17" s="38">
        <f t="shared" si="1"/>
        <v>0</v>
      </c>
      <c r="G17" s="39" t="str">
        <f t="shared" si="2"/>
        <v/>
      </c>
      <c r="H17" s="38" t="str">
        <f t="shared" si="3"/>
        <v/>
      </c>
      <c r="I17" s="40"/>
      <c r="J17" s="41" t="str">
        <f t="shared" si="4"/>
        <v/>
      </c>
      <c r="K17" s="42" t="str">
        <f t="shared" si="5"/>
        <v/>
      </c>
      <c r="L17" s="2"/>
      <c r="M17" s="18"/>
      <c r="N17" s="18"/>
      <c r="O17" s="18"/>
      <c r="P17" s="18"/>
      <c r="Q17" s="19"/>
      <c r="R17" s="19"/>
      <c r="S17" s="19"/>
      <c r="T17" s="19"/>
      <c r="U17" s="19"/>
      <c r="V17" s="19"/>
      <c r="W17" s="19"/>
      <c r="Y17" s="19"/>
      <c r="AA17" s="19"/>
      <c r="AB17" s="19"/>
      <c r="AC17" s="19"/>
      <c r="AD17" s="19"/>
      <c r="AE17" s="19"/>
    </row>
    <row r="18">
      <c r="A18" s="28" t="str">
        <f>ALNS!A18</f>
        <v>João Gabriel Araújo Macedo</v>
      </c>
      <c r="B18" s="29"/>
      <c r="C18" s="29"/>
      <c r="D18" s="29"/>
      <c r="E18" s="29"/>
      <c r="F18" s="30">
        <f t="shared" si="1"/>
        <v>0</v>
      </c>
      <c r="G18" s="31" t="str">
        <f t="shared" si="2"/>
        <v/>
      </c>
      <c r="H18" s="30" t="str">
        <f t="shared" si="3"/>
        <v/>
      </c>
      <c r="I18" s="32"/>
      <c r="J18" s="33" t="str">
        <f t="shared" si="4"/>
        <v/>
      </c>
      <c r="K18" s="34" t="str">
        <f t="shared" si="5"/>
        <v/>
      </c>
      <c r="L18" s="2"/>
      <c r="M18" s="18"/>
      <c r="N18" s="18"/>
      <c r="O18" s="18"/>
      <c r="P18" s="18"/>
      <c r="Q18" s="19"/>
      <c r="R18" s="19"/>
      <c r="S18" s="19"/>
      <c r="T18" s="19"/>
      <c r="U18" s="19"/>
      <c r="V18" s="19"/>
      <c r="W18" s="19"/>
      <c r="Y18" s="19"/>
      <c r="AA18" s="19"/>
      <c r="AB18" s="19"/>
      <c r="AC18" s="19"/>
      <c r="AD18" s="19"/>
      <c r="AE18" s="19"/>
    </row>
    <row r="19">
      <c r="A19" s="36" t="str">
        <f>ALNS!A19</f>
        <v>José Flávio Araújo Macedo</v>
      </c>
      <c r="B19" s="37"/>
      <c r="C19" s="37"/>
      <c r="D19" s="37"/>
      <c r="E19" s="37"/>
      <c r="F19" s="38">
        <f t="shared" si="1"/>
        <v>0</v>
      </c>
      <c r="G19" s="39" t="str">
        <f t="shared" si="2"/>
        <v/>
      </c>
      <c r="H19" s="38" t="str">
        <f t="shared" si="3"/>
        <v/>
      </c>
      <c r="I19" s="40"/>
      <c r="J19" s="41" t="str">
        <f t="shared" si="4"/>
        <v/>
      </c>
      <c r="K19" s="42" t="str">
        <f t="shared" si="5"/>
        <v/>
      </c>
      <c r="L19" s="2"/>
      <c r="M19" s="18"/>
      <c r="N19" s="18"/>
      <c r="O19" s="18"/>
      <c r="P19" s="18"/>
      <c r="Q19" s="19"/>
      <c r="R19" s="19"/>
      <c r="S19" s="19"/>
      <c r="T19" s="19"/>
      <c r="U19" s="19"/>
      <c r="V19" s="19"/>
      <c r="W19" s="19"/>
      <c r="Y19" s="19"/>
      <c r="AA19" s="19"/>
      <c r="AB19" s="19"/>
      <c r="AC19" s="19"/>
      <c r="AD19" s="19"/>
      <c r="AE19" s="19"/>
    </row>
    <row r="20" ht="15.75" customHeight="1">
      <c r="A20" s="44" t="str">
        <f>ALNS!A20</f>
        <v>Lethycia Nascimento Sousa</v>
      </c>
      <c r="B20" s="29"/>
      <c r="C20" s="29"/>
      <c r="D20" s="29"/>
      <c r="E20" s="29"/>
      <c r="F20" s="30">
        <f t="shared" si="1"/>
        <v>0</v>
      </c>
      <c r="G20" s="31" t="str">
        <f t="shared" si="2"/>
        <v/>
      </c>
      <c r="H20" s="30" t="str">
        <f t="shared" si="3"/>
        <v/>
      </c>
      <c r="I20" s="32"/>
      <c r="J20" s="33" t="str">
        <f t="shared" si="4"/>
        <v/>
      </c>
      <c r="K20" s="34" t="str">
        <f t="shared" si="5"/>
        <v/>
      </c>
      <c r="L20" s="2"/>
      <c r="M20" s="18"/>
      <c r="N20" s="18"/>
      <c r="O20" s="18"/>
      <c r="P20" s="18"/>
      <c r="Q20" s="19"/>
      <c r="R20" s="19"/>
      <c r="S20" s="19"/>
      <c r="T20" s="19"/>
      <c r="U20" s="19"/>
      <c r="V20" s="19"/>
      <c r="W20" s="19"/>
      <c r="Y20" s="19"/>
      <c r="AA20" s="19"/>
      <c r="AB20" s="19"/>
      <c r="AC20" s="19"/>
      <c r="AD20" s="19"/>
      <c r="AE20" s="19"/>
    </row>
    <row r="21" ht="15.75" customHeight="1">
      <c r="A21" s="36" t="str">
        <f>ALNS!A21</f>
        <v>Maria Julia Oliveira Almeida</v>
      </c>
      <c r="B21" s="37"/>
      <c r="C21" s="37"/>
      <c r="D21" s="37"/>
      <c r="E21" s="37"/>
      <c r="F21" s="38">
        <f t="shared" si="1"/>
        <v>0</v>
      </c>
      <c r="G21" s="39" t="str">
        <f t="shared" si="2"/>
        <v/>
      </c>
      <c r="H21" s="38" t="str">
        <f t="shared" si="3"/>
        <v/>
      </c>
      <c r="I21" s="40"/>
      <c r="J21" s="41" t="str">
        <f t="shared" si="4"/>
        <v/>
      </c>
      <c r="K21" s="42" t="str">
        <f t="shared" si="5"/>
        <v/>
      </c>
      <c r="L21" s="2"/>
      <c r="M21" s="18"/>
      <c r="N21" s="18"/>
      <c r="O21" s="18"/>
      <c r="P21" s="18"/>
      <c r="Q21" s="19"/>
      <c r="R21" s="19"/>
      <c r="S21" s="19"/>
      <c r="T21" s="19"/>
      <c r="U21" s="19"/>
      <c r="V21" s="19"/>
      <c r="W21" s="19"/>
      <c r="Y21" s="19"/>
      <c r="AA21" s="19"/>
      <c r="AB21" s="19"/>
      <c r="AC21" s="19"/>
      <c r="AD21" s="19"/>
      <c r="AE21" s="19"/>
    </row>
    <row r="22" ht="15.75" customHeight="1">
      <c r="A22" s="28" t="str">
        <f>ALNS!A22</f>
        <v>Marynna Mellyne de Oliveira Almeida Carneiro</v>
      </c>
      <c r="B22" s="29"/>
      <c r="C22" s="29"/>
      <c r="D22" s="29"/>
      <c r="E22" s="29"/>
      <c r="F22" s="30">
        <f t="shared" si="1"/>
        <v>0</v>
      </c>
      <c r="G22" s="31" t="str">
        <f t="shared" si="2"/>
        <v/>
      </c>
      <c r="H22" s="30" t="str">
        <f t="shared" si="3"/>
        <v/>
      </c>
      <c r="I22" s="32"/>
      <c r="J22" s="33" t="str">
        <f t="shared" si="4"/>
        <v/>
      </c>
      <c r="K22" s="34" t="str">
        <f t="shared" si="5"/>
        <v/>
      </c>
      <c r="L22" s="2"/>
      <c r="M22" s="18"/>
      <c r="N22" s="18"/>
      <c r="O22" s="18"/>
      <c r="P22" s="18"/>
      <c r="Q22" s="19"/>
      <c r="R22" s="19"/>
      <c r="S22" s="19"/>
      <c r="T22" s="19"/>
      <c r="U22" s="19"/>
      <c r="V22" s="19"/>
      <c r="W22" s="19"/>
      <c r="Y22" s="19"/>
      <c r="AA22" s="19"/>
      <c r="AB22" s="19"/>
      <c r="AC22" s="19"/>
      <c r="AD22" s="19"/>
      <c r="AE22" s="19"/>
    </row>
    <row r="23" ht="15.75" customHeight="1">
      <c r="A23" s="36" t="str">
        <f>ALNS!A23</f>
        <v>Milena Luana Azevedo Lima</v>
      </c>
      <c r="B23" s="37"/>
      <c r="C23" s="37"/>
      <c r="D23" s="37"/>
      <c r="E23" s="37"/>
      <c r="F23" s="38">
        <f t="shared" si="1"/>
        <v>0</v>
      </c>
      <c r="G23" s="39" t="str">
        <f t="shared" si="2"/>
        <v/>
      </c>
      <c r="H23" s="38" t="str">
        <f t="shared" si="3"/>
        <v/>
      </c>
      <c r="I23" s="40"/>
      <c r="J23" s="41" t="str">
        <f t="shared" si="4"/>
        <v/>
      </c>
      <c r="K23" s="42" t="str">
        <f t="shared" si="5"/>
        <v/>
      </c>
      <c r="L23" s="2"/>
      <c r="M23" s="18"/>
      <c r="N23" s="18"/>
      <c r="O23" s="18"/>
      <c r="P23" s="18"/>
      <c r="Q23" s="19"/>
      <c r="R23" s="19"/>
      <c r="S23" s="19"/>
      <c r="T23" s="19"/>
      <c r="U23" s="19"/>
      <c r="V23" s="19"/>
      <c r="W23" s="19"/>
      <c r="Y23" s="19"/>
      <c r="AA23" s="19"/>
      <c r="AB23" s="19"/>
      <c r="AC23" s="19"/>
      <c r="AD23" s="19"/>
      <c r="AE23" s="19"/>
    </row>
    <row r="24" ht="15.75" customHeight="1">
      <c r="A24" s="28" t="str">
        <f>ALNS!A24</f>
        <v>Myllena Maria da Silva Balbino</v>
      </c>
      <c r="B24" s="29"/>
      <c r="C24" s="29"/>
      <c r="D24" s="29"/>
      <c r="E24" s="29"/>
      <c r="F24" s="30">
        <f t="shared" si="1"/>
        <v>0</v>
      </c>
      <c r="G24" s="31" t="str">
        <f t="shared" si="2"/>
        <v/>
      </c>
      <c r="H24" s="30" t="str">
        <f t="shared" si="3"/>
        <v/>
      </c>
      <c r="I24" s="32"/>
      <c r="J24" s="33" t="str">
        <f t="shared" si="4"/>
        <v/>
      </c>
      <c r="K24" s="34" t="str">
        <f t="shared" si="5"/>
        <v/>
      </c>
      <c r="L24" s="2"/>
      <c r="M24" s="18"/>
      <c r="N24" s="18"/>
      <c r="O24" s="18"/>
      <c r="P24" s="18"/>
      <c r="Q24" s="19"/>
      <c r="R24" s="19"/>
      <c r="S24" s="19"/>
      <c r="T24" s="19"/>
      <c r="U24" s="19"/>
      <c r="V24" s="19"/>
      <c r="W24" s="19"/>
      <c r="Y24" s="19"/>
      <c r="AA24" s="19"/>
      <c r="AB24" s="19"/>
      <c r="AC24" s="19"/>
      <c r="AD24" s="19"/>
      <c r="AE24" s="19"/>
    </row>
    <row r="25" ht="15.75" customHeight="1">
      <c r="A25" s="36" t="str">
        <f>ALNS!A25</f>
        <v>Poliana Kelly de Almeida Nascimento</v>
      </c>
      <c r="B25" s="37"/>
      <c r="C25" s="37"/>
      <c r="D25" s="37"/>
      <c r="E25" s="37"/>
      <c r="F25" s="38">
        <f t="shared" si="1"/>
        <v>0</v>
      </c>
      <c r="G25" s="39" t="str">
        <f t="shared" si="2"/>
        <v/>
      </c>
      <c r="H25" s="38" t="str">
        <f t="shared" si="3"/>
        <v/>
      </c>
      <c r="I25" s="40"/>
      <c r="J25" s="41" t="str">
        <f t="shared" si="4"/>
        <v/>
      </c>
      <c r="K25" s="42" t="str">
        <f t="shared" si="5"/>
        <v/>
      </c>
      <c r="L25" s="2"/>
      <c r="M25" s="18"/>
      <c r="N25" s="18"/>
      <c r="O25" s="18"/>
      <c r="P25" s="18"/>
      <c r="Q25" s="19"/>
      <c r="R25" s="19"/>
      <c r="S25" s="19"/>
      <c r="T25" s="19"/>
      <c r="U25" s="19"/>
      <c r="V25" s="19"/>
      <c r="W25" s="19"/>
      <c r="Y25" s="19"/>
      <c r="AA25" s="19"/>
      <c r="AB25" s="19"/>
      <c r="AC25" s="19"/>
      <c r="AD25" s="19"/>
      <c r="AE25" s="19"/>
    </row>
    <row r="26" ht="15.75" customHeight="1">
      <c r="A26" s="28" t="str">
        <f>ALNS!A26</f>
        <v>Rafaelly Jordão de Oliveira</v>
      </c>
      <c r="B26" s="29"/>
      <c r="C26" s="29"/>
      <c r="D26" s="29"/>
      <c r="E26" s="29"/>
      <c r="F26" s="30">
        <f t="shared" si="1"/>
        <v>0</v>
      </c>
      <c r="G26" s="31" t="str">
        <f t="shared" si="2"/>
        <v/>
      </c>
      <c r="H26" s="30" t="str">
        <f t="shared" si="3"/>
        <v/>
      </c>
      <c r="I26" s="32"/>
      <c r="J26" s="33" t="str">
        <f t="shared" si="4"/>
        <v/>
      </c>
      <c r="K26" s="34" t="str">
        <f t="shared" si="5"/>
        <v/>
      </c>
      <c r="L26" s="2"/>
      <c r="M26" s="18"/>
      <c r="N26" s="18"/>
      <c r="O26" s="18"/>
      <c r="P26" s="18"/>
      <c r="Q26" s="19"/>
      <c r="R26" s="19"/>
      <c r="S26" s="19"/>
      <c r="T26" s="19"/>
      <c r="U26" s="19"/>
      <c r="V26" s="19"/>
      <c r="W26" s="19"/>
      <c r="Y26" s="19"/>
      <c r="AA26" s="19"/>
      <c r="AB26" s="19"/>
      <c r="AC26" s="19"/>
      <c r="AD26" s="19"/>
      <c r="AE26" s="19"/>
    </row>
    <row r="27" ht="15.75" customHeight="1">
      <c r="A27" s="36" t="str">
        <f>ALNS!A27</f>
        <v>Samuel de Sousa Ribeiro</v>
      </c>
      <c r="B27" s="37"/>
      <c r="C27" s="37"/>
      <c r="D27" s="37"/>
      <c r="E27" s="37"/>
      <c r="F27" s="38">
        <f t="shared" si="1"/>
        <v>0</v>
      </c>
      <c r="G27" s="39" t="str">
        <f t="shared" si="2"/>
        <v/>
      </c>
      <c r="H27" s="38" t="str">
        <f t="shared" si="3"/>
        <v/>
      </c>
      <c r="I27" s="40"/>
      <c r="J27" s="41" t="str">
        <f t="shared" si="4"/>
        <v/>
      </c>
      <c r="K27" s="42" t="str">
        <f t="shared" si="5"/>
        <v/>
      </c>
      <c r="M27" s="18"/>
      <c r="N27" s="18"/>
      <c r="O27" s="18"/>
      <c r="P27" s="18"/>
      <c r="Q27" s="19"/>
      <c r="R27" s="19"/>
      <c r="S27" s="19"/>
      <c r="T27" s="19"/>
      <c r="U27" s="19"/>
      <c r="V27" s="19"/>
      <c r="Y27" s="19"/>
      <c r="AA27" s="19"/>
      <c r="AB27" s="19"/>
      <c r="AC27" s="19"/>
      <c r="AD27" s="19"/>
      <c r="AE27" s="19"/>
    </row>
    <row r="28" ht="15.75" hidden="1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M28" s="18"/>
      <c r="N28" s="18"/>
      <c r="O28" s="18"/>
      <c r="P28" s="18"/>
      <c r="Q28" s="19"/>
      <c r="R28" s="19"/>
      <c r="S28" s="19"/>
      <c r="T28" s="19"/>
      <c r="U28" s="19"/>
      <c r="V28" s="19"/>
      <c r="Y28" s="19"/>
      <c r="AA28" s="19"/>
      <c r="AB28" s="19"/>
      <c r="AC28" s="19"/>
      <c r="AD28" s="19"/>
      <c r="AE28" s="19"/>
    </row>
    <row r="29" ht="15.75" hidden="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M29" s="18"/>
      <c r="N29" s="18"/>
      <c r="O29" s="18"/>
      <c r="P29" s="18"/>
      <c r="Q29" s="19"/>
      <c r="R29" s="19"/>
      <c r="S29" s="19"/>
      <c r="T29" s="19"/>
      <c r="U29" s="19"/>
      <c r="V29" s="19"/>
      <c r="AA29" s="19"/>
      <c r="AB29" s="19"/>
      <c r="AC29" s="19"/>
      <c r="AD29" s="19"/>
      <c r="AE29" s="19"/>
    </row>
    <row r="30" ht="15.75" hidden="1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M30" s="18"/>
      <c r="N30" s="18"/>
      <c r="O30" s="18"/>
      <c r="P30" s="18"/>
      <c r="Q30" s="19"/>
      <c r="R30" s="19"/>
      <c r="S30" s="19"/>
      <c r="T30" s="19"/>
      <c r="U30" s="19"/>
      <c r="V30" s="19"/>
      <c r="AA30" s="19"/>
      <c r="AB30" s="19"/>
      <c r="AC30" s="19"/>
      <c r="AD30" s="19"/>
      <c r="AE30" s="19"/>
    </row>
    <row r="31" ht="15.75" hidden="1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8"/>
      <c r="N31" s="18"/>
      <c r="O31" s="18"/>
      <c r="P31" s="18"/>
      <c r="Q31" s="19"/>
      <c r="R31" s="19"/>
      <c r="S31" s="19"/>
      <c r="T31" s="19"/>
      <c r="U31" s="19"/>
      <c r="V31" s="19"/>
      <c r="AA31" s="19"/>
      <c r="AB31" s="19"/>
      <c r="AC31" s="19"/>
      <c r="AD31" s="19"/>
      <c r="AE31" s="19"/>
    </row>
    <row r="32" ht="15.75" hidden="1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8"/>
      <c r="N32" s="18"/>
      <c r="O32" s="18"/>
      <c r="P32" s="18"/>
      <c r="Q32" s="19"/>
      <c r="R32" s="19"/>
      <c r="S32" s="19"/>
      <c r="T32" s="19"/>
      <c r="U32" s="19"/>
      <c r="V32" s="19"/>
      <c r="AA32" s="19"/>
      <c r="AB32" s="19"/>
      <c r="AC32" s="19"/>
      <c r="AD32" s="19"/>
      <c r="AE32" s="19"/>
    </row>
    <row r="33" ht="15.75" hidden="1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8"/>
      <c r="N33" s="18"/>
      <c r="O33" s="18"/>
      <c r="P33" s="18"/>
      <c r="Q33" s="19"/>
      <c r="R33" s="19"/>
      <c r="S33" s="19"/>
      <c r="T33" s="19"/>
      <c r="U33" s="19"/>
      <c r="V33" s="19"/>
      <c r="AA33" s="19"/>
      <c r="AB33" s="19"/>
      <c r="AC33" s="19"/>
      <c r="AD33" s="19"/>
      <c r="AE33" s="19"/>
    </row>
    <row r="34" ht="15.75" hidden="1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8"/>
      <c r="N34" s="18"/>
      <c r="O34" s="18"/>
      <c r="P34" s="18"/>
      <c r="Q34" s="19"/>
      <c r="R34" s="19"/>
      <c r="S34" s="19"/>
      <c r="T34" s="19"/>
      <c r="U34" s="19"/>
      <c r="V34" s="19"/>
      <c r="AA34" s="19"/>
      <c r="AB34" s="19"/>
      <c r="AC34" s="19"/>
      <c r="AD34" s="19"/>
      <c r="AE34" s="19"/>
    </row>
    <row r="35" ht="15.75" hidden="1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8"/>
      <c r="N35" s="18"/>
      <c r="O35" s="18"/>
      <c r="P35" s="18"/>
      <c r="Q35" s="19"/>
      <c r="R35" s="19"/>
      <c r="S35" s="19"/>
      <c r="T35" s="19"/>
      <c r="U35" s="19"/>
      <c r="V35" s="19"/>
      <c r="AA35" s="19"/>
      <c r="AB35" s="19"/>
      <c r="AC35" s="19"/>
      <c r="AD35" s="19"/>
      <c r="AE35" s="19"/>
    </row>
    <row r="36" ht="15.75" hidden="1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8"/>
      <c r="N36" s="18"/>
      <c r="O36" s="18"/>
      <c r="P36" s="18"/>
      <c r="Q36" s="19"/>
      <c r="R36" s="19"/>
      <c r="S36" s="19"/>
      <c r="T36" s="19"/>
      <c r="U36" s="19"/>
      <c r="V36" s="19"/>
      <c r="AA36" s="19"/>
      <c r="AB36" s="19"/>
      <c r="AC36" s="19"/>
      <c r="AD36" s="19"/>
      <c r="AE36" s="19"/>
    </row>
    <row r="37" ht="15.75" hidden="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8"/>
      <c r="N37" s="18"/>
      <c r="O37" s="18"/>
      <c r="P37" s="18"/>
      <c r="AA37" s="19"/>
      <c r="AB37" s="19"/>
      <c r="AC37" s="19"/>
      <c r="AD37" s="19"/>
      <c r="AE37" s="19"/>
    </row>
    <row r="38" ht="15.75" hidden="1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8"/>
      <c r="N38" s="18"/>
      <c r="O38" s="18"/>
      <c r="P38" s="18"/>
      <c r="AA38" s="19"/>
      <c r="AB38" s="19"/>
      <c r="AC38" s="19"/>
      <c r="AD38" s="19"/>
    </row>
    <row r="39" ht="15.75" hidden="1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8"/>
      <c r="N39" s="18"/>
      <c r="O39" s="18"/>
      <c r="P39" s="18"/>
      <c r="AA39" s="19"/>
      <c r="AB39" s="19"/>
      <c r="AC39" s="19"/>
      <c r="AD39" s="19"/>
    </row>
    <row r="40" ht="15.75" hidden="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8"/>
      <c r="N40" s="18"/>
      <c r="O40" s="18"/>
      <c r="P40" s="2"/>
      <c r="AA40" s="19"/>
      <c r="AB40" s="19"/>
      <c r="AC40" s="19"/>
    </row>
    <row r="41" ht="15.75" hidden="1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8"/>
      <c r="N41" s="2"/>
      <c r="O41" s="2"/>
      <c r="P41" s="2"/>
      <c r="AA41" s="19"/>
    </row>
    <row r="42" ht="15.75" hidden="1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8"/>
      <c r="N42" s="2"/>
      <c r="O42" s="2"/>
      <c r="P42" s="2"/>
      <c r="AA42" s="19"/>
    </row>
    <row r="43" ht="15.75" hidden="1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8"/>
      <c r="N43" s="2"/>
      <c r="O43" s="2"/>
      <c r="P43" s="2"/>
      <c r="AA43" s="19"/>
    </row>
    <row r="44" ht="15.75" hidden="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8"/>
      <c r="N44" s="2"/>
      <c r="O44" s="2"/>
      <c r="P44" s="2"/>
      <c r="AA44" s="19"/>
    </row>
    <row r="45" ht="15.75" hidden="1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8"/>
      <c r="N45" s="18"/>
      <c r="O45" s="2"/>
      <c r="P45" s="2"/>
    </row>
    <row r="46" ht="15.75" hidden="1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8"/>
      <c r="N46" s="18"/>
      <c r="O46" s="2"/>
      <c r="P46" s="2"/>
    </row>
    <row r="47" ht="15.75" hidden="1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8"/>
      <c r="N47" s="18"/>
      <c r="O47" s="2"/>
      <c r="P47" s="2"/>
    </row>
    <row r="48" ht="15.75" hidden="1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8"/>
      <c r="N48" s="18"/>
      <c r="O48" s="2"/>
      <c r="P48" s="2"/>
    </row>
    <row r="49" ht="15.75" hidden="1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8"/>
      <c r="N49" s="18"/>
      <c r="O49" s="2"/>
      <c r="P49" s="2"/>
    </row>
    <row r="50" ht="15.75" hidden="1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8"/>
      <c r="N50" s="18"/>
      <c r="O50" s="2"/>
      <c r="P50" s="2"/>
    </row>
    <row r="51" ht="15.75" hidden="1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8"/>
      <c r="N51" s="18"/>
      <c r="O51" s="2"/>
      <c r="P51" s="2"/>
    </row>
    <row r="52" ht="15.75" hidden="1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8"/>
      <c r="N52" s="2"/>
      <c r="O52" s="2"/>
      <c r="P52" s="2"/>
    </row>
    <row r="53" ht="15.75" hidden="1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8"/>
      <c r="N53" s="18"/>
      <c r="O53" s="18"/>
      <c r="P53" s="18"/>
      <c r="Q53" s="19"/>
      <c r="R53" s="19"/>
      <c r="S53" s="19"/>
      <c r="T53" s="19"/>
      <c r="U53" s="19"/>
      <c r="V53" s="19"/>
      <c r="W53" s="19"/>
      <c r="X53" s="19"/>
      <c r="Y53" s="19"/>
      <c r="AA53" s="19"/>
      <c r="AB53" s="19"/>
      <c r="AC53" s="19"/>
      <c r="AD53" s="19"/>
      <c r="AE53" s="19"/>
    </row>
    <row r="54" ht="15.75" hidden="1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8"/>
      <c r="N54" s="18"/>
      <c r="O54" s="18"/>
      <c r="P54" s="18"/>
      <c r="Q54" s="19"/>
      <c r="R54" s="19"/>
      <c r="S54" s="19"/>
      <c r="T54" s="19"/>
      <c r="U54" s="19"/>
      <c r="V54" s="19"/>
      <c r="W54" s="19"/>
      <c r="X54" s="19"/>
      <c r="Y54" s="19"/>
      <c r="AA54" s="19"/>
      <c r="AB54" s="19"/>
      <c r="AC54" s="19"/>
      <c r="AD54" s="19"/>
      <c r="AE54" s="19"/>
    </row>
    <row r="55" ht="15.75" hidden="1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8"/>
      <c r="N55" s="18"/>
      <c r="O55" s="18"/>
      <c r="P55" s="18"/>
      <c r="Q55" s="19"/>
      <c r="R55" s="19"/>
      <c r="S55" s="19"/>
      <c r="T55" s="19"/>
      <c r="U55" s="19"/>
      <c r="V55" s="19"/>
      <c r="W55" s="19"/>
      <c r="Y55" s="19"/>
      <c r="AA55" s="19"/>
      <c r="AB55" s="19"/>
      <c r="AC55" s="19"/>
      <c r="AD55" s="19"/>
      <c r="AE55" s="19"/>
    </row>
    <row r="56" ht="15.75" hidden="1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8"/>
      <c r="N56" s="18"/>
      <c r="O56" s="18"/>
      <c r="P56" s="18"/>
      <c r="Q56" s="19"/>
      <c r="R56" s="19"/>
      <c r="S56" s="19"/>
      <c r="T56" s="19"/>
      <c r="U56" s="19"/>
      <c r="V56" s="19"/>
      <c r="W56" s="19"/>
      <c r="X56" s="19"/>
      <c r="Y56" s="19"/>
      <c r="AA56" s="19"/>
      <c r="AB56" s="19"/>
      <c r="AC56" s="19"/>
      <c r="AD56" s="19"/>
      <c r="AE56" s="19"/>
    </row>
    <row r="57" ht="15.75" hidden="1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8"/>
      <c r="N57" s="18"/>
      <c r="O57" s="18"/>
      <c r="P57" s="18"/>
      <c r="Q57" s="19"/>
      <c r="R57" s="19"/>
      <c r="S57" s="19"/>
      <c r="T57" s="19"/>
      <c r="U57" s="19"/>
      <c r="V57" s="19"/>
      <c r="W57" s="19"/>
      <c r="Y57" s="19"/>
      <c r="AA57" s="19"/>
      <c r="AB57" s="19"/>
      <c r="AC57" s="19"/>
      <c r="AD57" s="19"/>
      <c r="AE57" s="19"/>
    </row>
    <row r="58" ht="15.75" hidden="1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8"/>
      <c r="N58" s="18"/>
      <c r="O58" s="18"/>
      <c r="P58" s="18"/>
      <c r="Q58" s="19"/>
      <c r="R58" s="19"/>
      <c r="S58" s="19"/>
      <c r="T58" s="19"/>
      <c r="U58" s="19"/>
      <c r="V58" s="19"/>
      <c r="W58" s="19"/>
      <c r="Y58" s="19"/>
      <c r="AA58" s="19"/>
      <c r="AB58" s="19"/>
      <c r="AC58" s="19"/>
      <c r="AD58" s="19"/>
      <c r="AE58" s="19"/>
    </row>
    <row r="59" ht="15.75" hidden="1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8"/>
      <c r="N59" s="18"/>
      <c r="O59" s="18"/>
      <c r="P59" s="18"/>
      <c r="Q59" s="19"/>
      <c r="R59" s="19"/>
      <c r="S59" s="19"/>
      <c r="T59" s="19"/>
      <c r="U59" s="19"/>
      <c r="V59" s="19"/>
      <c r="W59" s="19"/>
      <c r="Y59" s="19"/>
      <c r="AA59" s="19"/>
      <c r="AB59" s="19"/>
      <c r="AC59" s="19"/>
      <c r="AD59" s="19"/>
      <c r="AE59" s="19"/>
    </row>
    <row r="60" ht="15.75" hidden="1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8"/>
      <c r="N60" s="18"/>
      <c r="O60" s="18"/>
      <c r="P60" s="18"/>
      <c r="Q60" s="19"/>
      <c r="R60" s="19"/>
      <c r="S60" s="19"/>
      <c r="T60" s="19"/>
      <c r="U60" s="19"/>
      <c r="V60" s="19"/>
      <c r="W60" s="19"/>
      <c r="Y60" s="19"/>
      <c r="AA60" s="19"/>
      <c r="AB60" s="19"/>
      <c r="AC60" s="19"/>
      <c r="AD60" s="19"/>
      <c r="AE60" s="19"/>
    </row>
    <row r="61" ht="15.75" hidden="1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8"/>
      <c r="N61" s="18"/>
      <c r="O61" s="18"/>
      <c r="P61" s="18"/>
      <c r="Q61" s="19"/>
      <c r="R61" s="19"/>
      <c r="S61" s="19"/>
      <c r="T61" s="19"/>
      <c r="U61" s="19"/>
      <c r="V61" s="19"/>
      <c r="W61" s="19"/>
      <c r="Y61" s="19"/>
      <c r="AA61" s="19"/>
      <c r="AB61" s="19"/>
      <c r="AC61" s="19"/>
      <c r="AD61" s="19"/>
      <c r="AE61" s="19"/>
    </row>
    <row r="62" ht="15.75" hidden="1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8"/>
      <c r="N62" s="18"/>
      <c r="O62" s="18"/>
      <c r="P62" s="18"/>
      <c r="Q62" s="19"/>
      <c r="R62" s="19"/>
      <c r="S62" s="19"/>
      <c r="T62" s="19"/>
      <c r="U62" s="19"/>
      <c r="V62" s="19"/>
      <c r="W62" s="19"/>
      <c r="Y62" s="19"/>
      <c r="AA62" s="19"/>
      <c r="AB62" s="19"/>
      <c r="AC62" s="19"/>
      <c r="AD62" s="19"/>
      <c r="AE62" s="19"/>
    </row>
    <row r="63" ht="15.75" hidden="1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8"/>
      <c r="N63" s="18"/>
      <c r="O63" s="18"/>
      <c r="P63" s="18"/>
      <c r="Q63" s="19"/>
      <c r="R63" s="19"/>
      <c r="S63" s="19"/>
      <c r="T63" s="19"/>
      <c r="U63" s="19"/>
      <c r="V63" s="19"/>
      <c r="W63" s="19"/>
      <c r="Y63" s="19"/>
      <c r="AA63" s="19"/>
      <c r="AB63" s="19"/>
      <c r="AC63" s="19"/>
      <c r="AD63" s="19"/>
      <c r="AE63" s="19"/>
    </row>
    <row r="64" ht="15.75" hidden="1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8"/>
      <c r="N64" s="18"/>
      <c r="O64" s="18"/>
      <c r="P64" s="18"/>
      <c r="Q64" s="19"/>
      <c r="R64" s="19"/>
      <c r="S64" s="19"/>
      <c r="T64" s="19"/>
      <c r="U64" s="19"/>
      <c r="V64" s="19"/>
      <c r="W64" s="19"/>
      <c r="Y64" s="19"/>
      <c r="AA64" s="19"/>
      <c r="AB64" s="19"/>
      <c r="AC64" s="19"/>
      <c r="AD64" s="19"/>
      <c r="AE64" s="19"/>
    </row>
    <row r="65" ht="15.75" hidden="1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8"/>
      <c r="N65" s="18"/>
      <c r="O65" s="18"/>
      <c r="P65" s="18"/>
      <c r="Q65" s="19"/>
      <c r="R65" s="19"/>
      <c r="S65" s="19"/>
      <c r="T65" s="19"/>
      <c r="U65" s="19"/>
      <c r="V65" s="19"/>
      <c r="W65" s="19"/>
      <c r="Y65" s="19"/>
      <c r="AA65" s="19"/>
      <c r="AB65" s="19"/>
      <c r="AC65" s="19"/>
      <c r="AD65" s="19"/>
      <c r="AE65" s="19"/>
    </row>
    <row r="66" ht="15.75" hidden="1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8"/>
      <c r="N66" s="18"/>
      <c r="O66" s="18"/>
      <c r="P66" s="18"/>
      <c r="Q66" s="19"/>
      <c r="R66" s="19"/>
      <c r="S66" s="19"/>
      <c r="T66" s="19"/>
      <c r="U66" s="19"/>
      <c r="V66" s="19"/>
      <c r="W66" s="19"/>
      <c r="Y66" s="19"/>
      <c r="AA66" s="19"/>
      <c r="AB66" s="19"/>
      <c r="AC66" s="19"/>
      <c r="AD66" s="19"/>
      <c r="AE66" s="19"/>
    </row>
    <row r="67" ht="15.75" hidden="1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8"/>
      <c r="N67" s="18"/>
      <c r="O67" s="18"/>
      <c r="P67" s="18"/>
      <c r="Q67" s="19"/>
      <c r="R67" s="19"/>
      <c r="S67" s="19"/>
      <c r="T67" s="19"/>
      <c r="U67" s="19"/>
      <c r="V67" s="19"/>
      <c r="W67" s="19"/>
      <c r="Y67" s="19"/>
      <c r="AA67" s="19"/>
      <c r="AB67" s="19"/>
      <c r="AC67" s="19"/>
      <c r="AD67" s="19"/>
      <c r="AE67" s="19"/>
    </row>
    <row r="68" ht="15.75" hidden="1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8"/>
      <c r="N68" s="18"/>
      <c r="O68" s="18"/>
      <c r="P68" s="18"/>
      <c r="Q68" s="19"/>
      <c r="R68" s="19"/>
      <c r="S68" s="19"/>
      <c r="T68" s="19"/>
      <c r="U68" s="19"/>
      <c r="V68" s="19"/>
      <c r="W68" s="19"/>
      <c r="Y68" s="19"/>
      <c r="AA68" s="19"/>
      <c r="AB68" s="19"/>
      <c r="AC68" s="19"/>
      <c r="AD68" s="19"/>
      <c r="AE68" s="19"/>
    </row>
    <row r="69" ht="15.75" hidden="1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8"/>
      <c r="N69" s="18"/>
      <c r="O69" s="18"/>
      <c r="P69" s="18"/>
      <c r="Q69" s="19"/>
      <c r="R69" s="19"/>
      <c r="S69" s="19"/>
      <c r="T69" s="19"/>
      <c r="U69" s="19"/>
      <c r="V69" s="19"/>
      <c r="W69" s="19"/>
      <c r="Y69" s="19"/>
      <c r="AA69" s="19"/>
      <c r="AB69" s="19"/>
      <c r="AC69" s="19"/>
      <c r="AD69" s="19"/>
      <c r="AE69" s="19"/>
    </row>
    <row r="70" ht="15.75" hidden="1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8"/>
      <c r="N70" s="18"/>
      <c r="O70" s="18"/>
      <c r="P70" s="18"/>
      <c r="Q70" s="19"/>
      <c r="R70" s="19"/>
      <c r="S70" s="19"/>
      <c r="T70" s="19"/>
      <c r="U70" s="19"/>
      <c r="V70" s="19"/>
      <c r="W70" s="19"/>
      <c r="Y70" s="19"/>
      <c r="AA70" s="19"/>
      <c r="AB70" s="19"/>
      <c r="AC70" s="19"/>
      <c r="AD70" s="19"/>
      <c r="AE70" s="19"/>
    </row>
    <row r="71" ht="15.75" hidden="1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8"/>
      <c r="N71" s="18"/>
      <c r="O71" s="18"/>
      <c r="P71" s="18"/>
      <c r="Q71" s="19"/>
      <c r="R71" s="19"/>
      <c r="S71" s="19"/>
      <c r="T71" s="19"/>
      <c r="U71" s="19"/>
      <c r="V71" s="19"/>
      <c r="W71" s="19"/>
      <c r="Y71" s="19"/>
      <c r="AA71" s="19"/>
      <c r="AB71" s="19"/>
      <c r="AC71" s="19"/>
      <c r="AD71" s="19"/>
      <c r="AE71" s="19"/>
    </row>
    <row r="72" ht="15.75" hidden="1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8"/>
      <c r="N72" s="18"/>
      <c r="O72" s="18"/>
      <c r="P72" s="18"/>
      <c r="Q72" s="19"/>
      <c r="R72" s="19"/>
      <c r="S72" s="19"/>
      <c r="T72" s="19"/>
      <c r="U72" s="19"/>
      <c r="V72" s="19"/>
      <c r="W72" s="19"/>
      <c r="Y72" s="19"/>
      <c r="AA72" s="19"/>
      <c r="AB72" s="19"/>
      <c r="AC72" s="19"/>
      <c r="AD72" s="19"/>
      <c r="AE72" s="19"/>
    </row>
    <row r="73" ht="15.75" hidden="1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8"/>
      <c r="N73" s="18"/>
      <c r="O73" s="18"/>
      <c r="P73" s="18"/>
      <c r="Q73" s="19"/>
      <c r="R73" s="19"/>
      <c r="S73" s="19"/>
      <c r="T73" s="19"/>
      <c r="U73" s="19"/>
      <c r="V73" s="19"/>
      <c r="W73" s="19"/>
      <c r="Y73" s="19"/>
      <c r="AA73" s="19"/>
      <c r="AB73" s="19"/>
      <c r="AC73" s="19"/>
      <c r="AD73" s="19"/>
      <c r="AE73" s="19"/>
    </row>
    <row r="74" ht="15.75" hidden="1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8"/>
      <c r="N74" s="18"/>
      <c r="O74" s="18"/>
      <c r="P74" s="18"/>
      <c r="Q74" s="19"/>
      <c r="R74" s="19"/>
      <c r="S74" s="19"/>
      <c r="T74" s="19"/>
      <c r="U74" s="19"/>
      <c r="V74" s="19"/>
      <c r="W74" s="19"/>
      <c r="Y74" s="19"/>
      <c r="AA74" s="19"/>
      <c r="AB74" s="19"/>
      <c r="AC74" s="19"/>
      <c r="AD74" s="19"/>
      <c r="AE74" s="19"/>
    </row>
    <row r="75" ht="15.75" hidden="1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8"/>
      <c r="N75" s="18"/>
      <c r="O75" s="18"/>
      <c r="P75" s="18"/>
      <c r="Q75" s="19"/>
      <c r="R75" s="19"/>
      <c r="S75" s="19"/>
      <c r="T75" s="19"/>
      <c r="U75" s="19"/>
      <c r="V75" s="19"/>
      <c r="W75" s="19"/>
      <c r="Y75" s="19"/>
      <c r="AA75" s="19"/>
      <c r="AB75" s="19"/>
      <c r="AC75" s="19"/>
      <c r="AD75" s="19"/>
      <c r="AE75" s="19"/>
    </row>
    <row r="76" ht="15.75" hidden="1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8"/>
      <c r="N76" s="18"/>
      <c r="O76" s="18"/>
      <c r="P76" s="18"/>
      <c r="Q76" s="19"/>
      <c r="R76" s="19"/>
      <c r="S76" s="19"/>
      <c r="T76" s="19"/>
      <c r="U76" s="19"/>
      <c r="V76" s="19"/>
      <c r="W76" s="19"/>
      <c r="Y76" s="19"/>
      <c r="AA76" s="19"/>
      <c r="AB76" s="19"/>
      <c r="AC76" s="19"/>
      <c r="AD76" s="19"/>
      <c r="AE76" s="19"/>
    </row>
    <row r="77" ht="15.75" hidden="1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8"/>
      <c r="N77" s="18"/>
      <c r="O77" s="18"/>
      <c r="P77" s="18"/>
      <c r="Q77" s="19"/>
      <c r="R77" s="19"/>
      <c r="S77" s="19"/>
      <c r="T77" s="19"/>
      <c r="U77" s="19"/>
      <c r="V77" s="19"/>
      <c r="W77" s="19"/>
      <c r="Y77" s="19"/>
      <c r="AA77" s="19"/>
      <c r="AB77" s="19"/>
      <c r="AC77" s="19"/>
      <c r="AD77" s="19"/>
      <c r="AE77" s="19"/>
    </row>
    <row r="78" ht="15.75" hidden="1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8"/>
      <c r="N78" s="18"/>
      <c r="O78" s="18"/>
      <c r="P78" s="18"/>
      <c r="Q78" s="19"/>
      <c r="R78" s="19"/>
      <c r="S78" s="19"/>
      <c r="T78" s="19"/>
      <c r="U78" s="19"/>
      <c r="V78" s="19"/>
      <c r="W78" s="19"/>
      <c r="Y78" s="19"/>
      <c r="AA78" s="19"/>
      <c r="AB78" s="19"/>
      <c r="AC78" s="19"/>
      <c r="AD78" s="19"/>
      <c r="AE78" s="19"/>
    </row>
    <row r="79" ht="15.75" hidden="1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8"/>
      <c r="N79" s="18"/>
      <c r="O79" s="18"/>
      <c r="P79" s="18"/>
      <c r="Q79" s="19"/>
      <c r="R79" s="19"/>
      <c r="S79" s="19"/>
      <c r="T79" s="19"/>
      <c r="U79" s="19"/>
      <c r="V79" s="19"/>
      <c r="W79" s="19"/>
      <c r="Y79" s="19"/>
      <c r="AA79" s="19"/>
      <c r="AB79" s="19"/>
      <c r="AC79" s="19"/>
      <c r="AD79" s="19"/>
      <c r="AE79" s="19"/>
    </row>
    <row r="80" ht="15.75" hidden="1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8"/>
      <c r="N80" s="18"/>
      <c r="O80" s="18"/>
      <c r="P80" s="18"/>
      <c r="Q80" s="19"/>
      <c r="R80" s="19"/>
      <c r="S80" s="19"/>
      <c r="T80" s="19"/>
      <c r="U80" s="19"/>
      <c r="V80" s="19"/>
      <c r="W80" s="19"/>
      <c r="Y80" s="19"/>
      <c r="AA80" s="19"/>
      <c r="AB80" s="19"/>
      <c r="AC80" s="19"/>
      <c r="AD80" s="19"/>
      <c r="AE80" s="19"/>
    </row>
    <row r="81" ht="15.75" hidden="1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8"/>
      <c r="N81" s="18"/>
      <c r="O81" s="18"/>
      <c r="P81" s="18"/>
      <c r="Q81" s="19"/>
      <c r="R81" s="19"/>
      <c r="S81" s="19"/>
      <c r="T81" s="19"/>
      <c r="U81" s="19"/>
      <c r="V81" s="19"/>
      <c r="W81" s="19"/>
      <c r="AA81" s="19"/>
      <c r="AB81" s="19"/>
      <c r="AC81" s="19"/>
      <c r="AD81" s="19"/>
      <c r="AE81" s="19"/>
    </row>
    <row r="82" ht="15.75" hidden="1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8"/>
      <c r="N82" s="18"/>
      <c r="O82" s="18"/>
      <c r="P82" s="18"/>
      <c r="Q82" s="19"/>
      <c r="R82" s="19"/>
      <c r="S82" s="19"/>
      <c r="T82" s="19"/>
      <c r="U82" s="19"/>
      <c r="V82" s="19"/>
      <c r="W82" s="19"/>
      <c r="AA82" s="19"/>
      <c r="AB82" s="19"/>
      <c r="AC82" s="19"/>
      <c r="AD82" s="19"/>
      <c r="AE82" s="19"/>
    </row>
    <row r="83" ht="15.75" hidden="1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8"/>
      <c r="N83" s="18"/>
      <c r="O83" s="18"/>
      <c r="P83" s="18"/>
      <c r="Q83" s="19"/>
      <c r="R83" s="19"/>
      <c r="S83" s="19"/>
      <c r="T83" s="19"/>
      <c r="U83" s="19"/>
      <c r="V83" s="19"/>
      <c r="W83" s="19"/>
      <c r="AA83" s="19"/>
      <c r="AB83" s="19"/>
      <c r="AC83" s="19"/>
      <c r="AD83" s="19"/>
      <c r="AE83" s="19"/>
    </row>
    <row r="84" ht="15.75" hidden="1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8"/>
      <c r="N84" s="18"/>
      <c r="O84" s="18"/>
      <c r="P84" s="18"/>
      <c r="Q84" s="19"/>
      <c r="R84" s="19"/>
      <c r="S84" s="19"/>
      <c r="T84" s="19"/>
      <c r="U84" s="19"/>
      <c r="V84" s="19"/>
      <c r="W84" s="19"/>
      <c r="AA84" s="19"/>
      <c r="AB84" s="19"/>
      <c r="AC84" s="19"/>
      <c r="AD84" s="19"/>
      <c r="AE84" s="19"/>
    </row>
    <row r="85" ht="15.75" hidden="1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8"/>
      <c r="N85" s="18"/>
      <c r="O85" s="18"/>
      <c r="P85" s="18"/>
      <c r="Q85" s="19"/>
      <c r="R85" s="19"/>
      <c r="S85" s="19"/>
      <c r="T85" s="19"/>
      <c r="U85" s="19"/>
      <c r="V85" s="19"/>
      <c r="W85" s="19"/>
      <c r="AA85" s="19"/>
      <c r="AB85" s="19"/>
      <c r="AC85" s="19"/>
      <c r="AD85" s="19"/>
      <c r="AE85" s="19"/>
    </row>
    <row r="86" ht="15.75" hidden="1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8"/>
      <c r="N86" s="18"/>
      <c r="O86" s="18"/>
      <c r="P86" s="18"/>
      <c r="Q86" s="19"/>
      <c r="R86" s="19"/>
      <c r="S86" s="19"/>
      <c r="T86" s="19"/>
      <c r="U86" s="19"/>
      <c r="V86" s="19"/>
      <c r="W86" s="19"/>
      <c r="AA86" s="19"/>
      <c r="AB86" s="19"/>
      <c r="AC86" s="19"/>
      <c r="AD86" s="19"/>
      <c r="AE86" s="19"/>
    </row>
    <row r="87" ht="15.75" hidden="1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8"/>
      <c r="N87" s="18"/>
      <c r="O87" s="18"/>
      <c r="P87" s="18"/>
      <c r="Q87" s="19"/>
      <c r="R87" s="19"/>
      <c r="S87" s="19"/>
      <c r="T87" s="19"/>
      <c r="U87" s="19"/>
      <c r="V87" s="19"/>
      <c r="W87" s="19"/>
      <c r="AA87" s="19"/>
      <c r="AB87" s="19"/>
      <c r="AC87" s="19"/>
      <c r="AD87" s="19"/>
      <c r="AE87" s="19"/>
    </row>
    <row r="88" ht="15.75" hidden="1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8"/>
      <c r="N88" s="18"/>
      <c r="O88" s="18"/>
      <c r="P88" s="18"/>
      <c r="Q88" s="19"/>
      <c r="R88" s="19"/>
      <c r="S88" s="19"/>
      <c r="T88" s="19"/>
      <c r="U88" s="19"/>
      <c r="V88" s="19"/>
      <c r="W88" s="19"/>
      <c r="AA88" s="19"/>
      <c r="AB88" s="19"/>
      <c r="AC88" s="19"/>
      <c r="AD88" s="19"/>
      <c r="AE88" s="19"/>
    </row>
    <row r="89" ht="15.75" hidden="1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8"/>
      <c r="N89" s="18"/>
      <c r="O89" s="18"/>
      <c r="P89" s="18"/>
      <c r="Q89" s="19"/>
      <c r="R89" s="19"/>
      <c r="S89" s="19"/>
      <c r="T89" s="19"/>
      <c r="U89" s="19"/>
      <c r="V89" s="19"/>
      <c r="W89" s="19"/>
      <c r="AA89" s="19"/>
      <c r="AB89" s="19"/>
      <c r="AC89" s="19"/>
      <c r="AD89" s="19"/>
      <c r="AE89" s="19"/>
    </row>
    <row r="90" ht="15.75" hidden="1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8"/>
      <c r="N90" s="18"/>
      <c r="O90" s="18"/>
      <c r="P90" s="18"/>
      <c r="AA90" s="19"/>
      <c r="AB90" s="19"/>
      <c r="AC90" s="19"/>
      <c r="AD90" s="19"/>
    </row>
    <row r="91" ht="15.75" hidden="1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8"/>
      <c r="N91" s="18"/>
      <c r="O91" s="18"/>
      <c r="P91" s="18"/>
      <c r="AA91" s="19"/>
      <c r="AB91" s="19"/>
      <c r="AC91" s="19"/>
      <c r="AD91" s="19"/>
    </row>
    <row r="92" ht="15.75" hidden="1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8"/>
      <c r="N92" s="18"/>
      <c r="O92" s="18"/>
      <c r="P92" s="2"/>
      <c r="AA92" s="19"/>
      <c r="AB92" s="19"/>
      <c r="AC92" s="19"/>
    </row>
    <row r="93" ht="15.75" hidden="1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8"/>
      <c r="N93" s="2"/>
      <c r="O93" s="2"/>
      <c r="P93" s="2"/>
      <c r="AA93" s="19"/>
    </row>
    <row r="94" ht="15.75" hidden="1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8"/>
      <c r="N94" s="2"/>
      <c r="O94" s="2"/>
      <c r="P94" s="2"/>
      <c r="AA94" s="19"/>
    </row>
    <row r="95" ht="15.75" hidden="1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8"/>
      <c r="N95" s="2"/>
      <c r="O95" s="2"/>
      <c r="P95" s="2"/>
      <c r="AA95" s="19"/>
    </row>
    <row r="96" ht="15.75" hidden="1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8"/>
      <c r="N96" s="2"/>
      <c r="O96" s="2"/>
      <c r="P96" s="2"/>
      <c r="AA96" s="19"/>
    </row>
    <row r="97" ht="15.75" hidden="1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8"/>
      <c r="N97" s="2"/>
      <c r="O97" s="2"/>
      <c r="P97" s="2"/>
    </row>
    <row r="98" ht="15.75" hidden="1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8"/>
      <c r="N98" s="2"/>
      <c r="O98" s="2"/>
      <c r="P98" s="2"/>
    </row>
    <row r="99" ht="15.75" hidden="1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8"/>
      <c r="N99" s="2"/>
      <c r="O99" s="2"/>
      <c r="P99" s="2"/>
    </row>
    <row r="100" ht="15.75" hidden="1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8"/>
      <c r="N100" s="2"/>
      <c r="O100" s="2"/>
      <c r="P100" s="2"/>
    </row>
    <row r="101" ht="15.75" hidden="1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8"/>
      <c r="N101" s="2"/>
      <c r="O101" s="2"/>
      <c r="P101" s="2"/>
    </row>
    <row r="102" ht="15.75" hidden="1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8"/>
      <c r="N102" s="2"/>
      <c r="O102" s="2"/>
      <c r="P102" s="2"/>
    </row>
    <row r="103" ht="15.75" hidden="1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8"/>
      <c r="N103" s="2"/>
      <c r="O103" s="2"/>
      <c r="P103" s="2"/>
    </row>
    <row r="104" ht="15.75" hidden="1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8"/>
      <c r="N104" s="2"/>
      <c r="O104" s="2"/>
      <c r="P104" s="2"/>
    </row>
    <row r="105" ht="15.75" hidden="1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8"/>
      <c r="N105" s="2"/>
      <c r="O105" s="2"/>
      <c r="P105" s="2"/>
    </row>
    <row r="106" ht="15.75" hidden="1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8"/>
      <c r="N106" s="2"/>
      <c r="O106" s="2"/>
      <c r="P106" s="2"/>
    </row>
    <row r="107" ht="15.75" hidden="1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8"/>
      <c r="N107" s="2"/>
      <c r="O107" s="2"/>
      <c r="P107" s="2"/>
    </row>
    <row r="108" ht="15.75" hidden="1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8"/>
      <c r="N108" s="2"/>
      <c r="O108" s="2"/>
      <c r="P108" s="2"/>
    </row>
    <row r="109" ht="15.75" hidden="1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8"/>
      <c r="N109" s="2"/>
      <c r="O109" s="2"/>
      <c r="P109" s="2"/>
    </row>
    <row r="110" ht="15.75" hidden="1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8"/>
      <c r="N110" s="2"/>
      <c r="O110" s="2"/>
      <c r="P110" s="2"/>
    </row>
    <row r="111" ht="15.75" hidden="1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8"/>
      <c r="N111" s="2"/>
      <c r="O111" s="2"/>
      <c r="P111" s="2"/>
    </row>
    <row r="112" ht="15.75" hidden="1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8"/>
      <c r="N112" s="2"/>
      <c r="O112" s="2"/>
      <c r="P112" s="2"/>
    </row>
    <row r="113" ht="15.75" hidden="1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8"/>
      <c r="N113" s="2"/>
      <c r="O113" s="2"/>
      <c r="P113" s="2"/>
    </row>
    <row r="114" ht="15.75" hidden="1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8"/>
      <c r="N114" s="2"/>
      <c r="O114" s="2"/>
      <c r="P114" s="2"/>
    </row>
    <row r="115" ht="15.75" hidden="1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8"/>
      <c r="N115" s="2"/>
      <c r="O115" s="2"/>
      <c r="P115" s="2"/>
    </row>
    <row r="116" ht="15.75" hidden="1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8"/>
      <c r="N116" s="2"/>
      <c r="O116" s="2"/>
      <c r="P116" s="2"/>
    </row>
    <row r="117" ht="15.75" hidden="1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8"/>
      <c r="N117" s="2"/>
      <c r="O117" s="2"/>
      <c r="P117" s="2"/>
    </row>
    <row r="118" ht="15.75" hidden="1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8"/>
      <c r="N118" s="2"/>
      <c r="O118" s="2"/>
      <c r="P118" s="2"/>
    </row>
    <row r="119" ht="15.75" hidden="1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8"/>
      <c r="N119" s="2"/>
      <c r="O119" s="2"/>
      <c r="P119" s="2"/>
    </row>
    <row r="120" ht="15.75" hidden="1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8"/>
      <c r="N120" s="2"/>
      <c r="O120" s="2"/>
      <c r="P120" s="2"/>
    </row>
    <row r="121" ht="15.75" hidden="1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8"/>
      <c r="N121" s="2"/>
      <c r="O121" s="2"/>
      <c r="P121" s="2"/>
    </row>
    <row r="122" ht="15.75" hidden="1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8"/>
      <c r="N122" s="2"/>
      <c r="O122" s="2"/>
      <c r="P122" s="2"/>
    </row>
    <row r="123" ht="15.75" hidden="1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8"/>
      <c r="N123" s="2"/>
      <c r="O123" s="2"/>
      <c r="P123" s="2"/>
    </row>
    <row r="124" ht="15.75" hidden="1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8"/>
      <c r="N124" s="2"/>
      <c r="O124" s="2"/>
      <c r="P124" s="2"/>
    </row>
    <row r="125" ht="15.75" hidden="1" customHeight="1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8"/>
      <c r="N125" s="2"/>
      <c r="O125" s="2"/>
      <c r="P125" s="2"/>
    </row>
    <row r="126" ht="15.75" hidden="1" customHeight="1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8"/>
      <c r="N126" s="2"/>
      <c r="O126" s="2"/>
      <c r="P126" s="2"/>
    </row>
    <row r="127" ht="15.75" hidden="1" customHeight="1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8"/>
      <c r="N127" s="2"/>
      <c r="O127" s="2"/>
      <c r="P127" s="2"/>
    </row>
    <row r="128" ht="15.75" hidden="1" customHeight="1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8"/>
      <c r="N128" s="2"/>
      <c r="O128" s="2"/>
      <c r="P128" s="2"/>
    </row>
    <row r="129" ht="15.75" hidden="1" customHeight="1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8"/>
      <c r="N129" s="2"/>
      <c r="O129" s="2"/>
      <c r="P129" s="2"/>
    </row>
    <row r="130" ht="15.75" hidden="1" customHeight="1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8"/>
      <c r="N130" s="2"/>
      <c r="O130" s="2"/>
      <c r="P130" s="2"/>
    </row>
    <row r="131" ht="15.75" hidden="1" customHeight="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8"/>
      <c r="N131" s="2"/>
      <c r="O131" s="2"/>
      <c r="P131" s="2"/>
    </row>
    <row r="132" ht="15.75" hidden="1" customHeight="1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8"/>
      <c r="N132" s="2"/>
      <c r="O132" s="2"/>
      <c r="P132" s="2"/>
    </row>
    <row r="133" ht="15.75" hidden="1" customHeight="1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8"/>
      <c r="N133" s="2"/>
      <c r="O133" s="2"/>
      <c r="P133" s="2"/>
    </row>
    <row r="134" ht="15.75" hidden="1" customHeight="1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8"/>
      <c r="N134" s="2"/>
      <c r="O134" s="2"/>
      <c r="P134" s="2"/>
    </row>
    <row r="135" ht="15.75" hidden="1" customHeight="1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8"/>
      <c r="N135" s="2"/>
      <c r="O135" s="2"/>
      <c r="P135" s="2"/>
    </row>
    <row r="136" ht="15.75" hidden="1" customHeight="1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8"/>
      <c r="N136" s="2"/>
      <c r="O136" s="2"/>
      <c r="P136" s="2"/>
    </row>
    <row r="137" ht="15.75" hidden="1" customHeight="1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8"/>
      <c r="N137" s="2"/>
      <c r="O137" s="2"/>
      <c r="P137" s="2"/>
    </row>
    <row r="138" ht="15.75" hidden="1" customHeight="1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8"/>
      <c r="N138" s="2"/>
      <c r="O138" s="2"/>
      <c r="P138" s="2"/>
    </row>
    <row r="139" ht="15.75" hidden="1" customHeight="1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8"/>
      <c r="N139" s="2"/>
      <c r="O139" s="2"/>
      <c r="P139" s="2"/>
    </row>
    <row r="140" ht="15.75" hidden="1" customHeight="1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8"/>
      <c r="N140" s="2"/>
      <c r="O140" s="2"/>
      <c r="P140" s="2"/>
    </row>
    <row r="141" ht="15.75" hidden="1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8"/>
      <c r="N141" s="2"/>
      <c r="O141" s="2"/>
      <c r="P141" s="2"/>
    </row>
    <row r="142" ht="15.75" hidden="1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8"/>
      <c r="N142" s="2"/>
      <c r="O142" s="2"/>
      <c r="P142" s="2"/>
    </row>
    <row r="143" ht="15.75" hidden="1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8"/>
      <c r="N143" s="2"/>
      <c r="O143" s="2"/>
      <c r="P143" s="2"/>
    </row>
    <row r="144" ht="15.75" hidden="1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8"/>
      <c r="N144" s="2"/>
      <c r="O144" s="2"/>
      <c r="P144" s="2"/>
    </row>
    <row r="145" ht="15.75" hidden="1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8"/>
      <c r="N145" s="2"/>
      <c r="O145" s="2"/>
      <c r="P145" s="2"/>
    </row>
    <row r="146" ht="15.75" hidden="1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8"/>
      <c r="N146" s="2"/>
      <c r="O146" s="2"/>
      <c r="P146" s="2"/>
    </row>
    <row r="147" ht="15.75" hidden="1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8"/>
      <c r="N147" s="2"/>
      <c r="O147" s="2"/>
      <c r="P147" s="2"/>
    </row>
    <row r="148" ht="15.75" hidden="1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8"/>
      <c r="N148" s="2"/>
      <c r="O148" s="2"/>
      <c r="P148" s="2"/>
    </row>
    <row r="149" ht="15.75" hidden="1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8"/>
      <c r="N149" s="2"/>
      <c r="O149" s="2"/>
      <c r="P149" s="2"/>
    </row>
    <row r="150" ht="15.75" hidden="1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8"/>
      <c r="N150" s="2"/>
      <c r="O150" s="2"/>
      <c r="P150" s="2"/>
    </row>
    <row r="151" ht="15.75" hidden="1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8"/>
      <c r="N151" s="2"/>
      <c r="O151" s="2"/>
      <c r="P151" s="2"/>
    </row>
    <row r="152" ht="15.75" hidden="1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8"/>
      <c r="N152" s="2"/>
      <c r="O152" s="2"/>
      <c r="P152" s="2"/>
    </row>
    <row r="153" ht="15.75" hidden="1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8"/>
      <c r="N153" s="2"/>
      <c r="O153" s="2"/>
      <c r="P153" s="2"/>
    </row>
    <row r="154" ht="15.75" hidden="1" customHeight="1">
      <c r="A154" s="45"/>
      <c r="B154" s="45"/>
      <c r="C154" s="45"/>
      <c r="D154" s="45"/>
      <c r="E154" s="45"/>
      <c r="F154" s="45"/>
      <c r="G154" s="45"/>
      <c r="M154" s="2"/>
      <c r="N154" s="2"/>
      <c r="O154" s="2"/>
      <c r="P154" s="2"/>
    </row>
    <row r="155" ht="15.75" hidden="1" customHeight="1">
      <c r="A155" s="45"/>
      <c r="B155" s="45"/>
      <c r="C155" s="45"/>
      <c r="D155" s="45"/>
      <c r="E155" s="45"/>
      <c r="F155" s="45"/>
      <c r="G155" s="45"/>
      <c r="M155" s="2"/>
      <c r="N155" s="2"/>
      <c r="O155" s="2"/>
      <c r="P155" s="2"/>
    </row>
    <row r="156" ht="15.75" hidden="1" customHeight="1">
      <c r="A156" s="45"/>
      <c r="B156" s="45"/>
      <c r="C156" s="45"/>
      <c r="D156" s="45"/>
      <c r="E156" s="45"/>
      <c r="F156" s="45"/>
      <c r="G156" s="45"/>
      <c r="M156" s="2"/>
      <c r="N156" s="2"/>
      <c r="O156" s="2"/>
      <c r="P156" s="2"/>
    </row>
    <row r="157" ht="15.75" hidden="1" customHeight="1">
      <c r="A157" s="45"/>
      <c r="B157" s="45"/>
      <c r="C157" s="45"/>
      <c r="D157" s="45"/>
      <c r="E157" s="45"/>
      <c r="F157" s="45"/>
      <c r="G157" s="45"/>
      <c r="M157" s="2"/>
      <c r="N157" s="2"/>
      <c r="O157" s="2"/>
      <c r="P157" s="2"/>
    </row>
    <row r="158" ht="15.75" hidden="1" customHeight="1">
      <c r="A158" s="45"/>
      <c r="B158" s="45"/>
      <c r="C158" s="45"/>
      <c r="D158" s="45"/>
      <c r="E158" s="45"/>
      <c r="F158" s="45"/>
      <c r="G158" s="45"/>
      <c r="M158" s="2"/>
      <c r="N158" s="2"/>
      <c r="O158" s="2"/>
      <c r="P158" s="2"/>
    </row>
    <row r="159" ht="15.75" hidden="1" customHeight="1">
      <c r="A159" s="45"/>
      <c r="B159" s="45"/>
      <c r="C159" s="45"/>
      <c r="D159" s="45"/>
      <c r="E159" s="45"/>
      <c r="F159" s="45"/>
      <c r="G159" s="45"/>
      <c r="M159" s="2"/>
      <c r="N159" s="2"/>
      <c r="O159" s="2"/>
      <c r="P159" s="2"/>
    </row>
    <row r="160" ht="15.75" hidden="1" customHeight="1">
      <c r="A160" s="45"/>
      <c r="B160" s="45"/>
      <c r="C160" s="45"/>
      <c r="D160" s="45"/>
      <c r="E160" s="45"/>
      <c r="F160" s="45"/>
      <c r="G160" s="45"/>
      <c r="M160" s="2"/>
      <c r="N160" s="2"/>
      <c r="O160" s="2"/>
      <c r="P160" s="2"/>
    </row>
    <row r="161" ht="15.75" hidden="1" customHeight="1">
      <c r="A161" s="45"/>
      <c r="B161" s="45"/>
      <c r="C161" s="45"/>
      <c r="D161" s="45"/>
      <c r="E161" s="45"/>
      <c r="F161" s="45"/>
      <c r="G161" s="45"/>
      <c r="M161" s="2"/>
      <c r="N161" s="2"/>
      <c r="O161" s="2"/>
      <c r="P161" s="2"/>
    </row>
    <row r="162" ht="15.75" hidden="1" customHeight="1">
      <c r="A162" s="45"/>
      <c r="B162" s="45"/>
      <c r="C162" s="45"/>
      <c r="D162" s="45"/>
      <c r="E162" s="45"/>
      <c r="F162" s="45"/>
      <c r="G162" s="45"/>
      <c r="M162" s="2"/>
      <c r="N162" s="2"/>
      <c r="O162" s="2"/>
      <c r="P162" s="2"/>
    </row>
    <row r="163" ht="15.75" hidden="1" customHeight="1">
      <c r="A163" s="45"/>
      <c r="B163" s="45"/>
      <c r="C163" s="45"/>
      <c r="D163" s="45"/>
      <c r="E163" s="45"/>
      <c r="F163" s="45"/>
      <c r="G163" s="45"/>
      <c r="M163" s="2"/>
      <c r="N163" s="2"/>
      <c r="O163" s="2"/>
      <c r="P163" s="2"/>
    </row>
    <row r="164" ht="15.75" hidden="1" customHeight="1">
      <c r="A164" s="45"/>
      <c r="B164" s="45"/>
      <c r="C164" s="45"/>
      <c r="D164" s="45"/>
      <c r="E164" s="45"/>
      <c r="F164" s="45"/>
      <c r="G164" s="45"/>
      <c r="M164" s="2"/>
      <c r="N164" s="2"/>
      <c r="O164" s="2"/>
      <c r="P164" s="2"/>
    </row>
    <row r="165" ht="15.75" hidden="1" customHeight="1">
      <c r="A165" s="45"/>
      <c r="B165" s="45"/>
      <c r="C165" s="45"/>
      <c r="D165" s="45"/>
      <c r="E165" s="45"/>
      <c r="F165" s="45"/>
      <c r="G165" s="45"/>
      <c r="M165" s="2"/>
      <c r="N165" s="2"/>
      <c r="O165" s="2"/>
      <c r="P165" s="2"/>
    </row>
    <row r="166" ht="15.75" hidden="1" customHeight="1">
      <c r="A166" s="45"/>
      <c r="B166" s="45"/>
      <c r="C166" s="45"/>
      <c r="D166" s="45"/>
      <c r="E166" s="45"/>
      <c r="F166" s="45"/>
      <c r="G166" s="45"/>
      <c r="M166" s="2"/>
      <c r="N166" s="2"/>
      <c r="O166" s="2"/>
      <c r="P166" s="2"/>
    </row>
    <row r="167" ht="15.75" hidden="1" customHeight="1">
      <c r="A167" s="45"/>
      <c r="B167" s="45"/>
      <c r="C167" s="45"/>
      <c r="D167" s="45"/>
      <c r="E167" s="45"/>
      <c r="F167" s="45"/>
      <c r="G167" s="45"/>
      <c r="M167" s="2"/>
      <c r="N167" s="2"/>
      <c r="O167" s="2"/>
      <c r="P167" s="2"/>
    </row>
    <row r="168" ht="15.75" hidden="1" customHeight="1">
      <c r="A168" s="45"/>
      <c r="B168" s="45"/>
      <c r="C168" s="45"/>
      <c r="D168" s="45"/>
      <c r="E168" s="45"/>
      <c r="F168" s="45"/>
      <c r="G168" s="45"/>
      <c r="M168" s="2"/>
      <c r="N168" s="2"/>
      <c r="O168" s="2"/>
      <c r="P168" s="2"/>
    </row>
    <row r="169" ht="15.75" hidden="1" customHeight="1">
      <c r="A169" s="45"/>
      <c r="B169" s="45"/>
      <c r="C169" s="45"/>
      <c r="D169" s="45"/>
      <c r="E169" s="45"/>
      <c r="F169" s="45"/>
      <c r="G169" s="45"/>
      <c r="M169" s="2"/>
      <c r="N169" s="2"/>
      <c r="O169" s="2"/>
      <c r="P169" s="2"/>
    </row>
    <row r="170" ht="15.75" hidden="1" customHeight="1">
      <c r="A170" s="45"/>
      <c r="B170" s="45"/>
      <c r="C170" s="45"/>
      <c r="D170" s="45"/>
      <c r="E170" s="45"/>
      <c r="F170" s="45"/>
      <c r="G170" s="45"/>
      <c r="M170" s="2"/>
      <c r="N170" s="2"/>
      <c r="O170" s="2"/>
      <c r="P170" s="2"/>
    </row>
    <row r="171" ht="15.75" hidden="1" customHeight="1">
      <c r="A171" s="45"/>
      <c r="B171" s="45"/>
      <c r="C171" s="45"/>
      <c r="D171" s="45"/>
      <c r="E171" s="45"/>
      <c r="F171" s="45"/>
      <c r="G171" s="45"/>
      <c r="M171" s="2"/>
      <c r="N171" s="2"/>
      <c r="O171" s="2"/>
      <c r="P171" s="2"/>
    </row>
    <row r="172" ht="15.75" hidden="1" customHeight="1">
      <c r="A172" s="45"/>
      <c r="B172" s="45"/>
      <c r="C172" s="45"/>
      <c r="D172" s="45"/>
      <c r="E172" s="45"/>
      <c r="F172" s="45"/>
      <c r="G172" s="45"/>
      <c r="M172" s="2"/>
      <c r="N172" s="2"/>
      <c r="O172" s="2"/>
      <c r="P172" s="2"/>
    </row>
    <row r="173" ht="15.75" hidden="1" customHeight="1">
      <c r="A173" s="45"/>
      <c r="B173" s="45"/>
      <c r="C173" s="45"/>
      <c r="D173" s="45"/>
      <c r="E173" s="45"/>
      <c r="F173" s="45"/>
      <c r="G173" s="45"/>
      <c r="M173" s="2"/>
      <c r="N173" s="2"/>
      <c r="O173" s="2"/>
      <c r="P173" s="2"/>
    </row>
    <row r="174" ht="15.75" hidden="1" customHeight="1">
      <c r="A174" s="45"/>
      <c r="B174" s="45"/>
      <c r="C174" s="45"/>
      <c r="D174" s="45"/>
      <c r="E174" s="45"/>
      <c r="F174" s="45"/>
      <c r="G174" s="45"/>
      <c r="M174" s="2"/>
      <c r="N174" s="2"/>
      <c r="O174" s="2"/>
      <c r="P174" s="2"/>
    </row>
    <row r="175" ht="15.75" hidden="1" customHeight="1">
      <c r="A175" s="45"/>
      <c r="B175" s="45"/>
      <c r="C175" s="45"/>
      <c r="D175" s="45"/>
      <c r="E175" s="45"/>
      <c r="F175" s="45"/>
      <c r="G175" s="45"/>
      <c r="M175" s="2"/>
      <c r="N175" s="2"/>
      <c r="O175" s="2"/>
      <c r="P175" s="2"/>
    </row>
    <row r="176" ht="15.75" hidden="1" customHeight="1">
      <c r="A176" s="45"/>
      <c r="B176" s="45"/>
      <c r="C176" s="45"/>
      <c r="D176" s="45"/>
      <c r="E176" s="45"/>
      <c r="F176" s="45"/>
      <c r="G176" s="45"/>
      <c r="M176" s="2"/>
      <c r="N176" s="2"/>
      <c r="O176" s="2"/>
      <c r="P176" s="2"/>
    </row>
    <row r="177" ht="15.75" hidden="1" customHeight="1">
      <c r="A177" s="45"/>
      <c r="B177" s="45"/>
      <c r="C177" s="45"/>
      <c r="D177" s="45"/>
      <c r="E177" s="45"/>
      <c r="F177" s="45"/>
      <c r="G177" s="45"/>
      <c r="M177" s="2"/>
      <c r="N177" s="2"/>
      <c r="O177" s="2"/>
      <c r="P177" s="2"/>
    </row>
    <row r="178" ht="15.75" hidden="1" customHeight="1">
      <c r="A178" s="45"/>
      <c r="B178" s="45"/>
      <c r="C178" s="45"/>
      <c r="D178" s="45"/>
      <c r="E178" s="45"/>
      <c r="F178" s="45"/>
      <c r="G178" s="45"/>
      <c r="M178" s="2"/>
      <c r="N178" s="2"/>
      <c r="O178" s="2"/>
      <c r="P178" s="2"/>
    </row>
    <row r="179" ht="15.75" hidden="1" customHeight="1">
      <c r="A179" s="45"/>
      <c r="B179" s="45"/>
      <c r="C179" s="45"/>
      <c r="D179" s="45"/>
      <c r="E179" s="45"/>
      <c r="F179" s="45"/>
      <c r="G179" s="45"/>
      <c r="M179" s="2"/>
      <c r="N179" s="2"/>
      <c r="O179" s="2"/>
      <c r="P179" s="2"/>
    </row>
    <row r="180" ht="15.75" hidden="1" customHeight="1">
      <c r="A180" s="45"/>
      <c r="B180" s="45"/>
      <c r="C180" s="45"/>
      <c r="D180" s="45"/>
      <c r="E180" s="45"/>
      <c r="F180" s="45"/>
      <c r="G180" s="45"/>
      <c r="M180" s="2"/>
      <c r="N180" s="2"/>
      <c r="O180" s="2"/>
      <c r="P180" s="2"/>
    </row>
    <row r="181" ht="15.75" hidden="1" customHeight="1">
      <c r="A181" s="45"/>
      <c r="B181" s="45"/>
      <c r="C181" s="45"/>
      <c r="D181" s="45"/>
      <c r="E181" s="45"/>
      <c r="F181" s="45"/>
      <c r="G181" s="45"/>
      <c r="M181" s="2"/>
      <c r="N181" s="2"/>
      <c r="O181" s="2"/>
      <c r="P181" s="2"/>
    </row>
    <row r="182" ht="15.75" hidden="1" customHeight="1">
      <c r="A182" s="45"/>
      <c r="B182" s="45"/>
      <c r="C182" s="45"/>
      <c r="D182" s="45"/>
      <c r="E182" s="45"/>
      <c r="F182" s="45"/>
      <c r="G182" s="45"/>
      <c r="M182" s="2"/>
      <c r="N182" s="2"/>
      <c r="O182" s="2"/>
      <c r="P182" s="2"/>
    </row>
    <row r="183" ht="15.75" hidden="1" customHeight="1">
      <c r="A183" s="45"/>
      <c r="B183" s="45"/>
      <c r="C183" s="45"/>
      <c r="D183" s="45"/>
      <c r="E183" s="45"/>
      <c r="F183" s="45"/>
      <c r="G183" s="45"/>
      <c r="M183" s="2"/>
      <c r="N183" s="2"/>
      <c r="O183" s="2"/>
      <c r="P183" s="2"/>
    </row>
    <row r="184" ht="15.75" hidden="1" customHeight="1">
      <c r="A184" s="45"/>
      <c r="B184" s="45"/>
      <c r="C184" s="45"/>
      <c r="D184" s="45"/>
      <c r="E184" s="45"/>
      <c r="F184" s="45"/>
      <c r="G184" s="45"/>
      <c r="M184" s="2"/>
      <c r="N184" s="2"/>
      <c r="O184" s="2"/>
      <c r="P184" s="2"/>
    </row>
    <row r="185" ht="15.75" hidden="1" customHeight="1">
      <c r="A185" s="45"/>
      <c r="B185" s="45"/>
      <c r="C185" s="45"/>
      <c r="D185" s="45"/>
      <c r="E185" s="45"/>
      <c r="F185" s="45"/>
      <c r="G185" s="45"/>
      <c r="M185" s="2"/>
      <c r="N185" s="2"/>
      <c r="O185" s="2"/>
      <c r="P185" s="2"/>
    </row>
    <row r="186" ht="15.75" hidden="1" customHeight="1">
      <c r="A186" s="45"/>
      <c r="B186" s="45"/>
      <c r="C186" s="45"/>
      <c r="D186" s="45"/>
      <c r="E186" s="45"/>
      <c r="F186" s="45"/>
      <c r="G186" s="45"/>
      <c r="M186" s="2"/>
      <c r="N186" s="2"/>
      <c r="O186" s="2"/>
      <c r="P186" s="2"/>
    </row>
    <row r="187" ht="15.75" hidden="1" customHeight="1">
      <c r="A187" s="45"/>
      <c r="B187" s="45"/>
      <c r="C187" s="45"/>
      <c r="D187" s="45"/>
      <c r="E187" s="45"/>
      <c r="F187" s="45"/>
      <c r="G187" s="45"/>
      <c r="M187" s="2"/>
      <c r="N187" s="2"/>
      <c r="O187" s="2"/>
      <c r="P187" s="2"/>
    </row>
    <row r="188" ht="15.75" hidden="1" customHeight="1">
      <c r="A188" s="45"/>
      <c r="B188" s="45"/>
      <c r="C188" s="45"/>
      <c r="D188" s="45"/>
      <c r="E188" s="45"/>
      <c r="F188" s="45"/>
      <c r="G188" s="45"/>
      <c r="M188" s="2"/>
      <c r="N188" s="2"/>
      <c r="O188" s="2"/>
      <c r="P188" s="2"/>
    </row>
    <row r="189" ht="15.75" hidden="1" customHeight="1">
      <c r="A189" s="45"/>
      <c r="B189" s="45"/>
      <c r="C189" s="45"/>
      <c r="D189" s="45"/>
      <c r="E189" s="45"/>
      <c r="F189" s="45"/>
      <c r="G189" s="45"/>
      <c r="M189" s="2"/>
      <c r="N189" s="2"/>
      <c r="O189" s="2"/>
      <c r="P189" s="2"/>
    </row>
    <row r="190" ht="15.75" hidden="1" customHeight="1">
      <c r="A190" s="45"/>
      <c r="B190" s="45"/>
      <c r="C190" s="45"/>
      <c r="D190" s="45"/>
      <c r="E190" s="45"/>
      <c r="F190" s="45"/>
      <c r="G190" s="45"/>
      <c r="M190" s="2"/>
      <c r="N190" s="2"/>
      <c r="O190" s="2"/>
      <c r="P190" s="2"/>
    </row>
    <row r="191" ht="15.75" hidden="1" customHeight="1">
      <c r="A191" s="45"/>
      <c r="B191" s="45"/>
      <c r="C191" s="45"/>
      <c r="D191" s="45"/>
      <c r="E191" s="45"/>
      <c r="F191" s="45"/>
      <c r="G191" s="45"/>
      <c r="M191" s="2"/>
      <c r="N191" s="2"/>
      <c r="O191" s="2"/>
      <c r="P191" s="2"/>
    </row>
    <row r="192" ht="15.75" hidden="1" customHeight="1">
      <c r="A192" s="45"/>
      <c r="B192" s="45"/>
      <c r="C192" s="45"/>
      <c r="D192" s="45"/>
      <c r="E192" s="45"/>
      <c r="F192" s="45"/>
      <c r="G192" s="45"/>
      <c r="M192" s="2"/>
      <c r="N192" s="2"/>
      <c r="O192" s="2"/>
      <c r="P192" s="2"/>
    </row>
    <row r="193" ht="15.75" hidden="1" customHeight="1">
      <c r="A193" s="45"/>
      <c r="B193" s="45"/>
      <c r="C193" s="45"/>
      <c r="D193" s="45"/>
      <c r="E193" s="45"/>
      <c r="F193" s="45"/>
      <c r="G193" s="45"/>
      <c r="M193" s="2"/>
      <c r="N193" s="2"/>
      <c r="O193" s="2"/>
      <c r="P193" s="2"/>
    </row>
    <row r="194" ht="15.75" hidden="1" customHeight="1">
      <c r="A194" s="45"/>
      <c r="B194" s="45"/>
      <c r="C194" s="45"/>
      <c r="D194" s="45"/>
      <c r="E194" s="45"/>
      <c r="F194" s="45"/>
      <c r="G194" s="45"/>
      <c r="M194" s="2"/>
      <c r="N194" s="2"/>
      <c r="O194" s="2"/>
      <c r="P194" s="2"/>
    </row>
    <row r="195" ht="15.75" hidden="1" customHeight="1">
      <c r="A195" s="45"/>
      <c r="B195" s="45"/>
      <c r="C195" s="45"/>
      <c r="D195" s="45"/>
      <c r="E195" s="45"/>
      <c r="F195" s="45"/>
      <c r="G195" s="45"/>
      <c r="M195" s="2"/>
      <c r="N195" s="2"/>
      <c r="O195" s="2"/>
      <c r="P195" s="2"/>
    </row>
    <row r="196" ht="15.75" hidden="1" customHeight="1">
      <c r="A196" s="45"/>
      <c r="B196" s="45"/>
      <c r="C196" s="45"/>
      <c r="D196" s="45"/>
      <c r="E196" s="45"/>
      <c r="F196" s="45"/>
      <c r="G196" s="45"/>
      <c r="M196" s="2"/>
      <c r="N196" s="2"/>
      <c r="O196" s="2"/>
      <c r="P196" s="2"/>
    </row>
    <row r="197" ht="15.75" hidden="1" customHeight="1">
      <c r="A197" s="45"/>
      <c r="B197" s="45"/>
      <c r="C197" s="45"/>
      <c r="D197" s="45"/>
      <c r="E197" s="45"/>
      <c r="F197" s="45"/>
      <c r="G197" s="45"/>
      <c r="M197" s="2"/>
      <c r="N197" s="2"/>
      <c r="O197" s="2"/>
      <c r="P197" s="2"/>
    </row>
    <row r="198" ht="15.75" hidden="1" customHeight="1">
      <c r="A198" s="45"/>
      <c r="B198" s="45"/>
      <c r="C198" s="45"/>
      <c r="D198" s="45"/>
      <c r="E198" s="45"/>
      <c r="F198" s="45"/>
      <c r="G198" s="45"/>
      <c r="M198" s="2"/>
      <c r="N198" s="2"/>
      <c r="O198" s="2"/>
      <c r="P198" s="2"/>
    </row>
    <row r="199" ht="15.75" hidden="1" customHeight="1">
      <c r="A199" s="45"/>
      <c r="B199" s="45"/>
      <c r="C199" s="45"/>
      <c r="D199" s="45"/>
      <c r="E199" s="45"/>
      <c r="F199" s="45"/>
      <c r="G199" s="45"/>
      <c r="M199" s="2"/>
      <c r="N199" s="2"/>
      <c r="O199" s="2"/>
      <c r="P199" s="2"/>
    </row>
    <row r="200" ht="15.75" hidden="1" customHeight="1">
      <c r="A200" s="45"/>
      <c r="B200" s="45"/>
      <c r="C200" s="45"/>
      <c r="D200" s="45"/>
      <c r="E200" s="45"/>
      <c r="F200" s="45"/>
      <c r="G200" s="45"/>
      <c r="M200" s="2"/>
      <c r="N200" s="2"/>
      <c r="O200" s="2"/>
      <c r="P200" s="2"/>
    </row>
    <row r="201" ht="15.75" hidden="1" customHeight="1">
      <c r="A201" s="45"/>
      <c r="B201" s="45"/>
      <c r="C201" s="45"/>
      <c r="D201" s="45"/>
      <c r="E201" s="45"/>
      <c r="F201" s="45"/>
      <c r="G201" s="45"/>
      <c r="M201" s="2"/>
      <c r="N201" s="2"/>
      <c r="O201" s="2"/>
      <c r="P201" s="2"/>
    </row>
    <row r="202" ht="15.75" hidden="1" customHeight="1">
      <c r="A202" s="45"/>
      <c r="B202" s="45"/>
      <c r="C202" s="45"/>
      <c r="D202" s="45"/>
      <c r="E202" s="45"/>
      <c r="F202" s="45"/>
      <c r="G202" s="45"/>
      <c r="M202" s="2"/>
      <c r="N202" s="2"/>
      <c r="O202" s="2"/>
      <c r="P202" s="2"/>
    </row>
    <row r="203" ht="15.75" hidden="1" customHeight="1">
      <c r="A203" s="45"/>
      <c r="B203" s="45"/>
      <c r="C203" s="45"/>
      <c r="D203" s="45"/>
      <c r="E203" s="45"/>
      <c r="F203" s="45"/>
      <c r="G203" s="45"/>
      <c r="M203" s="2"/>
      <c r="N203" s="2"/>
      <c r="O203" s="2"/>
      <c r="P203" s="2"/>
    </row>
    <row r="204" ht="15.75" hidden="1" customHeight="1">
      <c r="A204" s="45"/>
      <c r="B204" s="45"/>
      <c r="C204" s="45"/>
      <c r="D204" s="45"/>
      <c r="E204" s="45"/>
      <c r="F204" s="45"/>
      <c r="G204" s="45"/>
      <c r="M204" s="2"/>
      <c r="N204" s="2"/>
      <c r="O204" s="2"/>
      <c r="P204" s="2"/>
    </row>
    <row r="205" ht="15.75" hidden="1" customHeight="1">
      <c r="A205" s="45"/>
      <c r="B205" s="45"/>
      <c r="C205" s="45"/>
      <c r="D205" s="45"/>
      <c r="E205" s="45"/>
      <c r="F205" s="45"/>
      <c r="G205" s="45"/>
      <c r="M205" s="2"/>
      <c r="N205" s="2"/>
      <c r="O205" s="2"/>
      <c r="P205" s="2"/>
    </row>
    <row r="206" ht="15.75" hidden="1" customHeight="1">
      <c r="A206" s="45"/>
      <c r="B206" s="45"/>
      <c r="C206" s="45"/>
      <c r="D206" s="45"/>
      <c r="E206" s="45"/>
      <c r="F206" s="45"/>
      <c r="G206" s="45"/>
      <c r="M206" s="2"/>
      <c r="N206" s="2"/>
      <c r="O206" s="2"/>
      <c r="P206" s="2"/>
    </row>
    <row r="207" ht="15.75" hidden="1" customHeight="1">
      <c r="A207" s="45"/>
      <c r="B207" s="45"/>
      <c r="C207" s="45"/>
      <c r="D207" s="45"/>
      <c r="E207" s="45"/>
      <c r="F207" s="45"/>
      <c r="G207" s="45"/>
      <c r="M207" s="2"/>
      <c r="N207" s="2"/>
      <c r="O207" s="2"/>
      <c r="P207" s="2"/>
    </row>
    <row r="208" ht="15.75" hidden="1" customHeight="1">
      <c r="A208" s="45"/>
      <c r="B208" s="45"/>
      <c r="C208" s="45"/>
      <c r="D208" s="45"/>
      <c r="E208" s="45"/>
      <c r="F208" s="45"/>
      <c r="G208" s="45"/>
      <c r="M208" s="2"/>
      <c r="N208" s="2"/>
      <c r="O208" s="2"/>
      <c r="P208" s="2"/>
    </row>
    <row r="209" ht="15.75" hidden="1" customHeight="1">
      <c r="A209" s="45"/>
      <c r="B209" s="45"/>
      <c r="C209" s="45"/>
      <c r="D209" s="45"/>
      <c r="E209" s="45"/>
      <c r="F209" s="45"/>
      <c r="G209" s="45"/>
      <c r="M209" s="2"/>
      <c r="N209" s="2"/>
      <c r="O209" s="2"/>
      <c r="P209" s="2"/>
    </row>
    <row r="210" ht="15.75" hidden="1" customHeight="1">
      <c r="A210" s="45"/>
      <c r="B210" s="45"/>
      <c r="C210" s="45"/>
      <c r="D210" s="45"/>
      <c r="E210" s="45"/>
      <c r="F210" s="45"/>
      <c r="G210" s="45"/>
      <c r="M210" s="2"/>
      <c r="N210" s="2"/>
      <c r="O210" s="2"/>
      <c r="P210" s="2"/>
    </row>
    <row r="211" ht="15.75" hidden="1" customHeight="1">
      <c r="A211" s="45"/>
      <c r="B211" s="45"/>
      <c r="C211" s="45"/>
      <c r="D211" s="45"/>
      <c r="E211" s="45"/>
      <c r="F211" s="45"/>
      <c r="G211" s="45"/>
      <c r="M211" s="2"/>
      <c r="N211" s="2"/>
      <c r="O211" s="2"/>
      <c r="P211" s="2"/>
    </row>
    <row r="212" ht="15.75" hidden="1" customHeight="1">
      <c r="A212" s="45"/>
      <c r="B212" s="45"/>
      <c r="C212" s="45"/>
      <c r="D212" s="45"/>
      <c r="E212" s="45"/>
      <c r="F212" s="45"/>
      <c r="G212" s="45"/>
      <c r="M212" s="2"/>
      <c r="N212" s="2"/>
      <c r="O212" s="2"/>
      <c r="P212" s="2"/>
    </row>
    <row r="213" ht="15.75" hidden="1" customHeight="1">
      <c r="A213" s="45"/>
      <c r="B213" s="45"/>
      <c r="C213" s="45"/>
      <c r="D213" s="45"/>
      <c r="E213" s="45"/>
      <c r="F213" s="45"/>
      <c r="G213" s="45"/>
      <c r="M213" s="2"/>
      <c r="N213" s="2"/>
      <c r="O213" s="2"/>
      <c r="P213" s="2"/>
    </row>
    <row r="214" ht="15.75" hidden="1" customHeight="1">
      <c r="A214" s="45"/>
      <c r="B214" s="45"/>
      <c r="C214" s="45"/>
      <c r="D214" s="45"/>
      <c r="E214" s="45"/>
      <c r="F214" s="45"/>
      <c r="G214" s="45"/>
      <c r="M214" s="2"/>
      <c r="N214" s="2"/>
      <c r="O214" s="2"/>
      <c r="P214" s="2"/>
    </row>
    <row r="215" ht="15.75" hidden="1" customHeight="1">
      <c r="A215" s="45"/>
      <c r="B215" s="45"/>
      <c r="C215" s="45"/>
      <c r="D215" s="45"/>
      <c r="E215" s="45"/>
      <c r="F215" s="45"/>
      <c r="G215" s="45"/>
      <c r="M215" s="2"/>
      <c r="N215" s="2"/>
      <c r="O215" s="2"/>
      <c r="P215" s="2"/>
    </row>
    <row r="216" ht="15.75" hidden="1" customHeight="1">
      <c r="A216" s="45"/>
      <c r="B216" s="45"/>
      <c r="C216" s="45"/>
      <c r="D216" s="45"/>
      <c r="E216" s="45"/>
      <c r="F216" s="45"/>
      <c r="G216" s="45"/>
      <c r="M216" s="2"/>
      <c r="N216" s="2"/>
      <c r="O216" s="2"/>
      <c r="P216" s="2"/>
    </row>
    <row r="217" ht="15.75" hidden="1" customHeight="1">
      <c r="A217" s="45"/>
      <c r="B217" s="45"/>
      <c r="C217" s="45"/>
      <c r="D217" s="45"/>
      <c r="E217" s="45"/>
      <c r="F217" s="45"/>
      <c r="G217" s="45"/>
      <c r="M217" s="2"/>
      <c r="N217" s="2"/>
      <c r="O217" s="2"/>
      <c r="P217" s="2"/>
    </row>
    <row r="218" ht="15.75" hidden="1" customHeight="1">
      <c r="A218" s="45"/>
      <c r="B218" s="45"/>
      <c r="C218" s="45"/>
      <c r="D218" s="45"/>
      <c r="E218" s="45"/>
      <c r="F218" s="45"/>
      <c r="G218" s="45"/>
      <c r="M218" s="2"/>
      <c r="N218" s="2"/>
      <c r="O218" s="2"/>
      <c r="P218" s="2"/>
    </row>
    <row r="219" ht="15.75" hidden="1" customHeight="1">
      <c r="A219" s="45"/>
      <c r="B219" s="45"/>
      <c r="C219" s="45"/>
      <c r="D219" s="45"/>
      <c r="E219" s="45"/>
      <c r="F219" s="45"/>
      <c r="G219" s="45"/>
      <c r="M219" s="2"/>
      <c r="N219" s="2"/>
      <c r="O219" s="2"/>
      <c r="P219" s="2"/>
    </row>
    <row r="220" ht="15.75" hidden="1" customHeight="1">
      <c r="A220" s="45"/>
      <c r="B220" s="45"/>
      <c r="C220" s="45"/>
      <c r="D220" s="45"/>
      <c r="E220" s="45"/>
      <c r="F220" s="45"/>
      <c r="G220" s="45"/>
      <c r="M220" s="2"/>
      <c r="N220" s="2"/>
      <c r="O220" s="2"/>
      <c r="P220" s="2"/>
    </row>
    <row r="221" ht="15.75" hidden="1" customHeight="1">
      <c r="A221" s="45"/>
      <c r="B221" s="45"/>
      <c r="C221" s="45"/>
      <c r="D221" s="45"/>
      <c r="E221" s="45"/>
      <c r="F221" s="45"/>
      <c r="G221" s="45"/>
      <c r="M221" s="2"/>
      <c r="N221" s="2"/>
      <c r="O221" s="2"/>
      <c r="P221" s="2"/>
    </row>
    <row r="222" ht="15.75" hidden="1" customHeight="1">
      <c r="A222" s="45"/>
      <c r="B222" s="45"/>
      <c r="C222" s="45"/>
      <c r="D222" s="45"/>
      <c r="E222" s="45"/>
      <c r="F222" s="45"/>
      <c r="G222" s="45"/>
      <c r="M222" s="2"/>
      <c r="N222" s="2"/>
      <c r="O222" s="2"/>
      <c r="P222" s="2"/>
    </row>
    <row r="223" ht="15.75" hidden="1" customHeight="1">
      <c r="A223" s="45"/>
      <c r="B223" s="45"/>
      <c r="C223" s="45"/>
      <c r="D223" s="45"/>
      <c r="E223" s="45"/>
      <c r="F223" s="45"/>
      <c r="G223" s="45"/>
      <c r="M223" s="2"/>
      <c r="N223" s="2"/>
      <c r="O223" s="2"/>
      <c r="P223" s="2"/>
    </row>
    <row r="224" ht="15.75" hidden="1" customHeight="1">
      <c r="A224" s="45"/>
      <c r="B224" s="45"/>
      <c r="C224" s="45"/>
      <c r="D224" s="45"/>
      <c r="E224" s="45"/>
      <c r="F224" s="45"/>
      <c r="G224" s="45"/>
      <c r="M224" s="2"/>
      <c r="N224" s="2"/>
      <c r="O224" s="2"/>
      <c r="P224" s="2"/>
    </row>
    <row r="225" ht="15.75" hidden="1" customHeight="1">
      <c r="A225" s="45"/>
      <c r="B225" s="45"/>
      <c r="C225" s="45"/>
      <c r="D225" s="45"/>
      <c r="E225" s="45"/>
      <c r="F225" s="45"/>
      <c r="G225" s="45"/>
      <c r="M225" s="2"/>
      <c r="N225" s="2"/>
      <c r="O225" s="2"/>
      <c r="P225" s="2"/>
    </row>
    <row r="226" ht="15.75" hidden="1" customHeight="1">
      <c r="M226" s="2"/>
      <c r="N226" s="2"/>
      <c r="O226" s="2"/>
      <c r="P226" s="2"/>
    </row>
    <row r="227" ht="15.75" hidden="1" customHeight="1">
      <c r="M227" s="2"/>
      <c r="N227" s="2"/>
      <c r="O227" s="2"/>
      <c r="P227" s="2"/>
    </row>
    <row r="228" ht="15.75" customHeight="1">
      <c r="M228" s="2"/>
      <c r="N228" s="2"/>
      <c r="O228" s="2"/>
      <c r="P228" s="2"/>
    </row>
    <row r="229" ht="15.75" customHeight="1">
      <c r="M229" s="2"/>
      <c r="N229" s="2"/>
      <c r="O229" s="2"/>
      <c r="P229" s="2"/>
    </row>
    <row r="230" ht="15.75" customHeight="1">
      <c r="M230" s="2"/>
      <c r="N230" s="2"/>
      <c r="O230" s="2"/>
      <c r="P230" s="2"/>
    </row>
    <row r="231" ht="15.75" customHeight="1">
      <c r="M231" s="2"/>
      <c r="N231" s="2"/>
      <c r="O231" s="2"/>
      <c r="P231" s="2"/>
    </row>
    <row r="232" ht="15.75" customHeight="1">
      <c r="M232" s="2"/>
      <c r="N232" s="2"/>
      <c r="O232" s="2"/>
      <c r="P232" s="2"/>
    </row>
    <row r="233" ht="15.75" customHeight="1">
      <c r="M233" s="2"/>
      <c r="N233" s="2"/>
      <c r="O233" s="2"/>
      <c r="P233" s="2"/>
    </row>
    <row r="234" ht="15.75" customHeight="1">
      <c r="M234" s="2"/>
      <c r="N234" s="2"/>
      <c r="O234" s="2"/>
      <c r="P234" s="2"/>
    </row>
    <row r="235" ht="15.75" customHeight="1">
      <c r="M235" s="2"/>
      <c r="N235" s="2"/>
      <c r="O235" s="2"/>
      <c r="P235" s="2"/>
    </row>
    <row r="236" ht="15.75" customHeight="1">
      <c r="M236" s="2"/>
      <c r="N236" s="2"/>
      <c r="O236" s="2"/>
      <c r="P236" s="2"/>
    </row>
    <row r="237" ht="15.75" customHeight="1">
      <c r="M237" s="2"/>
      <c r="N237" s="2"/>
      <c r="O237" s="2"/>
      <c r="P237" s="2"/>
    </row>
    <row r="238" ht="15.75" customHeight="1">
      <c r="M238" s="2"/>
      <c r="N238" s="2"/>
      <c r="O238" s="2"/>
      <c r="P238" s="2"/>
    </row>
    <row r="239" ht="15.75" customHeight="1">
      <c r="M239" s="2"/>
      <c r="N239" s="2"/>
      <c r="O239" s="2"/>
      <c r="P239" s="2"/>
    </row>
    <row r="240" ht="15.75" customHeight="1">
      <c r="M240" s="2"/>
      <c r="N240" s="2"/>
      <c r="O240" s="2"/>
      <c r="P240" s="2"/>
    </row>
    <row r="241" ht="15.75" customHeight="1">
      <c r="M241" s="2"/>
      <c r="N241" s="2"/>
      <c r="O241" s="2"/>
      <c r="P241" s="2"/>
    </row>
    <row r="242" ht="15.75" customHeight="1">
      <c r="M242" s="2"/>
      <c r="N242" s="2"/>
      <c r="O242" s="2"/>
      <c r="P242" s="2"/>
    </row>
    <row r="243" ht="15.75" customHeight="1">
      <c r="M243" s="2"/>
      <c r="N243" s="2"/>
      <c r="O243" s="2"/>
      <c r="P243" s="2"/>
    </row>
    <row r="244" ht="15.75" customHeight="1">
      <c r="M244" s="2"/>
      <c r="N244" s="2"/>
      <c r="O244" s="2"/>
      <c r="P244" s="2"/>
    </row>
    <row r="245" ht="15.75" customHeight="1">
      <c r="M245" s="2"/>
      <c r="N245" s="2"/>
      <c r="O245" s="2"/>
      <c r="P245" s="2"/>
    </row>
    <row r="246" ht="15.75" customHeight="1">
      <c r="M246" s="2"/>
      <c r="N246" s="2"/>
      <c r="O246" s="2"/>
      <c r="P246" s="2"/>
    </row>
    <row r="247" ht="15.75" customHeight="1">
      <c r="M247" s="2"/>
      <c r="N247" s="2"/>
      <c r="O247" s="2"/>
      <c r="P247" s="2"/>
    </row>
    <row r="248" ht="15.75" customHeight="1">
      <c r="M248" s="2"/>
      <c r="N248" s="2"/>
      <c r="O248" s="2"/>
      <c r="P248" s="2"/>
    </row>
    <row r="249" ht="15.75" customHeight="1">
      <c r="M249" s="2"/>
      <c r="N249" s="2"/>
      <c r="O249" s="2"/>
      <c r="P249" s="2"/>
    </row>
    <row r="250" ht="15.75" customHeight="1">
      <c r="M250" s="2"/>
      <c r="N250" s="2"/>
      <c r="O250" s="2"/>
      <c r="P250" s="2"/>
    </row>
    <row r="251" ht="15.75" customHeight="1">
      <c r="M251" s="2"/>
      <c r="N251" s="2"/>
      <c r="O251" s="2"/>
      <c r="P251" s="2"/>
    </row>
    <row r="252" ht="15.75" customHeight="1">
      <c r="M252" s="2"/>
      <c r="N252" s="2"/>
      <c r="O252" s="2"/>
      <c r="P252" s="2"/>
    </row>
    <row r="253" ht="15.75" customHeight="1">
      <c r="M253" s="2"/>
      <c r="N253" s="2"/>
      <c r="O253" s="2"/>
      <c r="P253" s="2"/>
    </row>
    <row r="254" ht="15.75" customHeight="1">
      <c r="M254" s="2"/>
      <c r="N254" s="2"/>
      <c r="O254" s="2"/>
      <c r="P254" s="2"/>
    </row>
    <row r="255" ht="15.75" customHeight="1">
      <c r="M255" s="2"/>
      <c r="N255" s="2"/>
      <c r="O255" s="2"/>
      <c r="P255" s="2"/>
    </row>
    <row r="256" ht="15.75" customHeight="1">
      <c r="M256" s="2"/>
      <c r="N256" s="2"/>
      <c r="O256" s="2"/>
      <c r="P256" s="2"/>
    </row>
    <row r="257" ht="15.75" customHeight="1">
      <c r="M257" s="2"/>
      <c r="N257" s="2"/>
      <c r="O257" s="2"/>
      <c r="P257" s="2"/>
    </row>
    <row r="258" ht="15.75" customHeight="1">
      <c r="M258" s="2"/>
      <c r="N258" s="2"/>
      <c r="O258" s="2"/>
      <c r="P258" s="2"/>
    </row>
    <row r="259" ht="15.75" customHeight="1">
      <c r="M259" s="2"/>
      <c r="N259" s="2"/>
      <c r="O259" s="2"/>
      <c r="P259" s="2"/>
    </row>
    <row r="260" ht="15.75" customHeight="1">
      <c r="M260" s="2"/>
      <c r="N260" s="2"/>
      <c r="O260" s="2"/>
      <c r="P260" s="2"/>
    </row>
    <row r="261" ht="15.75" customHeight="1">
      <c r="M261" s="2"/>
      <c r="N261" s="2"/>
      <c r="O261" s="2"/>
      <c r="P261" s="2"/>
    </row>
    <row r="262" ht="15.75" customHeight="1">
      <c r="M262" s="2"/>
      <c r="N262" s="2"/>
      <c r="O262" s="2"/>
      <c r="P262" s="2"/>
    </row>
    <row r="263" ht="15.75" customHeight="1">
      <c r="M263" s="2"/>
      <c r="N263" s="2"/>
      <c r="O263" s="2"/>
      <c r="P263" s="2"/>
    </row>
    <row r="264" ht="15.75" customHeight="1">
      <c r="M264" s="2"/>
      <c r="N264" s="2"/>
      <c r="O264" s="2"/>
      <c r="P264" s="2"/>
    </row>
    <row r="265" ht="15.75" customHeight="1">
      <c r="M265" s="2"/>
      <c r="N265" s="2"/>
      <c r="O265" s="2"/>
      <c r="P265" s="2"/>
    </row>
    <row r="266" ht="15.75" customHeight="1">
      <c r="M266" s="2"/>
      <c r="N266" s="2"/>
      <c r="O266" s="2"/>
      <c r="P266" s="2"/>
    </row>
    <row r="267" ht="15.75" customHeight="1">
      <c r="M267" s="2"/>
      <c r="N267" s="2"/>
      <c r="O267" s="2"/>
      <c r="P267" s="2"/>
    </row>
    <row r="268" ht="15.75" customHeight="1">
      <c r="M268" s="2"/>
      <c r="N268" s="2"/>
      <c r="O268" s="2"/>
      <c r="P268" s="2"/>
    </row>
    <row r="269" ht="15.75" customHeight="1">
      <c r="M269" s="2"/>
      <c r="N269" s="2"/>
      <c r="O269" s="2"/>
      <c r="P269" s="2"/>
    </row>
    <row r="270" ht="15.75" customHeight="1">
      <c r="M270" s="2"/>
      <c r="N270" s="2"/>
      <c r="O270" s="2"/>
      <c r="P270" s="2"/>
    </row>
    <row r="271" ht="15.75" customHeight="1">
      <c r="M271" s="2"/>
      <c r="N271" s="2"/>
      <c r="O271" s="2"/>
      <c r="P271" s="2"/>
    </row>
    <row r="272" ht="15.75" customHeight="1">
      <c r="M272" s="2"/>
      <c r="N272" s="2"/>
      <c r="O272" s="2"/>
      <c r="P272" s="2"/>
    </row>
    <row r="273" ht="15.75" customHeight="1">
      <c r="M273" s="2"/>
      <c r="N273" s="2"/>
      <c r="O273" s="2"/>
      <c r="P273" s="2"/>
    </row>
    <row r="274" ht="15.75" customHeight="1">
      <c r="M274" s="2"/>
      <c r="N274" s="2"/>
      <c r="O274" s="2"/>
      <c r="P274" s="2"/>
    </row>
    <row r="275" ht="15.75" customHeight="1">
      <c r="M275" s="2"/>
      <c r="N275" s="2"/>
      <c r="O275" s="2"/>
      <c r="P275" s="2"/>
    </row>
    <row r="276" ht="15.75" customHeight="1">
      <c r="M276" s="2"/>
      <c r="N276" s="2"/>
      <c r="O276" s="2"/>
      <c r="P276" s="2"/>
    </row>
    <row r="277" ht="15.75" customHeight="1">
      <c r="M277" s="2"/>
      <c r="N277" s="2"/>
      <c r="O277" s="2"/>
      <c r="P277" s="2"/>
    </row>
    <row r="278" ht="15.75" customHeight="1">
      <c r="M278" s="2"/>
      <c r="N278" s="2"/>
      <c r="O278" s="2"/>
      <c r="P278" s="2"/>
    </row>
    <row r="279" ht="15.75" customHeight="1">
      <c r="M279" s="2"/>
      <c r="N279" s="2"/>
      <c r="O279" s="2"/>
      <c r="P279" s="2"/>
    </row>
    <row r="280" ht="15.75" customHeight="1">
      <c r="M280" s="2"/>
      <c r="N280" s="2"/>
      <c r="O280" s="2"/>
      <c r="P280" s="2"/>
    </row>
    <row r="281" ht="15.75" customHeight="1">
      <c r="M281" s="2"/>
      <c r="N281" s="2"/>
      <c r="O281" s="2"/>
      <c r="P281" s="2"/>
    </row>
    <row r="282" ht="15.75" customHeight="1">
      <c r="M282" s="2"/>
      <c r="N282" s="2"/>
      <c r="O282" s="2"/>
      <c r="P282" s="2"/>
    </row>
    <row r="283" ht="15.75" customHeight="1">
      <c r="M283" s="2"/>
      <c r="N283" s="2"/>
      <c r="O283" s="2"/>
      <c r="P283" s="2"/>
    </row>
    <row r="284" ht="15.75" customHeight="1">
      <c r="M284" s="2"/>
      <c r="N284" s="2"/>
      <c r="O284" s="2"/>
      <c r="P284" s="2"/>
    </row>
    <row r="285" ht="15.75" customHeight="1">
      <c r="M285" s="2"/>
      <c r="N285" s="2"/>
      <c r="O285" s="2"/>
      <c r="P285" s="2"/>
    </row>
    <row r="286" ht="15.75" customHeight="1">
      <c r="M286" s="2"/>
      <c r="N286" s="2"/>
      <c r="O286" s="2"/>
      <c r="P286" s="2"/>
    </row>
    <row r="287" ht="15.75" customHeight="1">
      <c r="M287" s="2"/>
      <c r="N287" s="2"/>
      <c r="O287" s="2"/>
      <c r="P287" s="2"/>
    </row>
    <row r="288" ht="15.75" customHeight="1">
      <c r="M288" s="2"/>
      <c r="N288" s="2"/>
      <c r="O288" s="2"/>
      <c r="P288" s="2"/>
    </row>
    <row r="289" ht="15.75" customHeight="1">
      <c r="M289" s="2"/>
      <c r="N289" s="2"/>
      <c r="O289" s="2"/>
      <c r="P289" s="2"/>
    </row>
    <row r="290" ht="15.75" customHeight="1">
      <c r="M290" s="2"/>
      <c r="N290" s="2"/>
      <c r="O290" s="2"/>
      <c r="P290" s="2"/>
    </row>
    <row r="291" ht="15.75" customHeight="1">
      <c r="M291" s="2"/>
      <c r="N291" s="2"/>
      <c r="O291" s="2"/>
      <c r="P291" s="2"/>
    </row>
    <row r="292" ht="15.75" customHeight="1">
      <c r="M292" s="2"/>
      <c r="N292" s="2"/>
      <c r="O292" s="2"/>
      <c r="P292" s="2"/>
    </row>
    <row r="293" ht="15.75" customHeight="1">
      <c r="M293" s="2"/>
      <c r="N293" s="2"/>
      <c r="O293" s="2"/>
      <c r="P293" s="2"/>
    </row>
    <row r="294" ht="15.75" customHeight="1">
      <c r="M294" s="2"/>
      <c r="N294" s="2"/>
      <c r="O294" s="2"/>
      <c r="P294" s="2"/>
    </row>
    <row r="295" ht="15.75" customHeight="1">
      <c r="M295" s="2"/>
      <c r="N295" s="2"/>
      <c r="O295" s="2"/>
      <c r="P295" s="2"/>
    </row>
    <row r="296" ht="15.75" customHeight="1">
      <c r="M296" s="2"/>
      <c r="N296" s="2"/>
      <c r="O296" s="2"/>
      <c r="P296" s="2"/>
    </row>
    <row r="297" ht="15.75" customHeight="1">
      <c r="M297" s="2"/>
      <c r="N297" s="2"/>
      <c r="O297" s="2"/>
      <c r="P297" s="2"/>
    </row>
    <row r="298" ht="15.75" customHeight="1">
      <c r="M298" s="2"/>
      <c r="N298" s="2"/>
      <c r="O298" s="2"/>
      <c r="P298" s="2"/>
    </row>
    <row r="299" ht="15.75" customHeight="1">
      <c r="M299" s="2"/>
      <c r="N299" s="2"/>
      <c r="O299" s="2"/>
      <c r="P299" s="2"/>
    </row>
    <row r="300" ht="15.75" customHeight="1">
      <c r="M300" s="2"/>
      <c r="N300" s="2"/>
      <c r="O300" s="2"/>
      <c r="P300" s="2"/>
    </row>
    <row r="301" ht="15.75" customHeight="1">
      <c r="M301" s="2"/>
      <c r="N301" s="2"/>
      <c r="O301" s="2"/>
      <c r="P301" s="2"/>
    </row>
    <row r="302" ht="15.75" customHeight="1">
      <c r="M302" s="2"/>
      <c r="N302" s="2"/>
      <c r="O302" s="2"/>
      <c r="P302" s="2"/>
    </row>
    <row r="303" ht="15.75" customHeight="1">
      <c r="M303" s="2"/>
      <c r="N303" s="2"/>
      <c r="O303" s="2"/>
      <c r="P303" s="2"/>
    </row>
    <row r="304" ht="15.75" customHeight="1">
      <c r="M304" s="2"/>
      <c r="N304" s="2"/>
      <c r="O304" s="2"/>
      <c r="P304" s="2"/>
    </row>
    <row r="305" ht="15.75" customHeight="1">
      <c r="M305" s="2"/>
      <c r="N305" s="2"/>
      <c r="O305" s="2"/>
      <c r="P305" s="2"/>
    </row>
    <row r="306" ht="15.75" customHeight="1">
      <c r="M306" s="2"/>
      <c r="N306" s="2"/>
      <c r="O306" s="2"/>
      <c r="P306" s="2"/>
    </row>
    <row r="307" ht="15.75" customHeight="1">
      <c r="M307" s="2"/>
      <c r="N307" s="2"/>
      <c r="O307" s="2"/>
      <c r="P307" s="2"/>
    </row>
    <row r="308" ht="15.75" customHeight="1">
      <c r="M308" s="2"/>
      <c r="N308" s="2"/>
      <c r="O308" s="2"/>
      <c r="P308" s="2"/>
    </row>
    <row r="309" ht="15.75" customHeight="1">
      <c r="M309" s="2"/>
      <c r="N309" s="2"/>
      <c r="O309" s="2"/>
      <c r="P309" s="2"/>
    </row>
    <row r="310" ht="15.75" customHeight="1">
      <c r="M310" s="2"/>
      <c r="N310" s="2"/>
      <c r="O310" s="2"/>
      <c r="P310" s="2"/>
    </row>
    <row r="311" ht="15.75" customHeight="1">
      <c r="M311" s="2"/>
      <c r="N311" s="2"/>
      <c r="O311" s="2"/>
      <c r="P311" s="2"/>
    </row>
    <row r="312" ht="15.75" customHeight="1">
      <c r="M312" s="2"/>
      <c r="N312" s="2"/>
      <c r="O312" s="2"/>
      <c r="P312" s="2"/>
    </row>
    <row r="313" ht="15.75" customHeight="1">
      <c r="M313" s="2"/>
      <c r="N313" s="2"/>
      <c r="O313" s="2"/>
      <c r="P313" s="2"/>
    </row>
    <row r="314" ht="15.75" customHeight="1">
      <c r="M314" s="2"/>
      <c r="N314" s="2"/>
      <c r="O314" s="2"/>
      <c r="P314" s="2"/>
    </row>
    <row r="315" ht="15.75" customHeight="1">
      <c r="M315" s="2"/>
      <c r="N315" s="2"/>
      <c r="O315" s="2"/>
      <c r="P315" s="2"/>
    </row>
    <row r="316" ht="15.75" customHeight="1">
      <c r="M316" s="2"/>
      <c r="N316" s="2"/>
      <c r="O316" s="2"/>
      <c r="P316" s="2"/>
    </row>
    <row r="317" ht="15.75" customHeight="1">
      <c r="M317" s="2"/>
      <c r="N317" s="2"/>
      <c r="O317" s="2"/>
      <c r="P317" s="2"/>
    </row>
    <row r="318" ht="15.75" customHeight="1">
      <c r="M318" s="2"/>
      <c r="N318" s="2"/>
      <c r="O318" s="2"/>
      <c r="P318" s="2"/>
    </row>
    <row r="319" ht="15.75" customHeight="1">
      <c r="M319" s="2"/>
      <c r="N319" s="2"/>
      <c r="O319" s="2"/>
      <c r="P319" s="2"/>
    </row>
    <row r="320" ht="15.75" customHeight="1">
      <c r="M320" s="2"/>
      <c r="N320" s="2"/>
      <c r="O320" s="2"/>
      <c r="P320" s="2"/>
    </row>
    <row r="321" ht="15.75" customHeight="1">
      <c r="M321" s="2"/>
      <c r="N321" s="2"/>
      <c r="O321" s="2"/>
      <c r="P321" s="2"/>
    </row>
    <row r="322" ht="15.75" customHeight="1">
      <c r="M322" s="2"/>
      <c r="N322" s="2"/>
      <c r="O322" s="2"/>
      <c r="P322" s="2"/>
    </row>
    <row r="323" ht="15.75" customHeight="1">
      <c r="M323" s="2"/>
      <c r="N323" s="2"/>
      <c r="O323" s="2"/>
      <c r="P323" s="2"/>
    </row>
    <row r="324" ht="15.75" customHeight="1">
      <c r="M324" s="2"/>
      <c r="N324" s="2"/>
      <c r="O324" s="2"/>
      <c r="P324" s="2"/>
    </row>
    <row r="325" ht="15.75" customHeight="1">
      <c r="M325" s="2"/>
      <c r="N325" s="2"/>
      <c r="O325" s="2"/>
      <c r="P325" s="2"/>
    </row>
    <row r="326" ht="15.75" customHeight="1">
      <c r="M326" s="2"/>
      <c r="N326" s="2"/>
      <c r="O326" s="2"/>
      <c r="P326" s="2"/>
    </row>
    <row r="327" ht="15.75" customHeight="1">
      <c r="M327" s="2"/>
      <c r="N327" s="2"/>
      <c r="O327" s="2"/>
      <c r="P327" s="2"/>
    </row>
    <row r="328" ht="15.75" customHeight="1">
      <c r="M328" s="2"/>
      <c r="N328" s="2"/>
      <c r="O328" s="2"/>
      <c r="P328" s="2"/>
    </row>
    <row r="329" ht="15.75" customHeight="1">
      <c r="M329" s="2"/>
      <c r="N329" s="2"/>
      <c r="O329" s="2"/>
      <c r="P329" s="2"/>
    </row>
    <row r="330" ht="15.75" customHeight="1">
      <c r="M330" s="2"/>
      <c r="N330" s="2"/>
      <c r="O330" s="2"/>
      <c r="P330" s="2"/>
    </row>
    <row r="331" ht="15.75" customHeight="1">
      <c r="M331" s="2"/>
      <c r="N331" s="2"/>
      <c r="O331" s="2"/>
      <c r="P331" s="2"/>
    </row>
    <row r="332" ht="15.75" customHeight="1">
      <c r="M332" s="2"/>
      <c r="N332" s="2"/>
      <c r="O332" s="2"/>
      <c r="P332" s="2"/>
    </row>
    <row r="333" ht="15.75" customHeight="1">
      <c r="M333" s="2"/>
      <c r="N333" s="2"/>
      <c r="O333" s="2"/>
      <c r="P333" s="2"/>
    </row>
    <row r="334" ht="15.75" customHeight="1">
      <c r="M334" s="2"/>
      <c r="N334" s="2"/>
      <c r="O334" s="2"/>
      <c r="P334" s="2"/>
    </row>
    <row r="335" ht="15.75" customHeight="1">
      <c r="M335" s="2"/>
      <c r="N335" s="2"/>
      <c r="O335" s="2"/>
      <c r="P335" s="2"/>
    </row>
    <row r="336" ht="15.75" customHeight="1">
      <c r="M336" s="2"/>
      <c r="N336" s="2"/>
      <c r="O336" s="2"/>
      <c r="P336" s="2"/>
    </row>
    <row r="337" ht="15.75" customHeight="1">
      <c r="M337" s="2"/>
      <c r="N337" s="2"/>
      <c r="O337" s="2"/>
      <c r="P337" s="2"/>
    </row>
    <row r="338" ht="15.75" customHeight="1">
      <c r="M338" s="2"/>
      <c r="N338" s="2"/>
      <c r="O338" s="2"/>
      <c r="P338" s="2"/>
    </row>
    <row r="339" ht="15.75" customHeight="1">
      <c r="M339" s="2"/>
      <c r="N339" s="2"/>
      <c r="O339" s="2"/>
      <c r="P339" s="2"/>
    </row>
    <row r="340" ht="15.75" customHeight="1">
      <c r="M340" s="2"/>
      <c r="N340" s="2"/>
      <c r="O340" s="2"/>
      <c r="P340" s="2"/>
    </row>
    <row r="341" ht="15.75" customHeight="1">
      <c r="M341" s="2"/>
      <c r="N341" s="2"/>
      <c r="O341" s="2"/>
      <c r="P341" s="2"/>
    </row>
    <row r="342" ht="15.75" customHeight="1">
      <c r="M342" s="2"/>
      <c r="N342" s="2"/>
      <c r="O342" s="2"/>
      <c r="P342" s="2"/>
    </row>
    <row r="343" ht="15.75" customHeight="1">
      <c r="M343" s="2"/>
      <c r="N343" s="2"/>
      <c r="O343" s="2"/>
      <c r="P343" s="2"/>
    </row>
    <row r="344" ht="15.75" customHeight="1">
      <c r="M344" s="2"/>
      <c r="N344" s="2"/>
      <c r="O344" s="2"/>
      <c r="P344" s="2"/>
    </row>
    <row r="345" ht="15.75" customHeight="1">
      <c r="M345" s="2"/>
      <c r="N345" s="2"/>
      <c r="O345" s="2"/>
      <c r="P345" s="2"/>
    </row>
    <row r="346" ht="15.75" customHeight="1">
      <c r="M346" s="2"/>
      <c r="N346" s="2"/>
      <c r="O346" s="2"/>
      <c r="P346" s="2"/>
    </row>
    <row r="347" ht="15.75" customHeight="1">
      <c r="M347" s="2"/>
      <c r="N347" s="2"/>
      <c r="O347" s="2"/>
      <c r="P347" s="2"/>
    </row>
    <row r="348" ht="15.75" customHeight="1">
      <c r="M348" s="2"/>
      <c r="N348" s="2"/>
      <c r="O348" s="2"/>
      <c r="P348" s="2"/>
    </row>
    <row r="349" ht="15.75" customHeight="1">
      <c r="M349" s="2"/>
      <c r="N349" s="2"/>
      <c r="O349" s="2"/>
      <c r="P349" s="2"/>
    </row>
    <row r="350" ht="15.75" customHeight="1">
      <c r="M350" s="2"/>
      <c r="N350" s="2"/>
      <c r="O350" s="2"/>
      <c r="P350" s="2"/>
    </row>
    <row r="351" ht="15.75" customHeight="1">
      <c r="M351" s="2"/>
      <c r="N351" s="2"/>
      <c r="O351" s="2"/>
      <c r="P351" s="2"/>
    </row>
    <row r="352" ht="15.75" customHeight="1">
      <c r="M352" s="2"/>
      <c r="N352" s="2"/>
      <c r="O352" s="2"/>
      <c r="P352" s="2"/>
    </row>
    <row r="353" ht="15.75" customHeight="1">
      <c r="M353" s="2"/>
      <c r="N353" s="2"/>
      <c r="O353" s="2"/>
      <c r="P353" s="2"/>
    </row>
    <row r="354" ht="15.75" customHeight="1">
      <c r="M354" s="2"/>
      <c r="N354" s="2"/>
      <c r="O354" s="2"/>
      <c r="P354" s="2"/>
    </row>
    <row r="355" ht="15.75" customHeight="1">
      <c r="M355" s="2"/>
      <c r="N355" s="2"/>
      <c r="O355" s="2"/>
      <c r="P355" s="2"/>
    </row>
    <row r="356" ht="15.75" customHeight="1">
      <c r="M356" s="2"/>
      <c r="N356" s="2"/>
      <c r="O356" s="2"/>
      <c r="P356" s="2"/>
    </row>
    <row r="357" ht="15.75" customHeight="1">
      <c r="M357" s="2"/>
      <c r="N357" s="2"/>
      <c r="O357" s="2"/>
      <c r="P357" s="2"/>
    </row>
    <row r="358" ht="15.75" customHeight="1">
      <c r="M358" s="2"/>
      <c r="N358" s="2"/>
      <c r="O358" s="2"/>
      <c r="P358" s="2"/>
    </row>
    <row r="359" ht="15.75" customHeight="1">
      <c r="M359" s="2"/>
      <c r="N359" s="2"/>
      <c r="O359" s="2"/>
      <c r="P359" s="2"/>
    </row>
    <row r="360" ht="15.75" customHeight="1">
      <c r="M360" s="2"/>
      <c r="N360" s="2"/>
      <c r="O360" s="2"/>
      <c r="P360" s="2"/>
    </row>
    <row r="361" ht="15.75" customHeight="1">
      <c r="M361" s="2"/>
      <c r="N361" s="2"/>
      <c r="O361" s="2"/>
      <c r="P361" s="2"/>
    </row>
    <row r="362" ht="15.75" customHeight="1">
      <c r="M362" s="2"/>
      <c r="N362" s="2"/>
      <c r="O362" s="2"/>
      <c r="P362" s="2"/>
    </row>
    <row r="363" ht="15.75" customHeight="1">
      <c r="M363" s="2"/>
      <c r="N363" s="2"/>
      <c r="O363" s="2"/>
      <c r="P363" s="2"/>
    </row>
    <row r="364" ht="15.75" customHeight="1">
      <c r="M364" s="2"/>
      <c r="N364" s="2"/>
      <c r="O364" s="2"/>
      <c r="P364" s="2"/>
    </row>
    <row r="365" ht="15.75" customHeight="1">
      <c r="M365" s="2"/>
      <c r="N365" s="2"/>
      <c r="O365" s="2"/>
      <c r="P365" s="2"/>
    </row>
    <row r="366" ht="15.75" customHeight="1">
      <c r="M366" s="2"/>
      <c r="N366" s="2"/>
      <c r="O366" s="2"/>
      <c r="P366" s="2"/>
    </row>
    <row r="367" ht="15.75" customHeight="1">
      <c r="M367" s="2"/>
      <c r="N367" s="2"/>
      <c r="O367" s="2"/>
      <c r="P367" s="2"/>
    </row>
    <row r="368" ht="15.75" customHeight="1">
      <c r="M368" s="2"/>
      <c r="N368" s="2"/>
      <c r="O368" s="2"/>
      <c r="P368" s="2"/>
    </row>
    <row r="369" ht="15.75" customHeight="1">
      <c r="M369" s="2"/>
      <c r="N369" s="2"/>
      <c r="O369" s="2"/>
      <c r="P369" s="2"/>
    </row>
    <row r="370" ht="15.75" customHeight="1">
      <c r="M370" s="2"/>
      <c r="N370" s="2"/>
      <c r="O370" s="2"/>
      <c r="P370" s="2"/>
    </row>
    <row r="371" ht="15.75" customHeight="1">
      <c r="M371" s="2"/>
      <c r="N371" s="2"/>
      <c r="O371" s="2"/>
      <c r="P371" s="2"/>
    </row>
    <row r="372" ht="15.75" customHeight="1">
      <c r="M372" s="2"/>
      <c r="N372" s="2"/>
      <c r="O372" s="2"/>
      <c r="P372" s="2"/>
    </row>
    <row r="373" ht="15.75" customHeight="1">
      <c r="M373" s="2"/>
      <c r="N373" s="2"/>
      <c r="O373" s="2"/>
      <c r="P373" s="2"/>
    </row>
    <row r="374" ht="15.75" customHeight="1">
      <c r="M374" s="2"/>
      <c r="N374" s="2"/>
      <c r="O374" s="2"/>
      <c r="P374" s="2"/>
    </row>
    <row r="375" ht="15.75" customHeight="1">
      <c r="M375" s="2"/>
      <c r="N375" s="2"/>
      <c r="O375" s="2"/>
      <c r="P375" s="2"/>
    </row>
    <row r="376" ht="15.75" customHeight="1">
      <c r="M376" s="2"/>
      <c r="N376" s="2"/>
      <c r="O376" s="2"/>
      <c r="P376" s="2"/>
    </row>
    <row r="377" ht="15.75" customHeight="1">
      <c r="M377" s="2"/>
      <c r="N377" s="2"/>
      <c r="O377" s="2"/>
      <c r="P377" s="2"/>
    </row>
    <row r="378" ht="15.75" customHeight="1">
      <c r="M378" s="2"/>
      <c r="N378" s="2"/>
      <c r="O378" s="2"/>
      <c r="P378" s="2"/>
    </row>
    <row r="379" ht="15.75" customHeight="1">
      <c r="M379" s="2"/>
      <c r="N379" s="2"/>
      <c r="O379" s="2"/>
      <c r="P379" s="2"/>
    </row>
    <row r="380" ht="15.75" customHeight="1">
      <c r="M380" s="2"/>
      <c r="N380" s="2"/>
      <c r="O380" s="2"/>
      <c r="P380" s="2"/>
    </row>
    <row r="381" ht="15.75" customHeight="1">
      <c r="M381" s="2"/>
      <c r="N381" s="2"/>
      <c r="O381" s="2"/>
      <c r="P381" s="2"/>
    </row>
    <row r="382" ht="15.75" customHeight="1">
      <c r="M382" s="2"/>
      <c r="N382" s="2"/>
      <c r="O382" s="2"/>
      <c r="P382" s="2"/>
    </row>
    <row r="383" ht="15.75" customHeight="1">
      <c r="M383" s="2"/>
      <c r="N383" s="2"/>
      <c r="O383" s="2"/>
      <c r="P383" s="2"/>
    </row>
    <row r="384" ht="15.75" customHeight="1">
      <c r="M384" s="2"/>
      <c r="N384" s="2"/>
      <c r="O384" s="2"/>
      <c r="P384" s="2"/>
    </row>
    <row r="385" ht="15.75" customHeight="1">
      <c r="M385" s="2"/>
      <c r="N385" s="2"/>
      <c r="O385" s="2"/>
      <c r="P385" s="2"/>
    </row>
    <row r="386" ht="15.75" customHeight="1">
      <c r="M386" s="2"/>
      <c r="N386" s="2"/>
      <c r="O386" s="2"/>
      <c r="P386" s="2"/>
    </row>
    <row r="387" ht="15.75" customHeight="1">
      <c r="M387" s="2"/>
      <c r="N387" s="2"/>
      <c r="O387" s="2"/>
      <c r="P387" s="2"/>
    </row>
    <row r="388" ht="15.75" customHeight="1">
      <c r="M388" s="2"/>
      <c r="N388" s="2"/>
      <c r="O388" s="2"/>
      <c r="P388" s="2"/>
    </row>
    <row r="389" ht="15.75" customHeight="1">
      <c r="M389" s="2"/>
      <c r="N389" s="2"/>
      <c r="O389" s="2"/>
      <c r="P389" s="2"/>
    </row>
    <row r="390" ht="15.75" customHeight="1">
      <c r="M390" s="2"/>
      <c r="N390" s="2"/>
      <c r="O390" s="2"/>
      <c r="P390" s="2"/>
    </row>
    <row r="391" ht="15.75" customHeight="1">
      <c r="M391" s="2"/>
      <c r="N391" s="2"/>
      <c r="O391" s="2"/>
      <c r="P391" s="2"/>
    </row>
    <row r="392" ht="15.75" customHeight="1">
      <c r="M392" s="2"/>
      <c r="N392" s="2"/>
      <c r="O392" s="2"/>
      <c r="P392" s="2"/>
    </row>
    <row r="393" ht="15.75" customHeight="1">
      <c r="M393" s="2"/>
      <c r="N393" s="2"/>
      <c r="O393" s="2"/>
      <c r="P393" s="2"/>
    </row>
    <row r="394" ht="15.75" customHeight="1">
      <c r="M394" s="2"/>
      <c r="N394" s="2"/>
      <c r="O394" s="2"/>
      <c r="P394" s="2"/>
    </row>
    <row r="395" ht="15.75" customHeight="1">
      <c r="M395" s="2"/>
      <c r="N395" s="2"/>
      <c r="O395" s="2"/>
      <c r="P395" s="2"/>
    </row>
    <row r="396" ht="15.75" customHeight="1">
      <c r="M396" s="2"/>
      <c r="N396" s="2"/>
      <c r="O396" s="2"/>
      <c r="P396" s="2"/>
    </row>
    <row r="397" ht="15.75" customHeight="1">
      <c r="M397" s="2"/>
      <c r="N397" s="2"/>
      <c r="O397" s="2"/>
      <c r="P397" s="2"/>
    </row>
    <row r="398" ht="15.75" customHeight="1">
      <c r="M398" s="2"/>
      <c r="N398" s="2"/>
      <c r="O398" s="2"/>
      <c r="P398" s="2"/>
    </row>
    <row r="399" ht="15.75" customHeight="1">
      <c r="M399" s="2"/>
      <c r="N399" s="2"/>
      <c r="O399" s="2"/>
      <c r="P399" s="2"/>
    </row>
    <row r="400" ht="15.75" customHeight="1">
      <c r="M400" s="2"/>
      <c r="N400" s="2"/>
      <c r="O400" s="2"/>
      <c r="P400" s="2"/>
    </row>
    <row r="401" ht="15.75" customHeight="1">
      <c r="M401" s="2"/>
      <c r="N401" s="2"/>
      <c r="O401" s="2"/>
      <c r="P401" s="2"/>
    </row>
    <row r="402" ht="15.75" customHeight="1">
      <c r="M402" s="2"/>
      <c r="N402" s="2"/>
      <c r="O402" s="2"/>
      <c r="P402" s="2"/>
    </row>
    <row r="403" ht="15.75" customHeight="1">
      <c r="M403" s="2"/>
      <c r="N403" s="2"/>
      <c r="O403" s="2"/>
      <c r="P403" s="2"/>
    </row>
    <row r="404" ht="15.75" customHeight="1">
      <c r="M404" s="2"/>
      <c r="N404" s="2"/>
      <c r="O404" s="2"/>
      <c r="P404" s="2"/>
    </row>
    <row r="405" ht="15.75" customHeight="1">
      <c r="M405" s="2"/>
      <c r="N405" s="2"/>
      <c r="O405" s="2"/>
      <c r="P405" s="2"/>
    </row>
    <row r="406" ht="15.75" customHeight="1">
      <c r="M406" s="2"/>
      <c r="N406" s="2"/>
      <c r="O406" s="2"/>
      <c r="P406" s="2"/>
    </row>
    <row r="407" ht="15.75" customHeight="1">
      <c r="M407" s="2"/>
      <c r="N407" s="2"/>
      <c r="O407" s="2"/>
      <c r="P407" s="2"/>
    </row>
    <row r="408" ht="15.75" customHeight="1">
      <c r="M408" s="2"/>
      <c r="N408" s="2"/>
      <c r="O408" s="2"/>
      <c r="P408" s="2"/>
    </row>
    <row r="409" ht="15.75" customHeight="1">
      <c r="M409" s="2"/>
      <c r="N409" s="2"/>
      <c r="O409" s="2"/>
      <c r="P409" s="2"/>
    </row>
    <row r="410" ht="15.75" customHeight="1">
      <c r="M410" s="2"/>
      <c r="N410" s="2"/>
      <c r="O410" s="2"/>
      <c r="P410" s="2"/>
    </row>
    <row r="411" ht="15.75" customHeight="1">
      <c r="M411" s="2"/>
      <c r="N411" s="2"/>
      <c r="O411" s="2"/>
      <c r="P411" s="2"/>
    </row>
    <row r="412" ht="15.75" customHeight="1">
      <c r="M412" s="2"/>
      <c r="N412" s="2"/>
      <c r="O412" s="2"/>
      <c r="P412" s="2"/>
    </row>
    <row r="413" ht="15.75" customHeight="1">
      <c r="M413" s="2"/>
      <c r="N413" s="2"/>
      <c r="O413" s="2"/>
      <c r="P413" s="2"/>
    </row>
    <row r="414" ht="15.75" customHeight="1">
      <c r="M414" s="2"/>
      <c r="N414" s="2"/>
      <c r="O414" s="2"/>
      <c r="P414" s="2"/>
    </row>
    <row r="415" ht="15.75" customHeight="1">
      <c r="M415" s="2"/>
      <c r="N415" s="2"/>
      <c r="O415" s="2"/>
      <c r="P415" s="2"/>
    </row>
    <row r="416" ht="15.75" customHeight="1">
      <c r="M416" s="2"/>
      <c r="N416" s="2"/>
      <c r="O416" s="2"/>
      <c r="P416" s="2"/>
    </row>
    <row r="417" ht="15.75" customHeight="1">
      <c r="M417" s="2"/>
      <c r="N417" s="2"/>
      <c r="O417" s="2"/>
      <c r="P417" s="2"/>
    </row>
    <row r="418" ht="15.75" customHeight="1">
      <c r="M418" s="2"/>
      <c r="N418" s="2"/>
      <c r="O418" s="2"/>
      <c r="P418" s="2"/>
    </row>
    <row r="419" ht="15.75" customHeight="1">
      <c r="M419" s="2"/>
      <c r="N419" s="2"/>
      <c r="O419" s="2"/>
      <c r="P419" s="2"/>
    </row>
    <row r="420" ht="15.75" customHeight="1">
      <c r="M420" s="2"/>
      <c r="N420" s="2"/>
      <c r="O420" s="2"/>
      <c r="P420" s="2"/>
    </row>
    <row r="421" ht="15.75" customHeight="1">
      <c r="M421" s="2"/>
      <c r="N421" s="2"/>
      <c r="O421" s="2"/>
      <c r="P421" s="2"/>
    </row>
    <row r="422" ht="15.75" customHeight="1">
      <c r="M422" s="2"/>
      <c r="N422" s="2"/>
      <c r="O422" s="2"/>
      <c r="P422" s="2"/>
    </row>
    <row r="423" ht="15.75" customHeight="1">
      <c r="M423" s="2"/>
      <c r="N423" s="2"/>
      <c r="O423" s="2"/>
      <c r="P423" s="2"/>
    </row>
    <row r="424" ht="15.75" customHeight="1">
      <c r="M424" s="2"/>
      <c r="N424" s="2"/>
      <c r="O424" s="2"/>
      <c r="P424" s="2"/>
    </row>
    <row r="425" ht="15.75" customHeight="1">
      <c r="M425" s="2"/>
      <c r="N425" s="2"/>
      <c r="O425" s="2"/>
      <c r="P425" s="2"/>
    </row>
    <row r="426" ht="15.75" customHeight="1">
      <c r="M426" s="2"/>
      <c r="N426" s="2"/>
      <c r="O426" s="2"/>
      <c r="P426" s="2"/>
    </row>
    <row r="427" ht="15.75" customHeight="1">
      <c r="M427" s="2"/>
      <c r="N427" s="2"/>
      <c r="O427" s="2"/>
      <c r="P427" s="2"/>
    </row>
    <row r="428" ht="15.75" customHeight="1">
      <c r="M428" s="2"/>
      <c r="N428" s="2"/>
      <c r="O428" s="2"/>
      <c r="P428" s="2"/>
    </row>
    <row r="429" ht="15.75" customHeight="1">
      <c r="M429" s="2"/>
      <c r="N429" s="2"/>
      <c r="O429" s="2"/>
      <c r="P429" s="2"/>
    </row>
    <row r="430" ht="15.75" customHeight="1">
      <c r="M430" s="2"/>
      <c r="N430" s="2"/>
      <c r="O430" s="2"/>
      <c r="P430" s="2"/>
    </row>
    <row r="431" ht="15.75" customHeight="1">
      <c r="M431" s="2"/>
      <c r="N431" s="2"/>
      <c r="O431" s="2"/>
      <c r="P431" s="2"/>
    </row>
    <row r="432" ht="15.75" customHeight="1">
      <c r="M432" s="2"/>
      <c r="N432" s="2"/>
      <c r="O432" s="2"/>
      <c r="P432" s="2"/>
    </row>
    <row r="433" ht="15.75" customHeight="1">
      <c r="M433" s="2"/>
      <c r="N433" s="2"/>
      <c r="O433" s="2"/>
      <c r="P433" s="2"/>
    </row>
    <row r="434" ht="15.75" customHeight="1">
      <c r="M434" s="2"/>
      <c r="N434" s="2"/>
      <c r="O434" s="2"/>
      <c r="P434" s="2"/>
    </row>
    <row r="435" ht="15.75" customHeight="1">
      <c r="M435" s="2"/>
      <c r="N435" s="2"/>
      <c r="O435" s="2"/>
      <c r="P435" s="2"/>
    </row>
    <row r="436" ht="15.75" customHeight="1">
      <c r="M436" s="2"/>
      <c r="N436" s="2"/>
      <c r="O436" s="2"/>
      <c r="P436" s="2"/>
    </row>
    <row r="437" ht="15.75" customHeight="1">
      <c r="M437" s="2"/>
      <c r="N437" s="2"/>
      <c r="O437" s="2"/>
      <c r="P437" s="2"/>
    </row>
    <row r="438" ht="15.75" customHeight="1">
      <c r="M438" s="2"/>
      <c r="N438" s="2"/>
      <c r="O438" s="2"/>
      <c r="P438" s="2"/>
    </row>
    <row r="439" ht="15.75" customHeight="1">
      <c r="M439" s="2"/>
      <c r="N439" s="2"/>
      <c r="O439" s="2"/>
      <c r="P439" s="2"/>
    </row>
    <row r="440" ht="15.75" customHeight="1">
      <c r="M440" s="2"/>
      <c r="N440" s="2"/>
      <c r="O440" s="2"/>
      <c r="P440" s="2"/>
    </row>
    <row r="441" ht="15.75" customHeight="1">
      <c r="M441" s="2"/>
      <c r="N441" s="2"/>
      <c r="O441" s="2"/>
      <c r="P441" s="2"/>
    </row>
    <row r="442" ht="15.75" customHeight="1">
      <c r="M442" s="2"/>
      <c r="N442" s="2"/>
      <c r="O442" s="2"/>
      <c r="P442" s="2"/>
    </row>
    <row r="443" ht="15.75" customHeight="1">
      <c r="M443" s="2"/>
      <c r="N443" s="2"/>
      <c r="O443" s="2"/>
      <c r="P443" s="2"/>
    </row>
    <row r="444" ht="15.75" customHeight="1">
      <c r="M444" s="2"/>
      <c r="N444" s="2"/>
      <c r="O444" s="2"/>
      <c r="P444" s="2"/>
    </row>
    <row r="445" ht="15.75" customHeight="1">
      <c r="M445" s="2"/>
      <c r="N445" s="2"/>
      <c r="O445" s="2"/>
      <c r="P445" s="2"/>
    </row>
    <row r="446" ht="15.75" customHeight="1">
      <c r="M446" s="2"/>
      <c r="N446" s="2"/>
      <c r="O446" s="2"/>
      <c r="P446" s="2"/>
    </row>
    <row r="447" ht="15.75" customHeight="1">
      <c r="M447" s="2"/>
      <c r="N447" s="2"/>
      <c r="O447" s="2"/>
      <c r="P447" s="2"/>
    </row>
    <row r="448" ht="15.75" customHeight="1">
      <c r="M448" s="2"/>
      <c r="N448" s="2"/>
      <c r="O448" s="2"/>
      <c r="P448" s="2"/>
    </row>
    <row r="449" ht="15.75" customHeight="1">
      <c r="M449" s="2"/>
      <c r="N449" s="2"/>
      <c r="O449" s="2"/>
      <c r="P449" s="2"/>
    </row>
    <row r="450" ht="15.75" customHeight="1">
      <c r="M450" s="2"/>
      <c r="N450" s="2"/>
      <c r="O450" s="2"/>
      <c r="P450" s="2"/>
    </row>
    <row r="451" ht="15.75" customHeight="1">
      <c r="M451" s="2"/>
      <c r="N451" s="2"/>
      <c r="O451" s="2"/>
      <c r="P451" s="2"/>
    </row>
    <row r="452" ht="15.75" customHeight="1">
      <c r="M452" s="2"/>
      <c r="N452" s="2"/>
      <c r="O452" s="2"/>
      <c r="P452" s="2"/>
    </row>
    <row r="453" ht="15.75" customHeight="1">
      <c r="M453" s="2"/>
      <c r="N453" s="2"/>
      <c r="O453" s="2"/>
      <c r="P453" s="2"/>
    </row>
    <row r="454" ht="15.75" customHeight="1">
      <c r="M454" s="2"/>
      <c r="N454" s="2"/>
      <c r="O454" s="2"/>
      <c r="P454" s="2"/>
    </row>
    <row r="455" ht="15.75" customHeight="1">
      <c r="M455" s="2"/>
      <c r="N455" s="2"/>
      <c r="O455" s="2"/>
      <c r="P455" s="2"/>
    </row>
    <row r="456" ht="15.75" customHeight="1">
      <c r="M456" s="2"/>
      <c r="N456" s="2"/>
      <c r="O456" s="2"/>
      <c r="P456" s="2"/>
    </row>
    <row r="457" ht="15.75" customHeight="1">
      <c r="M457" s="2"/>
      <c r="N457" s="2"/>
      <c r="O457" s="2"/>
      <c r="P457" s="2"/>
    </row>
    <row r="458" ht="15.75" customHeight="1">
      <c r="M458" s="2"/>
      <c r="N458" s="2"/>
      <c r="O458" s="2"/>
      <c r="P458" s="2"/>
    </row>
    <row r="459" ht="15.75" customHeight="1">
      <c r="M459" s="2"/>
      <c r="N459" s="2"/>
      <c r="O459" s="2"/>
      <c r="P459" s="2"/>
    </row>
    <row r="460" ht="15.75" customHeight="1">
      <c r="M460" s="2"/>
      <c r="N460" s="2"/>
      <c r="O460" s="2"/>
      <c r="P460" s="2"/>
    </row>
    <row r="461" ht="15.75" customHeight="1">
      <c r="M461" s="2"/>
      <c r="N461" s="2"/>
      <c r="O461" s="2"/>
      <c r="P461" s="2"/>
    </row>
    <row r="462" ht="15.75" customHeight="1">
      <c r="M462" s="2"/>
      <c r="N462" s="2"/>
      <c r="O462" s="2"/>
      <c r="P462" s="2"/>
    </row>
    <row r="463" ht="15.75" customHeight="1">
      <c r="M463" s="2"/>
      <c r="N463" s="2"/>
      <c r="O463" s="2"/>
      <c r="P463" s="2"/>
    </row>
    <row r="464" ht="15.75" customHeight="1">
      <c r="M464" s="2"/>
      <c r="N464" s="2"/>
      <c r="O464" s="2"/>
      <c r="P464" s="2"/>
    </row>
    <row r="465" ht="15.75" customHeight="1">
      <c r="M465" s="2"/>
      <c r="N465" s="2"/>
      <c r="O465" s="2"/>
      <c r="P465" s="2"/>
    </row>
    <row r="466" ht="15.75" customHeight="1">
      <c r="M466" s="2"/>
      <c r="N466" s="2"/>
      <c r="O466" s="2"/>
      <c r="P466" s="2"/>
    </row>
    <row r="467" ht="15.75" customHeight="1">
      <c r="M467" s="2"/>
      <c r="N467" s="2"/>
      <c r="O467" s="2"/>
      <c r="P467" s="2"/>
    </row>
    <row r="468" ht="15.75" customHeight="1">
      <c r="M468" s="2"/>
      <c r="N468" s="2"/>
      <c r="O468" s="2"/>
      <c r="P468" s="2"/>
    </row>
    <row r="469" ht="15.75" customHeight="1">
      <c r="M469" s="2"/>
      <c r="N469" s="2"/>
      <c r="O469" s="2"/>
      <c r="P469" s="2"/>
    </row>
    <row r="470" ht="15.75" customHeight="1">
      <c r="M470" s="2"/>
      <c r="N470" s="2"/>
      <c r="O470" s="2"/>
      <c r="P470" s="2"/>
    </row>
    <row r="471" ht="15.75" customHeight="1">
      <c r="M471" s="2"/>
      <c r="N471" s="2"/>
      <c r="O471" s="2"/>
      <c r="P471" s="2"/>
    </row>
    <row r="472" ht="15.75" customHeight="1">
      <c r="M472" s="2"/>
      <c r="N472" s="2"/>
      <c r="O472" s="2"/>
      <c r="P472" s="2"/>
    </row>
    <row r="473" ht="15.75" customHeight="1">
      <c r="M473" s="2"/>
      <c r="N473" s="2"/>
      <c r="O473" s="2"/>
      <c r="P473" s="2"/>
    </row>
    <row r="474" ht="15.75" customHeight="1">
      <c r="M474" s="2"/>
      <c r="N474" s="2"/>
      <c r="O474" s="2"/>
      <c r="P474" s="2"/>
    </row>
    <row r="475" ht="15.75" customHeight="1">
      <c r="M475" s="2"/>
      <c r="N475" s="2"/>
      <c r="O475" s="2"/>
      <c r="P475" s="2"/>
    </row>
    <row r="476" ht="15.75" customHeight="1">
      <c r="M476" s="2"/>
      <c r="N476" s="2"/>
      <c r="O476" s="2"/>
      <c r="P476" s="2"/>
    </row>
    <row r="477" ht="15.75" customHeight="1">
      <c r="M477" s="2"/>
      <c r="N477" s="2"/>
      <c r="O477" s="2"/>
      <c r="P477" s="2"/>
    </row>
    <row r="478" ht="15.75" customHeight="1">
      <c r="M478" s="2"/>
      <c r="N478" s="2"/>
      <c r="O478" s="2"/>
      <c r="P478" s="2"/>
    </row>
    <row r="479" ht="15.75" customHeight="1">
      <c r="M479" s="2"/>
      <c r="N479" s="2"/>
      <c r="O479" s="2"/>
      <c r="P479" s="2"/>
    </row>
    <row r="480" ht="15.75" customHeight="1">
      <c r="M480" s="2"/>
      <c r="N480" s="2"/>
      <c r="O480" s="2"/>
      <c r="P480" s="2"/>
    </row>
    <row r="481" ht="15.75" customHeight="1">
      <c r="M481" s="2"/>
      <c r="N481" s="2"/>
      <c r="O481" s="2"/>
      <c r="P481" s="2"/>
    </row>
    <row r="482" ht="15.75" customHeight="1">
      <c r="M482" s="2"/>
      <c r="N482" s="2"/>
      <c r="O482" s="2"/>
      <c r="P482" s="2"/>
    </row>
    <row r="483" ht="15.75" customHeight="1">
      <c r="M483" s="2"/>
      <c r="N483" s="2"/>
      <c r="O483" s="2"/>
      <c r="P483" s="2"/>
    </row>
    <row r="484" ht="15.75" customHeight="1">
      <c r="M484" s="2"/>
      <c r="N484" s="2"/>
      <c r="O484" s="2"/>
      <c r="P484" s="2"/>
    </row>
    <row r="485" ht="15.75" customHeight="1">
      <c r="M485" s="2"/>
      <c r="N485" s="2"/>
      <c r="O485" s="2"/>
      <c r="P485" s="2"/>
    </row>
    <row r="486" ht="15.75" customHeight="1">
      <c r="M486" s="2"/>
      <c r="N486" s="2"/>
      <c r="O486" s="2"/>
      <c r="P486" s="2"/>
    </row>
    <row r="487" ht="15.75" customHeight="1">
      <c r="M487" s="2"/>
      <c r="N487" s="2"/>
      <c r="O487" s="2"/>
      <c r="P487" s="2"/>
    </row>
    <row r="488" ht="15.75" customHeight="1">
      <c r="M488" s="2"/>
      <c r="N488" s="2"/>
      <c r="O488" s="2"/>
      <c r="P488" s="2"/>
    </row>
    <row r="489" ht="15.75" customHeight="1">
      <c r="M489" s="2"/>
      <c r="N489" s="2"/>
      <c r="O489" s="2"/>
      <c r="P489" s="2"/>
    </row>
    <row r="490" ht="15.75" customHeight="1">
      <c r="M490" s="2"/>
      <c r="N490" s="2"/>
      <c r="O490" s="2"/>
      <c r="P490" s="2"/>
    </row>
    <row r="491" ht="15.75" customHeight="1">
      <c r="M491" s="2"/>
      <c r="N491" s="2"/>
      <c r="O491" s="2"/>
      <c r="P491" s="2"/>
    </row>
    <row r="492" ht="15.75" customHeight="1">
      <c r="M492" s="2"/>
      <c r="N492" s="2"/>
      <c r="O492" s="2"/>
      <c r="P492" s="2"/>
    </row>
    <row r="493" ht="15.75" customHeight="1">
      <c r="M493" s="2"/>
      <c r="N493" s="2"/>
      <c r="O493" s="2"/>
      <c r="P493" s="2"/>
    </row>
    <row r="494" ht="15.75" customHeight="1">
      <c r="M494" s="2"/>
      <c r="N494" s="2"/>
      <c r="O494" s="2"/>
      <c r="P494" s="2"/>
    </row>
    <row r="495" ht="15.75" customHeight="1">
      <c r="M495" s="2"/>
      <c r="N495" s="2"/>
      <c r="O495" s="2"/>
      <c r="P495" s="2"/>
    </row>
    <row r="496" ht="15.75" customHeight="1">
      <c r="M496" s="2"/>
      <c r="N496" s="2"/>
      <c r="O496" s="2"/>
      <c r="P496" s="2"/>
    </row>
    <row r="497" ht="15.75" customHeight="1">
      <c r="M497" s="2"/>
      <c r="N497" s="2"/>
      <c r="O497" s="2"/>
      <c r="P497" s="2"/>
    </row>
    <row r="498" ht="15.75" customHeight="1">
      <c r="M498" s="2"/>
      <c r="N498" s="2"/>
      <c r="O498" s="2"/>
      <c r="P498" s="2"/>
    </row>
    <row r="499" ht="15.75" customHeight="1">
      <c r="M499" s="2"/>
      <c r="N499" s="2"/>
      <c r="O499" s="2"/>
      <c r="P499" s="2"/>
    </row>
    <row r="500" ht="15.75" customHeight="1">
      <c r="M500" s="2"/>
      <c r="N500" s="2"/>
      <c r="O500" s="2"/>
      <c r="P500" s="2"/>
    </row>
    <row r="501" ht="15.75" customHeight="1">
      <c r="M501" s="2"/>
      <c r="N501" s="2"/>
      <c r="O501" s="2"/>
      <c r="P501" s="2"/>
    </row>
    <row r="502" ht="15.75" customHeight="1">
      <c r="M502" s="2"/>
      <c r="N502" s="2"/>
      <c r="O502" s="2"/>
      <c r="P502" s="2"/>
    </row>
    <row r="503" ht="15.75" customHeight="1">
      <c r="M503" s="2"/>
      <c r="N503" s="2"/>
      <c r="O503" s="2"/>
      <c r="P503" s="2"/>
    </row>
    <row r="504" ht="15.75" customHeight="1">
      <c r="M504" s="2"/>
      <c r="N504" s="2"/>
      <c r="O504" s="2"/>
      <c r="P504" s="2"/>
    </row>
    <row r="505" ht="15.75" customHeight="1">
      <c r="M505" s="2"/>
      <c r="N505" s="2"/>
      <c r="O505" s="2"/>
      <c r="P505" s="2"/>
    </row>
    <row r="506" ht="15.75" customHeight="1">
      <c r="M506" s="2"/>
      <c r="N506" s="2"/>
      <c r="O506" s="2"/>
      <c r="P506" s="2"/>
    </row>
    <row r="507" ht="15.75" customHeight="1">
      <c r="M507" s="2"/>
      <c r="N507" s="2"/>
      <c r="O507" s="2"/>
      <c r="P507" s="2"/>
    </row>
    <row r="508" ht="15.75" customHeight="1">
      <c r="M508" s="2"/>
      <c r="N508" s="2"/>
      <c r="O508" s="2"/>
      <c r="P508" s="2"/>
    </row>
    <row r="509" ht="15.75" customHeight="1">
      <c r="M509" s="2"/>
      <c r="N509" s="2"/>
      <c r="O509" s="2"/>
      <c r="P509" s="2"/>
    </row>
    <row r="510" ht="15.75" customHeight="1">
      <c r="M510" s="2"/>
      <c r="N510" s="2"/>
      <c r="O510" s="2"/>
      <c r="P510" s="2"/>
    </row>
    <row r="511" ht="15.75" customHeight="1">
      <c r="M511" s="2"/>
      <c r="N511" s="2"/>
      <c r="O511" s="2"/>
      <c r="P511" s="2"/>
    </row>
    <row r="512" ht="15.75" customHeight="1">
      <c r="M512" s="2"/>
      <c r="N512" s="2"/>
      <c r="O512" s="2"/>
      <c r="P512" s="2"/>
    </row>
    <row r="513" ht="15.75" customHeight="1">
      <c r="M513" s="2"/>
      <c r="N513" s="2"/>
      <c r="O513" s="2"/>
      <c r="P513" s="2"/>
    </row>
    <row r="514" ht="15.75" customHeight="1">
      <c r="M514" s="2"/>
      <c r="N514" s="2"/>
      <c r="O514" s="2"/>
      <c r="P514" s="2"/>
    </row>
    <row r="515" ht="15.75" customHeight="1">
      <c r="M515" s="2"/>
      <c r="N515" s="2"/>
      <c r="O515" s="2"/>
      <c r="P515" s="2"/>
    </row>
    <row r="516" ht="15.75" customHeight="1">
      <c r="M516" s="2"/>
      <c r="N516" s="2"/>
      <c r="O516" s="2"/>
      <c r="P516" s="2"/>
    </row>
    <row r="517" ht="15.75" customHeight="1">
      <c r="M517" s="2"/>
      <c r="N517" s="2"/>
      <c r="O517" s="2"/>
      <c r="P517" s="2"/>
    </row>
    <row r="518" ht="15.75" customHeight="1">
      <c r="M518" s="2"/>
      <c r="N518" s="2"/>
      <c r="O518" s="2"/>
      <c r="P518" s="2"/>
    </row>
    <row r="519" ht="15.75" customHeight="1">
      <c r="M519" s="2"/>
      <c r="N519" s="2"/>
      <c r="O519" s="2"/>
      <c r="P519" s="2"/>
    </row>
    <row r="520" ht="15.75" customHeight="1">
      <c r="M520" s="2"/>
      <c r="N520" s="2"/>
      <c r="O520" s="2"/>
      <c r="P520" s="2"/>
    </row>
    <row r="521" ht="15.75" customHeight="1">
      <c r="M521" s="2"/>
      <c r="N521" s="2"/>
      <c r="O521" s="2"/>
      <c r="P521" s="2"/>
    </row>
    <row r="522" ht="15.75" customHeight="1">
      <c r="M522" s="2"/>
      <c r="N522" s="2"/>
      <c r="O522" s="2"/>
      <c r="P522" s="2"/>
    </row>
    <row r="523" ht="15.75" customHeight="1">
      <c r="M523" s="2"/>
      <c r="N523" s="2"/>
      <c r="O523" s="2"/>
      <c r="P523" s="2"/>
    </row>
    <row r="524" ht="15.75" customHeight="1">
      <c r="M524" s="2"/>
      <c r="N524" s="2"/>
      <c r="O524" s="2"/>
      <c r="P524" s="2"/>
    </row>
    <row r="525" ht="15.75" customHeight="1">
      <c r="M525" s="2"/>
      <c r="N525" s="2"/>
      <c r="O525" s="2"/>
      <c r="P525" s="2"/>
    </row>
    <row r="526" ht="15.75" customHeight="1">
      <c r="M526" s="2"/>
      <c r="N526" s="2"/>
      <c r="O526" s="2"/>
      <c r="P526" s="2"/>
    </row>
    <row r="527" ht="15.75" customHeight="1">
      <c r="M527" s="2"/>
      <c r="N527" s="2"/>
      <c r="O527" s="2"/>
      <c r="P527" s="2"/>
    </row>
    <row r="528" ht="15.75" customHeight="1">
      <c r="M528" s="2"/>
      <c r="N528" s="2"/>
      <c r="O528" s="2"/>
      <c r="P528" s="2"/>
    </row>
    <row r="529" ht="15.75" customHeight="1">
      <c r="M529" s="2"/>
      <c r="N529" s="2"/>
      <c r="O529" s="2"/>
      <c r="P529" s="2"/>
    </row>
    <row r="530" ht="15.75" customHeight="1">
      <c r="M530" s="2"/>
      <c r="N530" s="2"/>
      <c r="O530" s="2"/>
      <c r="P530" s="2"/>
    </row>
    <row r="531" ht="15.75" customHeight="1">
      <c r="M531" s="2"/>
      <c r="N531" s="2"/>
      <c r="O531" s="2"/>
      <c r="P531" s="2"/>
    </row>
    <row r="532" ht="15.75" customHeight="1">
      <c r="M532" s="2"/>
      <c r="N532" s="2"/>
      <c r="O532" s="2"/>
      <c r="P532" s="2"/>
    </row>
    <row r="533" ht="15.75" customHeight="1">
      <c r="M533" s="2"/>
      <c r="N533" s="2"/>
      <c r="O533" s="2"/>
      <c r="P533" s="2"/>
    </row>
    <row r="534" ht="15.75" customHeight="1">
      <c r="M534" s="2"/>
      <c r="N534" s="2"/>
      <c r="O534" s="2"/>
      <c r="P534" s="2"/>
    </row>
    <row r="535" ht="15.75" customHeight="1">
      <c r="M535" s="2"/>
      <c r="N535" s="2"/>
      <c r="O535" s="2"/>
      <c r="P535" s="2"/>
    </row>
    <row r="536" ht="15.75" customHeight="1">
      <c r="M536" s="2"/>
      <c r="N536" s="2"/>
      <c r="O536" s="2"/>
      <c r="P536" s="2"/>
    </row>
    <row r="537" ht="15.75" customHeight="1">
      <c r="M537" s="2"/>
      <c r="N537" s="2"/>
      <c r="O537" s="2"/>
      <c r="P537" s="2"/>
    </row>
    <row r="538" ht="15.75" customHeight="1">
      <c r="M538" s="2"/>
      <c r="N538" s="2"/>
      <c r="O538" s="2"/>
      <c r="P538" s="2"/>
    </row>
    <row r="539" ht="15.75" customHeight="1">
      <c r="M539" s="2"/>
      <c r="N539" s="2"/>
      <c r="O539" s="2"/>
      <c r="P539" s="2"/>
    </row>
    <row r="540" ht="15.75" customHeight="1">
      <c r="M540" s="2"/>
      <c r="N540" s="2"/>
      <c r="O540" s="2"/>
      <c r="P540" s="2"/>
    </row>
    <row r="541" ht="15.75" customHeight="1">
      <c r="M541" s="2"/>
      <c r="N541" s="2"/>
      <c r="O541" s="2"/>
      <c r="P541" s="2"/>
    </row>
    <row r="542" ht="15.75" customHeight="1">
      <c r="M542" s="2"/>
      <c r="N542" s="2"/>
      <c r="O542" s="2"/>
      <c r="P542" s="2"/>
    </row>
    <row r="543" ht="15.75" customHeight="1">
      <c r="M543" s="2"/>
      <c r="N543" s="2"/>
      <c r="O543" s="2"/>
      <c r="P543" s="2"/>
    </row>
    <row r="544" ht="15.75" customHeight="1">
      <c r="M544" s="2"/>
      <c r="N544" s="2"/>
      <c r="O544" s="2"/>
      <c r="P544" s="2"/>
    </row>
    <row r="545" ht="15.75" customHeight="1">
      <c r="M545" s="2"/>
      <c r="N545" s="2"/>
      <c r="O545" s="2"/>
      <c r="P545" s="2"/>
    </row>
    <row r="546" ht="15.75" customHeight="1">
      <c r="M546" s="2"/>
      <c r="N546" s="2"/>
      <c r="O546" s="2"/>
      <c r="P546" s="2"/>
    </row>
    <row r="547" ht="15.75" customHeight="1">
      <c r="M547" s="2"/>
      <c r="N547" s="2"/>
      <c r="O547" s="2"/>
      <c r="P547" s="2"/>
    </row>
    <row r="548" ht="15.75" customHeight="1">
      <c r="M548" s="2"/>
      <c r="N548" s="2"/>
      <c r="O548" s="2"/>
      <c r="P548" s="2"/>
    </row>
    <row r="549" ht="15.75" customHeight="1">
      <c r="M549" s="2"/>
      <c r="N549" s="2"/>
      <c r="O549" s="2"/>
      <c r="P549" s="2"/>
    </row>
    <row r="550" ht="15.75" customHeight="1">
      <c r="M550" s="2"/>
      <c r="N550" s="2"/>
      <c r="O550" s="2"/>
      <c r="P550" s="2"/>
    </row>
    <row r="551" ht="15.75" customHeight="1">
      <c r="M551" s="2"/>
      <c r="N551" s="2"/>
      <c r="O551" s="2"/>
      <c r="P551" s="2"/>
    </row>
    <row r="552" ht="15.75" customHeight="1">
      <c r="M552" s="2"/>
      <c r="N552" s="2"/>
      <c r="O552" s="2"/>
      <c r="P552" s="2"/>
    </row>
    <row r="553" ht="15.75" customHeight="1">
      <c r="M553" s="2"/>
      <c r="N553" s="2"/>
      <c r="O553" s="2"/>
      <c r="P553" s="2"/>
    </row>
    <row r="554" ht="15.75" customHeight="1">
      <c r="M554" s="2"/>
      <c r="N554" s="2"/>
      <c r="O554" s="2"/>
      <c r="P554" s="2"/>
    </row>
    <row r="555" ht="15.75" customHeight="1">
      <c r="M555" s="2"/>
      <c r="N555" s="2"/>
      <c r="O555" s="2"/>
      <c r="P555" s="2"/>
    </row>
    <row r="556" ht="15.75" customHeight="1">
      <c r="M556" s="2"/>
      <c r="N556" s="2"/>
      <c r="O556" s="2"/>
      <c r="P556" s="2"/>
    </row>
    <row r="557" ht="15.75" customHeight="1">
      <c r="M557" s="2"/>
      <c r="N557" s="2"/>
      <c r="O557" s="2"/>
      <c r="P557" s="2"/>
    </row>
    <row r="558" ht="15.75" customHeight="1">
      <c r="M558" s="2"/>
      <c r="N558" s="2"/>
      <c r="O558" s="2"/>
      <c r="P558" s="2"/>
    </row>
    <row r="559" ht="15.75" customHeight="1">
      <c r="M559" s="2"/>
      <c r="N559" s="2"/>
      <c r="O559" s="2"/>
      <c r="P559" s="2"/>
    </row>
    <row r="560" ht="15.75" customHeight="1">
      <c r="M560" s="2"/>
      <c r="N560" s="2"/>
      <c r="O560" s="2"/>
      <c r="P560" s="2"/>
    </row>
    <row r="561" ht="15.75" customHeight="1">
      <c r="M561" s="2"/>
      <c r="N561" s="2"/>
      <c r="O561" s="2"/>
      <c r="P561" s="2"/>
    </row>
    <row r="562" ht="15.75" customHeight="1">
      <c r="M562" s="2"/>
      <c r="N562" s="2"/>
      <c r="O562" s="2"/>
      <c r="P562" s="2"/>
    </row>
    <row r="563" ht="15.75" customHeight="1">
      <c r="M563" s="2"/>
      <c r="N563" s="2"/>
      <c r="O563" s="2"/>
      <c r="P563" s="2"/>
    </row>
    <row r="564" ht="15.75" customHeight="1">
      <c r="M564" s="2"/>
      <c r="N564" s="2"/>
      <c r="O564" s="2"/>
      <c r="P564" s="2"/>
    </row>
    <row r="565" ht="15.75" customHeight="1">
      <c r="M565" s="2"/>
      <c r="N565" s="2"/>
      <c r="O565" s="2"/>
      <c r="P565" s="2"/>
    </row>
    <row r="566" ht="15.75" customHeight="1">
      <c r="M566" s="2"/>
      <c r="N566" s="2"/>
      <c r="O566" s="2"/>
      <c r="P566" s="2"/>
    </row>
    <row r="567" ht="15.75" customHeight="1">
      <c r="M567" s="2"/>
      <c r="N567" s="2"/>
      <c r="O567" s="2"/>
      <c r="P567" s="2"/>
    </row>
    <row r="568" ht="15.75" customHeight="1">
      <c r="M568" s="2"/>
      <c r="N568" s="2"/>
      <c r="O568" s="2"/>
      <c r="P568" s="2"/>
    </row>
    <row r="569" ht="15.75" customHeight="1">
      <c r="M569" s="2"/>
      <c r="N569" s="2"/>
      <c r="O569" s="2"/>
      <c r="P569" s="2"/>
    </row>
    <row r="570" ht="15.75" customHeight="1">
      <c r="M570" s="2"/>
      <c r="N570" s="2"/>
      <c r="O570" s="2"/>
      <c r="P570" s="2"/>
    </row>
    <row r="571" ht="15.75" customHeight="1">
      <c r="M571" s="2"/>
      <c r="N571" s="2"/>
      <c r="O571" s="2"/>
      <c r="P571" s="2"/>
    </row>
    <row r="572" ht="15.75" customHeight="1">
      <c r="M572" s="2"/>
      <c r="N572" s="2"/>
      <c r="O572" s="2"/>
      <c r="P572" s="2"/>
    </row>
    <row r="573" ht="15.75" customHeight="1">
      <c r="M573" s="2"/>
      <c r="N573" s="2"/>
      <c r="O573" s="2"/>
      <c r="P573" s="2"/>
    </row>
    <row r="574" ht="15.75" customHeight="1">
      <c r="M574" s="2"/>
      <c r="N574" s="2"/>
      <c r="O574" s="2"/>
      <c r="P574" s="2"/>
    </row>
    <row r="575" ht="15.75" customHeight="1">
      <c r="M575" s="2"/>
      <c r="N575" s="2"/>
      <c r="O575" s="2"/>
      <c r="P575" s="2"/>
    </row>
    <row r="576" ht="15.75" customHeight="1">
      <c r="M576" s="2"/>
      <c r="N576" s="2"/>
      <c r="O576" s="2"/>
      <c r="P576" s="2"/>
    </row>
    <row r="577" ht="15.75" customHeight="1">
      <c r="M577" s="2"/>
      <c r="N577" s="2"/>
      <c r="O577" s="2"/>
      <c r="P577" s="2"/>
    </row>
    <row r="578" ht="15.75" customHeight="1">
      <c r="M578" s="2"/>
      <c r="N578" s="2"/>
      <c r="O578" s="2"/>
      <c r="P578" s="2"/>
    </row>
    <row r="579" ht="15.75" customHeight="1">
      <c r="M579" s="2"/>
      <c r="N579" s="2"/>
      <c r="O579" s="2"/>
      <c r="P579" s="2"/>
    </row>
    <row r="580" ht="15.75" customHeight="1">
      <c r="M580" s="2"/>
      <c r="N580" s="2"/>
      <c r="O580" s="2"/>
      <c r="P580" s="2"/>
    </row>
    <row r="581" ht="15.75" customHeight="1">
      <c r="M581" s="2"/>
      <c r="N581" s="2"/>
      <c r="O581" s="2"/>
      <c r="P581" s="2"/>
    </row>
    <row r="582" ht="15.75" customHeight="1">
      <c r="M582" s="2"/>
      <c r="N582" s="2"/>
      <c r="O582" s="2"/>
      <c r="P582" s="2"/>
    </row>
    <row r="583" ht="15.75" customHeight="1">
      <c r="M583" s="2"/>
      <c r="N583" s="2"/>
      <c r="O583" s="2"/>
      <c r="P583" s="2"/>
    </row>
    <row r="584" ht="15.75" customHeight="1">
      <c r="M584" s="2"/>
      <c r="N584" s="2"/>
      <c r="O584" s="2"/>
      <c r="P584" s="2"/>
    </row>
    <row r="585" ht="15.75" customHeight="1">
      <c r="M585" s="2"/>
      <c r="N585" s="2"/>
      <c r="O585" s="2"/>
      <c r="P585" s="2"/>
    </row>
    <row r="586" ht="15.75" customHeight="1">
      <c r="M586" s="2"/>
      <c r="N586" s="2"/>
      <c r="O586" s="2"/>
      <c r="P586" s="2"/>
    </row>
    <row r="587" ht="15.75" customHeight="1">
      <c r="M587" s="2"/>
      <c r="N587" s="2"/>
      <c r="O587" s="2"/>
      <c r="P587" s="2"/>
    </row>
    <row r="588" ht="15.75" customHeight="1">
      <c r="M588" s="2"/>
      <c r="N588" s="2"/>
      <c r="O588" s="2"/>
      <c r="P588" s="2"/>
    </row>
    <row r="589" ht="15.75" customHeight="1">
      <c r="M589" s="2"/>
      <c r="N589" s="2"/>
      <c r="O589" s="2"/>
      <c r="P589" s="2"/>
    </row>
    <row r="590" ht="15.75" customHeight="1">
      <c r="M590" s="2"/>
      <c r="N590" s="2"/>
      <c r="O590" s="2"/>
      <c r="P590" s="2"/>
    </row>
    <row r="591" ht="15.75" customHeight="1">
      <c r="M591" s="2"/>
      <c r="N591" s="2"/>
      <c r="O591" s="2"/>
      <c r="P591" s="2"/>
    </row>
    <row r="592" ht="15.75" customHeight="1">
      <c r="M592" s="2"/>
      <c r="N592" s="2"/>
      <c r="O592" s="2"/>
      <c r="P592" s="2"/>
    </row>
    <row r="593" ht="15.75" customHeight="1">
      <c r="M593" s="2"/>
      <c r="N593" s="2"/>
      <c r="O593" s="2"/>
      <c r="P593" s="2"/>
    </row>
    <row r="594" ht="15.75" customHeight="1">
      <c r="M594" s="2"/>
      <c r="N594" s="2"/>
      <c r="O594" s="2"/>
      <c r="P594" s="2"/>
    </row>
    <row r="595" ht="15.75" customHeight="1">
      <c r="M595" s="2"/>
      <c r="N595" s="2"/>
      <c r="O595" s="2"/>
      <c r="P595" s="2"/>
    </row>
    <row r="596" ht="15.75" customHeight="1">
      <c r="M596" s="2"/>
      <c r="N596" s="2"/>
      <c r="O596" s="2"/>
      <c r="P596" s="2"/>
    </row>
    <row r="597" ht="15.75" customHeight="1">
      <c r="M597" s="2"/>
      <c r="N597" s="2"/>
      <c r="O597" s="2"/>
      <c r="P597" s="2"/>
    </row>
    <row r="598" ht="15.75" customHeight="1">
      <c r="M598" s="2"/>
      <c r="N598" s="2"/>
      <c r="O598" s="2"/>
      <c r="P598" s="2"/>
    </row>
    <row r="599" ht="15.75" customHeight="1">
      <c r="M599" s="2"/>
      <c r="N599" s="2"/>
      <c r="O599" s="2"/>
      <c r="P599" s="2"/>
    </row>
    <row r="600" ht="15.75" customHeight="1">
      <c r="M600" s="2"/>
      <c r="N600" s="2"/>
      <c r="O600" s="2"/>
      <c r="P600" s="2"/>
    </row>
    <row r="601" ht="15.75" customHeight="1">
      <c r="M601" s="2"/>
      <c r="N601" s="2"/>
      <c r="O601" s="2"/>
      <c r="P601" s="2"/>
    </row>
    <row r="602" ht="15.75" customHeight="1">
      <c r="M602" s="2"/>
      <c r="N602" s="2"/>
      <c r="O602" s="2"/>
      <c r="P602" s="2"/>
    </row>
    <row r="603" ht="15.75" customHeight="1">
      <c r="M603" s="2"/>
      <c r="N603" s="2"/>
      <c r="O603" s="2"/>
      <c r="P603" s="2"/>
    </row>
    <row r="604" ht="15.75" customHeight="1">
      <c r="M604" s="2"/>
      <c r="N604" s="2"/>
      <c r="O604" s="2"/>
      <c r="P604" s="2"/>
    </row>
    <row r="605" ht="15.75" customHeight="1">
      <c r="M605" s="2"/>
      <c r="N605" s="2"/>
      <c r="O605" s="2"/>
      <c r="P605" s="2"/>
    </row>
    <row r="606" ht="15.75" customHeight="1">
      <c r="M606" s="2"/>
      <c r="N606" s="2"/>
      <c r="O606" s="2"/>
      <c r="P606" s="2"/>
    </row>
    <row r="607" ht="15.75" customHeight="1">
      <c r="M607" s="2"/>
      <c r="N607" s="2"/>
      <c r="O607" s="2"/>
      <c r="P607" s="2"/>
    </row>
    <row r="608" ht="15.75" customHeight="1">
      <c r="M608" s="2"/>
      <c r="N608" s="2"/>
      <c r="O608" s="2"/>
      <c r="P608" s="2"/>
    </row>
    <row r="609" ht="15.75" customHeight="1">
      <c r="M609" s="2"/>
      <c r="N609" s="2"/>
      <c r="O609" s="2"/>
      <c r="P609" s="2"/>
    </row>
    <row r="610" ht="15.75" customHeight="1">
      <c r="M610" s="2"/>
      <c r="N610" s="2"/>
      <c r="O610" s="2"/>
      <c r="P610" s="2"/>
    </row>
    <row r="611" ht="15.75" customHeight="1">
      <c r="M611" s="2"/>
      <c r="N611" s="2"/>
      <c r="O611" s="2"/>
      <c r="P611" s="2"/>
    </row>
    <row r="612" ht="15.75" customHeight="1">
      <c r="M612" s="2"/>
      <c r="N612" s="2"/>
      <c r="O612" s="2"/>
      <c r="P612" s="2"/>
    </row>
    <row r="613" ht="15.75" customHeight="1">
      <c r="M613" s="2"/>
      <c r="N613" s="2"/>
      <c r="O613" s="2"/>
      <c r="P613" s="2"/>
    </row>
    <row r="614" ht="15.75" customHeight="1">
      <c r="M614" s="2"/>
      <c r="N614" s="2"/>
      <c r="O614" s="2"/>
      <c r="P614" s="2"/>
    </row>
    <row r="615" ht="15.75" customHeight="1">
      <c r="M615" s="2"/>
      <c r="N615" s="2"/>
      <c r="O615" s="2"/>
      <c r="P615" s="2"/>
    </row>
    <row r="616" ht="15.75" customHeight="1">
      <c r="M616" s="2"/>
      <c r="N616" s="2"/>
      <c r="O616" s="2"/>
      <c r="P616" s="2"/>
    </row>
    <row r="617" ht="15.75" customHeight="1">
      <c r="M617" s="2"/>
      <c r="N617" s="2"/>
      <c r="O617" s="2"/>
      <c r="P617" s="2"/>
    </row>
    <row r="618" ht="15.75" customHeight="1">
      <c r="M618" s="2"/>
      <c r="N618" s="2"/>
      <c r="O618" s="2"/>
      <c r="P618" s="2"/>
    </row>
    <row r="619" ht="15.75" customHeight="1">
      <c r="M619" s="2"/>
      <c r="N619" s="2"/>
      <c r="O619" s="2"/>
      <c r="P619" s="2"/>
    </row>
    <row r="620" ht="15.75" customHeight="1">
      <c r="M620" s="2"/>
      <c r="N620" s="2"/>
      <c r="O620" s="2"/>
      <c r="P620" s="2"/>
    </row>
    <row r="621" ht="15.75" customHeight="1">
      <c r="M621" s="2"/>
      <c r="N621" s="2"/>
      <c r="O621" s="2"/>
      <c r="P621" s="2"/>
    </row>
    <row r="622" ht="15.75" customHeight="1">
      <c r="M622" s="2"/>
      <c r="N622" s="2"/>
      <c r="O622" s="2"/>
      <c r="P622" s="2"/>
    </row>
    <row r="623" ht="15.75" customHeight="1">
      <c r="M623" s="2"/>
      <c r="N623" s="2"/>
      <c r="O623" s="2"/>
      <c r="P623" s="2"/>
    </row>
    <row r="624" ht="15.75" customHeight="1">
      <c r="M624" s="2"/>
      <c r="N624" s="2"/>
      <c r="O624" s="2"/>
      <c r="P624" s="2"/>
    </row>
    <row r="625" ht="15.75" customHeight="1">
      <c r="M625" s="2"/>
      <c r="N625" s="2"/>
      <c r="O625" s="2"/>
      <c r="P625" s="2"/>
    </row>
    <row r="626" ht="15.75" customHeight="1">
      <c r="M626" s="2"/>
      <c r="N626" s="2"/>
      <c r="O626" s="2"/>
      <c r="P626" s="2"/>
    </row>
    <row r="627" ht="15.75" customHeight="1">
      <c r="M627" s="2"/>
      <c r="N627" s="2"/>
      <c r="O627" s="2"/>
      <c r="P627" s="2"/>
    </row>
    <row r="628" ht="15.75" customHeight="1">
      <c r="M628" s="2"/>
      <c r="N628" s="2"/>
      <c r="O628" s="2"/>
      <c r="P628" s="2"/>
    </row>
    <row r="629" ht="15.75" customHeight="1">
      <c r="M629" s="2"/>
      <c r="N629" s="2"/>
      <c r="O629" s="2"/>
      <c r="P629" s="2"/>
    </row>
    <row r="630" ht="15.75" customHeight="1">
      <c r="M630" s="2"/>
      <c r="N630" s="2"/>
      <c r="O630" s="2"/>
      <c r="P630" s="2"/>
    </row>
    <row r="631" ht="15.75" customHeight="1">
      <c r="M631" s="2"/>
      <c r="N631" s="2"/>
      <c r="O631" s="2"/>
      <c r="P631" s="2"/>
    </row>
    <row r="632" ht="15.75" customHeight="1">
      <c r="M632" s="2"/>
      <c r="N632" s="2"/>
      <c r="O632" s="2"/>
      <c r="P632" s="2"/>
    </row>
    <row r="633" ht="15.75" customHeight="1">
      <c r="M633" s="2"/>
      <c r="N633" s="2"/>
      <c r="O633" s="2"/>
      <c r="P633" s="2"/>
    </row>
    <row r="634" ht="15.75" customHeight="1">
      <c r="M634" s="2"/>
      <c r="N634" s="2"/>
      <c r="O634" s="2"/>
      <c r="P634" s="2"/>
    </row>
    <row r="635" ht="15.75" customHeight="1">
      <c r="M635" s="2"/>
      <c r="N635" s="2"/>
      <c r="O635" s="2"/>
      <c r="P635" s="2"/>
    </row>
    <row r="636" ht="15.75" customHeight="1">
      <c r="M636" s="2"/>
      <c r="N636" s="2"/>
      <c r="O636" s="2"/>
      <c r="P636" s="2"/>
    </row>
    <row r="637" ht="15.75" customHeight="1">
      <c r="M637" s="2"/>
      <c r="N637" s="2"/>
      <c r="O637" s="2"/>
      <c r="P637" s="2"/>
    </row>
    <row r="638" ht="15.75" customHeight="1">
      <c r="M638" s="2"/>
      <c r="N638" s="2"/>
      <c r="O638" s="2"/>
      <c r="P638" s="2"/>
    </row>
    <row r="639" ht="15.75" customHeight="1">
      <c r="M639" s="2"/>
      <c r="N639" s="2"/>
      <c r="O639" s="2"/>
      <c r="P639" s="2"/>
    </row>
    <row r="640" ht="15.75" customHeight="1">
      <c r="M640" s="2"/>
      <c r="N640" s="2"/>
      <c r="O640" s="2"/>
      <c r="P640" s="2"/>
    </row>
    <row r="641" ht="15.75" customHeight="1">
      <c r="M641" s="2"/>
      <c r="N641" s="2"/>
      <c r="O641" s="2"/>
      <c r="P641" s="2"/>
    </row>
    <row r="642" ht="15.75" customHeight="1">
      <c r="M642" s="2"/>
      <c r="N642" s="2"/>
      <c r="O642" s="2"/>
      <c r="P642" s="2"/>
    </row>
    <row r="643" ht="15.75" customHeight="1">
      <c r="M643" s="2"/>
      <c r="N643" s="2"/>
      <c r="O643" s="2"/>
      <c r="P643" s="2"/>
    </row>
    <row r="644" ht="15.75" customHeight="1">
      <c r="M644" s="2"/>
      <c r="N644" s="2"/>
      <c r="O644" s="2"/>
      <c r="P644" s="2"/>
    </row>
    <row r="645" ht="15.75" customHeight="1">
      <c r="M645" s="2"/>
      <c r="N645" s="2"/>
      <c r="O645" s="2"/>
      <c r="P645" s="2"/>
    </row>
    <row r="646" ht="15.75" customHeight="1">
      <c r="M646" s="2"/>
      <c r="N646" s="2"/>
      <c r="O646" s="2"/>
      <c r="P646" s="2"/>
    </row>
    <row r="647" ht="15.75" customHeight="1">
      <c r="M647" s="2"/>
      <c r="N647" s="2"/>
      <c r="O647" s="2"/>
      <c r="P647" s="2"/>
    </row>
    <row r="648" ht="15.75" customHeight="1">
      <c r="M648" s="2"/>
      <c r="N648" s="2"/>
      <c r="O648" s="2"/>
      <c r="P648" s="2"/>
    </row>
    <row r="649" ht="15.75" customHeight="1">
      <c r="M649" s="2"/>
      <c r="N649" s="2"/>
      <c r="O649" s="2"/>
      <c r="P649" s="2"/>
    </row>
    <row r="650" ht="15.75" customHeight="1">
      <c r="M650" s="2"/>
      <c r="N650" s="2"/>
      <c r="O650" s="2"/>
      <c r="P650" s="2"/>
    </row>
    <row r="651" ht="15.75" customHeight="1">
      <c r="M651" s="2"/>
      <c r="N651" s="2"/>
      <c r="O651" s="2"/>
      <c r="P651" s="2"/>
    </row>
    <row r="652" ht="15.75" customHeight="1">
      <c r="M652" s="2"/>
      <c r="N652" s="2"/>
      <c r="O652" s="2"/>
      <c r="P652" s="2"/>
    </row>
    <row r="653" ht="15.75" customHeight="1">
      <c r="M653" s="2"/>
      <c r="N653" s="2"/>
      <c r="O653" s="2"/>
      <c r="P653" s="2"/>
    </row>
    <row r="654" ht="15.75" customHeight="1">
      <c r="M654" s="2"/>
      <c r="N654" s="2"/>
      <c r="O654" s="2"/>
      <c r="P654" s="2"/>
    </row>
    <row r="655" ht="15.75" customHeight="1">
      <c r="M655" s="2"/>
      <c r="N655" s="2"/>
      <c r="O655" s="2"/>
      <c r="P655" s="2"/>
    </row>
    <row r="656" ht="15.75" customHeight="1">
      <c r="M656" s="2"/>
      <c r="N656" s="2"/>
      <c r="O656" s="2"/>
      <c r="P656" s="2"/>
    </row>
    <row r="657" ht="15.75" customHeight="1">
      <c r="M657" s="2"/>
      <c r="N657" s="2"/>
      <c r="O657" s="2"/>
      <c r="P657" s="2"/>
    </row>
    <row r="658" ht="15.75" customHeight="1">
      <c r="M658" s="2"/>
      <c r="N658" s="2"/>
      <c r="O658" s="2"/>
      <c r="P658" s="2"/>
    </row>
    <row r="659" ht="15.75" customHeight="1">
      <c r="M659" s="2"/>
      <c r="N659" s="2"/>
      <c r="O659" s="2"/>
      <c r="P659" s="2"/>
    </row>
    <row r="660" ht="15.75" customHeight="1">
      <c r="M660" s="2"/>
      <c r="N660" s="2"/>
      <c r="O660" s="2"/>
      <c r="P660" s="2"/>
    </row>
    <row r="661" ht="15.75" customHeight="1">
      <c r="M661" s="2"/>
      <c r="N661" s="2"/>
      <c r="O661" s="2"/>
      <c r="P661" s="2"/>
    </row>
    <row r="662" ht="15.75" customHeight="1">
      <c r="M662" s="2"/>
      <c r="N662" s="2"/>
      <c r="O662" s="2"/>
      <c r="P662" s="2"/>
    </row>
    <row r="663" ht="15.75" customHeight="1">
      <c r="M663" s="2"/>
      <c r="N663" s="2"/>
      <c r="O663" s="2"/>
      <c r="P663" s="2"/>
    </row>
    <row r="664" ht="15.75" customHeight="1">
      <c r="M664" s="2"/>
      <c r="N664" s="2"/>
      <c r="O664" s="2"/>
      <c r="P664" s="2"/>
    </row>
    <row r="665" ht="15.75" customHeight="1">
      <c r="M665" s="2"/>
      <c r="N665" s="2"/>
      <c r="O665" s="2"/>
      <c r="P665" s="2"/>
    </row>
    <row r="666" ht="15.75" customHeight="1">
      <c r="M666" s="2"/>
      <c r="N666" s="2"/>
      <c r="O666" s="2"/>
      <c r="P666" s="2"/>
    </row>
    <row r="667" ht="15.75" customHeight="1">
      <c r="M667" s="2"/>
      <c r="N667" s="2"/>
      <c r="O667" s="2"/>
      <c r="P667" s="2"/>
    </row>
    <row r="668" ht="15.75" customHeight="1">
      <c r="M668" s="2"/>
      <c r="N668" s="2"/>
      <c r="O668" s="2"/>
      <c r="P668" s="2"/>
    </row>
    <row r="669" ht="15.75" customHeight="1">
      <c r="M669" s="2"/>
      <c r="N669" s="2"/>
      <c r="O669" s="2"/>
      <c r="P669" s="2"/>
    </row>
    <row r="670" ht="15.75" customHeight="1">
      <c r="M670" s="2"/>
      <c r="N670" s="2"/>
      <c r="O670" s="2"/>
      <c r="P670" s="2"/>
    </row>
    <row r="671" ht="15.75" customHeight="1">
      <c r="M671" s="2"/>
      <c r="N671" s="2"/>
      <c r="O671" s="2"/>
      <c r="P671" s="2"/>
    </row>
    <row r="672" ht="15.75" customHeight="1">
      <c r="M672" s="2"/>
      <c r="N672" s="2"/>
      <c r="O672" s="2"/>
      <c r="P672" s="2"/>
    </row>
    <row r="673" ht="15.75" customHeight="1">
      <c r="M673" s="2"/>
      <c r="N673" s="2"/>
      <c r="O673" s="2"/>
      <c r="P673" s="2"/>
    </row>
    <row r="674" ht="15.75" customHeight="1">
      <c r="M674" s="2"/>
      <c r="N674" s="2"/>
      <c r="O674" s="2"/>
      <c r="P674" s="2"/>
    </row>
    <row r="675" ht="15.75" customHeight="1">
      <c r="M675" s="2"/>
      <c r="N675" s="2"/>
      <c r="O675" s="2"/>
      <c r="P675" s="2"/>
    </row>
    <row r="676" ht="15.75" customHeight="1">
      <c r="M676" s="2"/>
      <c r="N676" s="2"/>
      <c r="O676" s="2"/>
      <c r="P676" s="2"/>
    </row>
    <row r="677" ht="15.75" customHeight="1">
      <c r="M677" s="2"/>
      <c r="N677" s="2"/>
      <c r="O677" s="2"/>
      <c r="P677" s="2"/>
    </row>
    <row r="678" ht="15.75" customHeight="1">
      <c r="M678" s="2"/>
      <c r="N678" s="2"/>
      <c r="O678" s="2"/>
      <c r="P678" s="2"/>
    </row>
    <row r="679" ht="15.75" customHeight="1">
      <c r="M679" s="2"/>
      <c r="N679" s="2"/>
      <c r="O679" s="2"/>
      <c r="P679" s="2"/>
    </row>
    <row r="680" ht="15.75" customHeight="1">
      <c r="M680" s="2"/>
      <c r="N680" s="2"/>
      <c r="O680" s="2"/>
      <c r="P680" s="2"/>
    </row>
    <row r="681" ht="15.75" customHeight="1">
      <c r="M681" s="2"/>
      <c r="N681" s="2"/>
      <c r="O681" s="2"/>
      <c r="P681" s="2"/>
    </row>
    <row r="682" ht="15.75" customHeight="1">
      <c r="M682" s="2"/>
      <c r="N682" s="2"/>
      <c r="O682" s="2"/>
      <c r="P682" s="2"/>
    </row>
    <row r="683" ht="15.75" customHeight="1">
      <c r="M683" s="2"/>
      <c r="N683" s="2"/>
      <c r="O683" s="2"/>
      <c r="P683" s="2"/>
    </row>
    <row r="684" ht="15.75" customHeight="1">
      <c r="M684" s="2"/>
      <c r="N684" s="2"/>
      <c r="O684" s="2"/>
      <c r="P684" s="2"/>
    </row>
    <row r="685" ht="15.75" customHeight="1">
      <c r="M685" s="2"/>
      <c r="N685" s="2"/>
      <c r="O685" s="2"/>
      <c r="P685" s="2"/>
    </row>
    <row r="686" ht="15.75" customHeight="1">
      <c r="M686" s="2"/>
      <c r="N686" s="2"/>
      <c r="O686" s="2"/>
      <c r="P686" s="2"/>
    </row>
    <row r="687" ht="15.75" customHeight="1">
      <c r="M687" s="2"/>
      <c r="N687" s="2"/>
      <c r="O687" s="2"/>
      <c r="P687" s="2"/>
    </row>
    <row r="688" ht="15.75" customHeight="1">
      <c r="M688" s="2"/>
      <c r="N688" s="2"/>
      <c r="O688" s="2"/>
      <c r="P688" s="2"/>
    </row>
    <row r="689" ht="15.75" customHeight="1">
      <c r="M689" s="2"/>
      <c r="N689" s="2"/>
      <c r="O689" s="2"/>
      <c r="P689" s="2"/>
    </row>
    <row r="690" ht="15.75" customHeight="1">
      <c r="M690" s="2"/>
      <c r="N690" s="2"/>
      <c r="O690" s="2"/>
      <c r="P690" s="2"/>
    </row>
    <row r="691" ht="15.75" customHeight="1">
      <c r="M691" s="2"/>
      <c r="N691" s="2"/>
      <c r="O691" s="2"/>
      <c r="P691" s="2"/>
    </row>
    <row r="692" ht="15.75" customHeight="1">
      <c r="M692" s="2"/>
      <c r="N692" s="2"/>
      <c r="O692" s="2"/>
      <c r="P692" s="2"/>
    </row>
    <row r="693" ht="15.75" customHeight="1">
      <c r="M693" s="2"/>
      <c r="N693" s="2"/>
      <c r="O693" s="2"/>
      <c r="P693" s="2"/>
    </row>
    <row r="694" ht="15.75" customHeight="1">
      <c r="M694" s="2"/>
      <c r="N694" s="2"/>
      <c r="O694" s="2"/>
      <c r="P694" s="2"/>
    </row>
    <row r="695" ht="15.75" customHeight="1">
      <c r="M695" s="2"/>
      <c r="N695" s="2"/>
      <c r="O695" s="2"/>
      <c r="P695" s="2"/>
    </row>
    <row r="696" ht="15.75" customHeight="1">
      <c r="M696" s="2"/>
      <c r="N696" s="2"/>
      <c r="O696" s="2"/>
      <c r="P696" s="2"/>
    </row>
    <row r="697" ht="15.75" customHeight="1">
      <c r="M697" s="2"/>
      <c r="N697" s="2"/>
      <c r="O697" s="2"/>
      <c r="P697" s="2"/>
    </row>
    <row r="698" ht="15.75" customHeight="1">
      <c r="M698" s="2"/>
      <c r="N698" s="2"/>
      <c r="O698" s="2"/>
      <c r="P698" s="2"/>
    </row>
    <row r="699" ht="15.75" customHeight="1">
      <c r="M699" s="2"/>
      <c r="N699" s="2"/>
      <c r="O699" s="2"/>
      <c r="P699" s="2"/>
    </row>
    <row r="700" ht="15.75" customHeight="1">
      <c r="M700" s="2"/>
      <c r="N700" s="2"/>
      <c r="O700" s="2"/>
      <c r="P700" s="2"/>
    </row>
    <row r="701" ht="15.75" customHeight="1">
      <c r="M701" s="2"/>
      <c r="N701" s="2"/>
      <c r="O701" s="2"/>
      <c r="P701" s="2"/>
    </row>
    <row r="702" ht="15.75" customHeight="1">
      <c r="M702" s="2"/>
      <c r="N702" s="2"/>
      <c r="O702" s="2"/>
      <c r="P702" s="2"/>
    </row>
    <row r="703" ht="15.75" customHeight="1">
      <c r="M703" s="2"/>
      <c r="N703" s="2"/>
      <c r="O703" s="2"/>
      <c r="P703" s="2"/>
    </row>
    <row r="704" ht="15.75" customHeight="1">
      <c r="M704" s="2"/>
      <c r="N704" s="2"/>
      <c r="O704" s="2"/>
      <c r="P704" s="2"/>
    </row>
    <row r="705" ht="15.75" customHeight="1">
      <c r="M705" s="2"/>
      <c r="N705" s="2"/>
      <c r="O705" s="2"/>
      <c r="P705" s="2"/>
    </row>
    <row r="706" ht="15.75" customHeight="1">
      <c r="M706" s="2"/>
      <c r="N706" s="2"/>
      <c r="O706" s="2"/>
      <c r="P706" s="2"/>
    </row>
    <row r="707" ht="15.75" customHeight="1">
      <c r="M707" s="2"/>
      <c r="N707" s="2"/>
      <c r="O707" s="2"/>
      <c r="P707" s="2"/>
    </row>
    <row r="708" ht="15.75" customHeight="1">
      <c r="M708" s="2"/>
      <c r="N708" s="2"/>
      <c r="O708" s="2"/>
      <c r="P708" s="2"/>
    </row>
    <row r="709" ht="15.75" customHeight="1">
      <c r="M709" s="2"/>
      <c r="N709" s="2"/>
      <c r="O709" s="2"/>
      <c r="P709" s="2"/>
    </row>
    <row r="710" ht="15.75" customHeight="1">
      <c r="M710" s="2"/>
      <c r="N710" s="2"/>
      <c r="O710" s="2"/>
      <c r="P710" s="2"/>
    </row>
    <row r="711" ht="15.75" customHeight="1">
      <c r="M711" s="2"/>
      <c r="N711" s="2"/>
      <c r="O711" s="2"/>
      <c r="P711" s="2"/>
    </row>
    <row r="712" ht="15.75" customHeight="1">
      <c r="M712" s="2"/>
      <c r="N712" s="2"/>
      <c r="O712" s="2"/>
      <c r="P712" s="2"/>
    </row>
    <row r="713" ht="15.75" customHeight="1">
      <c r="M713" s="2"/>
      <c r="N713" s="2"/>
      <c r="O713" s="2"/>
      <c r="P713" s="2"/>
    </row>
    <row r="714" ht="15.75" customHeight="1">
      <c r="M714" s="2"/>
      <c r="N714" s="2"/>
      <c r="O714" s="2"/>
      <c r="P714" s="2"/>
    </row>
    <row r="715" ht="15.75" customHeight="1">
      <c r="M715" s="2"/>
      <c r="N715" s="2"/>
      <c r="O715" s="2"/>
      <c r="P715" s="2"/>
    </row>
    <row r="716" ht="15.75" customHeight="1">
      <c r="M716" s="2"/>
      <c r="N716" s="2"/>
      <c r="O716" s="2"/>
      <c r="P716" s="2"/>
    </row>
    <row r="717" ht="15.75" customHeight="1">
      <c r="M717" s="2"/>
      <c r="N717" s="2"/>
      <c r="O717" s="2"/>
      <c r="P717" s="2"/>
    </row>
    <row r="718" ht="15.75" customHeight="1">
      <c r="M718" s="2"/>
      <c r="N718" s="2"/>
      <c r="O718" s="2"/>
      <c r="P718" s="2"/>
    </row>
    <row r="719" ht="15.75" customHeight="1">
      <c r="M719" s="2"/>
      <c r="N719" s="2"/>
      <c r="O719" s="2"/>
      <c r="P719" s="2"/>
    </row>
    <row r="720" ht="15.75" customHeight="1">
      <c r="M720" s="2"/>
      <c r="N720" s="2"/>
      <c r="O720" s="2"/>
      <c r="P720" s="2"/>
    </row>
    <row r="721" ht="15.75" customHeight="1">
      <c r="M721" s="2"/>
      <c r="N721" s="2"/>
      <c r="O721" s="2"/>
      <c r="P721" s="2"/>
    </row>
    <row r="722" ht="15.75" customHeight="1">
      <c r="M722" s="2"/>
      <c r="N722" s="2"/>
      <c r="O722" s="2"/>
      <c r="P722" s="2"/>
    </row>
    <row r="723" ht="15.75" customHeight="1">
      <c r="M723" s="2"/>
      <c r="N723" s="2"/>
      <c r="O723" s="2"/>
      <c r="P723" s="2"/>
    </row>
    <row r="724" ht="15.75" customHeight="1">
      <c r="M724" s="2"/>
      <c r="N724" s="2"/>
      <c r="O724" s="2"/>
      <c r="P724" s="2"/>
    </row>
    <row r="725" ht="15.75" customHeight="1">
      <c r="M725" s="2"/>
      <c r="N725" s="2"/>
      <c r="O725" s="2"/>
      <c r="P725" s="2"/>
    </row>
    <row r="726" ht="15.75" customHeight="1">
      <c r="M726" s="2"/>
      <c r="N726" s="2"/>
      <c r="O726" s="2"/>
      <c r="P726" s="2"/>
    </row>
    <row r="727" ht="15.75" customHeight="1">
      <c r="M727" s="2"/>
      <c r="N727" s="2"/>
      <c r="O727" s="2"/>
      <c r="P727" s="2"/>
    </row>
    <row r="728" ht="15.75" customHeight="1">
      <c r="M728" s="2"/>
      <c r="N728" s="2"/>
      <c r="O728" s="2"/>
      <c r="P728" s="2"/>
    </row>
    <row r="729" ht="15.75" customHeight="1">
      <c r="M729" s="2"/>
      <c r="N729" s="2"/>
      <c r="O729" s="2"/>
      <c r="P729" s="2"/>
    </row>
    <row r="730" ht="15.75" customHeight="1">
      <c r="M730" s="2"/>
      <c r="N730" s="2"/>
      <c r="O730" s="2"/>
      <c r="P730" s="2"/>
    </row>
    <row r="731" ht="15.75" customHeight="1">
      <c r="M731" s="2"/>
      <c r="N731" s="2"/>
      <c r="O731" s="2"/>
      <c r="P731" s="2"/>
    </row>
    <row r="732" ht="15.75" customHeight="1">
      <c r="M732" s="2"/>
      <c r="N732" s="2"/>
      <c r="O732" s="2"/>
      <c r="P732" s="2"/>
    </row>
    <row r="733" ht="15.75" customHeight="1">
      <c r="M733" s="2"/>
      <c r="N733" s="2"/>
      <c r="O733" s="2"/>
      <c r="P733" s="2"/>
    </row>
    <row r="734" ht="15.75" customHeight="1">
      <c r="M734" s="2"/>
      <c r="N734" s="2"/>
      <c r="O734" s="2"/>
      <c r="P734" s="2"/>
    </row>
    <row r="735" ht="15.75" customHeight="1">
      <c r="M735" s="2"/>
      <c r="N735" s="2"/>
      <c r="O735" s="2"/>
      <c r="P735" s="2"/>
    </row>
    <row r="736" ht="15.75" customHeight="1">
      <c r="M736" s="2"/>
      <c r="N736" s="2"/>
      <c r="O736" s="2"/>
      <c r="P736" s="2"/>
    </row>
    <row r="737" ht="15.75" customHeight="1">
      <c r="M737" s="2"/>
      <c r="N737" s="2"/>
      <c r="O737" s="2"/>
      <c r="P737" s="2"/>
    </row>
    <row r="738" ht="15.75" customHeight="1">
      <c r="M738" s="2"/>
      <c r="N738" s="2"/>
      <c r="O738" s="2"/>
      <c r="P738" s="2"/>
    </row>
    <row r="739" ht="15.75" customHeight="1">
      <c r="M739" s="2"/>
      <c r="N739" s="2"/>
      <c r="O739" s="2"/>
      <c r="P739" s="2"/>
    </row>
    <row r="740" ht="15.75" customHeight="1">
      <c r="M740" s="2"/>
      <c r="N740" s="2"/>
      <c r="O740" s="2"/>
      <c r="P740" s="2"/>
    </row>
    <row r="741" ht="15.75" customHeight="1">
      <c r="M741" s="2"/>
      <c r="N741" s="2"/>
      <c r="O741" s="2"/>
      <c r="P741" s="2"/>
    </row>
    <row r="742" ht="15.75" customHeight="1">
      <c r="M742" s="2"/>
      <c r="N742" s="2"/>
      <c r="O742" s="2"/>
      <c r="P742" s="2"/>
    </row>
    <row r="743" ht="15.75" customHeight="1">
      <c r="M743" s="2"/>
      <c r="N743" s="2"/>
      <c r="O743" s="2"/>
      <c r="P743" s="2"/>
    </row>
    <row r="744" ht="15.75" customHeight="1">
      <c r="M744" s="2"/>
      <c r="N744" s="2"/>
      <c r="O744" s="2"/>
      <c r="P744" s="2"/>
    </row>
    <row r="745" ht="15.75" customHeight="1">
      <c r="M745" s="2"/>
      <c r="N745" s="2"/>
      <c r="O745" s="2"/>
      <c r="P745" s="2"/>
    </row>
    <row r="746" ht="15.75" customHeight="1">
      <c r="M746" s="2"/>
      <c r="N746" s="2"/>
      <c r="O746" s="2"/>
      <c r="P746" s="2"/>
    </row>
    <row r="747" ht="15.75" customHeight="1">
      <c r="M747" s="2"/>
      <c r="N747" s="2"/>
      <c r="O747" s="2"/>
      <c r="P747" s="2"/>
    </row>
    <row r="748" ht="15.75" customHeight="1">
      <c r="M748" s="2"/>
      <c r="N748" s="2"/>
      <c r="O748" s="2"/>
      <c r="P748" s="2"/>
    </row>
    <row r="749" ht="15.75" customHeight="1">
      <c r="M749" s="2"/>
      <c r="N749" s="2"/>
      <c r="O749" s="2"/>
      <c r="P749" s="2"/>
    </row>
    <row r="750" ht="15.75" customHeight="1">
      <c r="M750" s="2"/>
      <c r="N750" s="2"/>
      <c r="O750" s="2"/>
      <c r="P750" s="2"/>
    </row>
    <row r="751" ht="15.75" customHeight="1">
      <c r="M751" s="2"/>
      <c r="N751" s="2"/>
      <c r="O751" s="2"/>
      <c r="P751" s="2"/>
    </row>
    <row r="752" ht="15.75" customHeight="1">
      <c r="M752" s="2"/>
      <c r="N752" s="2"/>
      <c r="O752" s="2"/>
      <c r="P752" s="2"/>
    </row>
    <row r="753" ht="15.75" customHeight="1">
      <c r="M753" s="2"/>
      <c r="N753" s="2"/>
      <c r="O753" s="2"/>
      <c r="P753" s="2"/>
    </row>
    <row r="754" ht="15.75" customHeight="1">
      <c r="M754" s="2"/>
      <c r="N754" s="2"/>
      <c r="O754" s="2"/>
      <c r="P754" s="2"/>
    </row>
    <row r="755" ht="15.75" customHeight="1">
      <c r="M755" s="2"/>
      <c r="N755" s="2"/>
      <c r="O755" s="2"/>
      <c r="P755" s="2"/>
    </row>
    <row r="756" ht="15.75" customHeight="1">
      <c r="M756" s="2"/>
      <c r="N756" s="2"/>
      <c r="O756" s="2"/>
      <c r="P756" s="2"/>
    </row>
    <row r="757" ht="15.75" customHeight="1">
      <c r="M757" s="2"/>
      <c r="N757" s="2"/>
      <c r="O757" s="2"/>
      <c r="P757" s="2"/>
    </row>
    <row r="758" ht="15.75" customHeight="1">
      <c r="M758" s="2"/>
      <c r="N758" s="2"/>
      <c r="O758" s="2"/>
      <c r="P758" s="2"/>
    </row>
    <row r="759" ht="15.75" customHeight="1">
      <c r="M759" s="2"/>
      <c r="N759" s="2"/>
      <c r="O759" s="2"/>
      <c r="P759" s="2"/>
    </row>
    <row r="760" ht="15.75" customHeight="1">
      <c r="M760" s="2"/>
      <c r="N760" s="2"/>
      <c r="O760" s="2"/>
      <c r="P760" s="2"/>
    </row>
    <row r="761" ht="15.75" customHeight="1">
      <c r="M761" s="2"/>
      <c r="N761" s="2"/>
      <c r="O761" s="2"/>
      <c r="P761" s="2"/>
    </row>
    <row r="762" ht="15.75" customHeight="1">
      <c r="M762" s="2"/>
      <c r="N762" s="2"/>
      <c r="O762" s="2"/>
      <c r="P762" s="2"/>
    </row>
    <row r="763" ht="15.75" customHeight="1">
      <c r="M763" s="2"/>
      <c r="N763" s="2"/>
      <c r="O763" s="2"/>
      <c r="P763" s="2"/>
    </row>
    <row r="764" ht="15.75" customHeight="1">
      <c r="M764" s="2"/>
      <c r="N764" s="2"/>
      <c r="O764" s="2"/>
      <c r="P764" s="2"/>
    </row>
    <row r="765" ht="15.75" customHeight="1">
      <c r="M765" s="2"/>
      <c r="N765" s="2"/>
      <c r="O765" s="2"/>
      <c r="P765" s="2"/>
    </row>
    <row r="766" ht="15.75" customHeight="1">
      <c r="M766" s="2"/>
      <c r="N766" s="2"/>
      <c r="O766" s="2"/>
      <c r="P766" s="2"/>
    </row>
    <row r="767" ht="15.75" customHeight="1">
      <c r="M767" s="2"/>
      <c r="N767" s="2"/>
      <c r="O767" s="2"/>
      <c r="P767" s="2"/>
    </row>
    <row r="768" ht="15.75" customHeight="1">
      <c r="M768" s="2"/>
      <c r="N768" s="2"/>
      <c r="O768" s="2"/>
      <c r="P768" s="2"/>
    </row>
    <row r="769" ht="15.75" customHeight="1">
      <c r="M769" s="2"/>
      <c r="N769" s="2"/>
      <c r="O769" s="2"/>
      <c r="P769" s="2"/>
    </row>
    <row r="770" ht="15.75" customHeight="1">
      <c r="M770" s="2"/>
      <c r="N770" s="2"/>
      <c r="O770" s="2"/>
      <c r="P770" s="2"/>
    </row>
    <row r="771" ht="15.75" customHeight="1">
      <c r="M771" s="2"/>
      <c r="N771" s="2"/>
      <c r="O771" s="2"/>
      <c r="P771" s="2"/>
    </row>
    <row r="772" ht="15.75" customHeight="1">
      <c r="M772" s="2"/>
      <c r="N772" s="2"/>
      <c r="O772" s="2"/>
      <c r="P772" s="2"/>
    </row>
    <row r="773" ht="15.75" customHeight="1">
      <c r="M773" s="2"/>
      <c r="N773" s="2"/>
      <c r="O773" s="2"/>
      <c r="P773" s="2"/>
    </row>
    <row r="774" ht="15.75" customHeight="1">
      <c r="M774" s="2"/>
      <c r="N774" s="2"/>
      <c r="O774" s="2"/>
      <c r="P774" s="2"/>
    </row>
    <row r="775" ht="15.75" customHeight="1">
      <c r="M775" s="2"/>
      <c r="N775" s="2"/>
      <c r="O775" s="2"/>
      <c r="P775" s="2"/>
    </row>
    <row r="776" ht="15.75" customHeight="1">
      <c r="M776" s="2"/>
      <c r="N776" s="2"/>
      <c r="O776" s="2"/>
      <c r="P776" s="2"/>
    </row>
    <row r="777" ht="15.75" customHeight="1">
      <c r="M777" s="2"/>
      <c r="N777" s="2"/>
      <c r="O777" s="2"/>
      <c r="P777" s="2"/>
    </row>
    <row r="778" ht="15.75" customHeight="1">
      <c r="M778" s="2"/>
      <c r="N778" s="2"/>
      <c r="O778" s="2"/>
      <c r="P778" s="2"/>
    </row>
    <row r="779" ht="15.75" customHeight="1">
      <c r="M779" s="2"/>
      <c r="N779" s="2"/>
      <c r="O779" s="2"/>
      <c r="P779" s="2"/>
    </row>
    <row r="780" ht="15.75" customHeight="1">
      <c r="M780" s="2"/>
      <c r="N780" s="2"/>
      <c r="O780" s="2"/>
      <c r="P780" s="2"/>
    </row>
    <row r="781" ht="15.75" customHeight="1">
      <c r="M781" s="2"/>
      <c r="N781" s="2"/>
      <c r="O781" s="2"/>
      <c r="P781" s="2"/>
    </row>
    <row r="782" ht="15.75" customHeight="1">
      <c r="M782" s="2"/>
      <c r="N782" s="2"/>
      <c r="O782" s="2"/>
      <c r="P782" s="2"/>
    </row>
    <row r="783" ht="15.75" customHeight="1">
      <c r="M783" s="2"/>
      <c r="N783" s="2"/>
      <c r="O783" s="2"/>
      <c r="P783" s="2"/>
    </row>
    <row r="784" ht="15.75" customHeight="1">
      <c r="M784" s="2"/>
      <c r="N784" s="2"/>
      <c r="O784" s="2"/>
      <c r="P784" s="2"/>
    </row>
    <row r="785" ht="15.75" customHeight="1">
      <c r="M785" s="2"/>
      <c r="N785" s="2"/>
      <c r="O785" s="2"/>
      <c r="P785" s="2"/>
    </row>
    <row r="786" ht="15.75" customHeight="1">
      <c r="M786" s="2"/>
      <c r="N786" s="2"/>
      <c r="O786" s="2"/>
      <c r="P786" s="2"/>
    </row>
    <row r="787" ht="15.75" customHeight="1">
      <c r="M787" s="2"/>
      <c r="N787" s="2"/>
      <c r="O787" s="2"/>
      <c r="P787" s="2"/>
    </row>
    <row r="788" ht="15.75" customHeight="1">
      <c r="M788" s="2"/>
      <c r="N788" s="2"/>
      <c r="O788" s="2"/>
      <c r="P788" s="2"/>
    </row>
    <row r="789" ht="15.75" customHeight="1">
      <c r="M789" s="2"/>
      <c r="N789" s="2"/>
      <c r="O789" s="2"/>
      <c r="P789" s="2"/>
    </row>
    <row r="790" ht="15.75" customHeight="1">
      <c r="M790" s="2"/>
      <c r="N790" s="2"/>
      <c r="O790" s="2"/>
      <c r="P790" s="2"/>
    </row>
    <row r="791" ht="15.75" customHeight="1">
      <c r="M791" s="2"/>
      <c r="N791" s="2"/>
      <c r="O791" s="2"/>
      <c r="P791" s="2"/>
    </row>
    <row r="792" ht="15.75" customHeight="1">
      <c r="M792" s="2"/>
      <c r="N792" s="2"/>
      <c r="O792" s="2"/>
      <c r="P792" s="2"/>
    </row>
    <row r="793" ht="15.75" customHeight="1">
      <c r="M793" s="2"/>
      <c r="N793" s="2"/>
      <c r="O793" s="2"/>
      <c r="P793" s="2"/>
    </row>
    <row r="794" ht="15.75" customHeight="1">
      <c r="M794" s="2"/>
      <c r="N794" s="2"/>
      <c r="O794" s="2"/>
      <c r="P794" s="2"/>
    </row>
    <row r="795" ht="15.75" customHeight="1">
      <c r="M795" s="2"/>
      <c r="N795" s="2"/>
      <c r="O795" s="2"/>
      <c r="P795" s="2"/>
    </row>
    <row r="796" ht="15.75" customHeight="1">
      <c r="M796" s="2"/>
      <c r="N796" s="2"/>
      <c r="O796" s="2"/>
      <c r="P796" s="2"/>
    </row>
    <row r="797" ht="15.75" customHeight="1">
      <c r="M797" s="2"/>
      <c r="N797" s="2"/>
      <c r="O797" s="2"/>
      <c r="P797" s="2"/>
    </row>
    <row r="798" ht="15.75" customHeight="1">
      <c r="M798" s="2"/>
      <c r="N798" s="2"/>
      <c r="O798" s="2"/>
      <c r="P798" s="2"/>
    </row>
    <row r="799" ht="15.75" customHeight="1">
      <c r="M799" s="2"/>
      <c r="N799" s="2"/>
      <c r="O799" s="2"/>
      <c r="P799" s="2"/>
    </row>
    <row r="800" ht="15.75" customHeight="1">
      <c r="M800" s="2"/>
      <c r="N800" s="2"/>
      <c r="O800" s="2"/>
      <c r="P800" s="2"/>
    </row>
    <row r="801" ht="15.75" customHeight="1">
      <c r="M801" s="2"/>
      <c r="N801" s="2"/>
      <c r="O801" s="2"/>
      <c r="P801" s="2"/>
    </row>
    <row r="802" ht="15.75" customHeight="1">
      <c r="M802" s="2"/>
      <c r="N802" s="2"/>
      <c r="O802" s="2"/>
      <c r="P802" s="2"/>
    </row>
    <row r="803" ht="15.75" customHeight="1">
      <c r="M803" s="2"/>
      <c r="N803" s="2"/>
      <c r="O803" s="2"/>
      <c r="P803" s="2"/>
    </row>
    <row r="804" ht="15.75" customHeight="1">
      <c r="M804" s="2"/>
      <c r="N804" s="2"/>
      <c r="O804" s="2"/>
      <c r="P804" s="2"/>
    </row>
    <row r="805" ht="15.75" customHeight="1">
      <c r="M805" s="2"/>
      <c r="N805" s="2"/>
      <c r="O805" s="2"/>
      <c r="P805" s="2"/>
    </row>
    <row r="806" ht="15.75" customHeight="1">
      <c r="M806" s="2"/>
      <c r="N806" s="2"/>
      <c r="O806" s="2"/>
      <c r="P806" s="2"/>
    </row>
    <row r="807" ht="15.75" customHeight="1">
      <c r="M807" s="2"/>
      <c r="N807" s="2"/>
      <c r="O807" s="2"/>
      <c r="P807" s="2"/>
    </row>
    <row r="808" ht="15.75" customHeight="1">
      <c r="M808" s="2"/>
      <c r="N808" s="2"/>
      <c r="O808" s="2"/>
      <c r="P808" s="2"/>
    </row>
    <row r="809" ht="15.75" customHeight="1">
      <c r="M809" s="2"/>
      <c r="N809" s="2"/>
      <c r="O809" s="2"/>
      <c r="P809" s="2"/>
    </row>
    <row r="810" ht="15.75" customHeight="1">
      <c r="M810" s="2"/>
      <c r="N810" s="2"/>
      <c r="O810" s="2"/>
      <c r="P810" s="2"/>
    </row>
    <row r="811" ht="15.75" customHeight="1">
      <c r="M811" s="2"/>
      <c r="N811" s="2"/>
      <c r="O811" s="2"/>
      <c r="P811" s="2"/>
    </row>
    <row r="812" ht="15.75" customHeight="1">
      <c r="M812" s="2"/>
      <c r="N812" s="2"/>
      <c r="O812" s="2"/>
      <c r="P812" s="2"/>
    </row>
    <row r="813" ht="15.75" customHeight="1">
      <c r="M813" s="2"/>
      <c r="N813" s="2"/>
      <c r="O813" s="2"/>
      <c r="P813" s="2"/>
    </row>
    <row r="814" ht="15.75" customHeight="1">
      <c r="M814" s="2"/>
      <c r="N814" s="2"/>
      <c r="O814" s="2"/>
      <c r="P814" s="2"/>
    </row>
    <row r="815" ht="15.75" customHeight="1">
      <c r="M815" s="2"/>
      <c r="N815" s="2"/>
      <c r="O815" s="2"/>
      <c r="P815" s="2"/>
    </row>
    <row r="816" ht="15.75" customHeight="1">
      <c r="M816" s="2"/>
      <c r="N816" s="2"/>
      <c r="O816" s="2"/>
      <c r="P816" s="2"/>
    </row>
    <row r="817" ht="15.75" customHeight="1">
      <c r="M817" s="2"/>
      <c r="N817" s="2"/>
      <c r="O817" s="2"/>
      <c r="P817" s="2"/>
    </row>
    <row r="818" ht="15.75" customHeight="1">
      <c r="M818" s="2"/>
      <c r="N818" s="2"/>
      <c r="O818" s="2"/>
      <c r="P818" s="2"/>
    </row>
    <row r="819" ht="15.75" customHeight="1">
      <c r="M819" s="2"/>
      <c r="N819" s="2"/>
      <c r="O819" s="2"/>
      <c r="P819" s="2"/>
    </row>
    <row r="820" ht="15.75" customHeight="1">
      <c r="M820" s="2"/>
      <c r="N820" s="2"/>
      <c r="O820" s="2"/>
      <c r="P820" s="2"/>
    </row>
    <row r="821" ht="15.75" customHeight="1">
      <c r="M821" s="2"/>
      <c r="N821" s="2"/>
      <c r="O821" s="2"/>
      <c r="P821" s="2"/>
    </row>
    <row r="822" ht="15.75" customHeight="1">
      <c r="M822" s="2"/>
      <c r="N822" s="2"/>
      <c r="O822" s="2"/>
      <c r="P822" s="2"/>
    </row>
    <row r="823" ht="15.75" customHeight="1">
      <c r="M823" s="2"/>
      <c r="N823" s="2"/>
      <c r="O823" s="2"/>
      <c r="P823" s="2"/>
    </row>
    <row r="824" ht="15.75" customHeight="1">
      <c r="M824" s="2"/>
      <c r="N824" s="2"/>
      <c r="O824" s="2"/>
      <c r="P824" s="2"/>
    </row>
    <row r="825" ht="15.75" customHeight="1">
      <c r="M825" s="2"/>
      <c r="N825" s="2"/>
      <c r="O825" s="2"/>
      <c r="P825" s="2"/>
    </row>
    <row r="826" ht="15.75" customHeight="1">
      <c r="M826" s="2"/>
      <c r="N826" s="2"/>
      <c r="O826" s="2"/>
      <c r="P826" s="2"/>
    </row>
    <row r="827" ht="15.75" customHeight="1">
      <c r="M827" s="2"/>
      <c r="N827" s="2"/>
      <c r="O827" s="2"/>
      <c r="P827" s="2"/>
    </row>
    <row r="828" ht="15.75" customHeight="1">
      <c r="M828" s="2"/>
      <c r="N828" s="2"/>
      <c r="O828" s="2"/>
      <c r="P828" s="2"/>
    </row>
    <row r="829" ht="15.75" customHeight="1">
      <c r="M829" s="2"/>
      <c r="N829" s="2"/>
      <c r="O829" s="2"/>
      <c r="P829" s="2"/>
    </row>
    <row r="830" ht="15.75" customHeight="1">
      <c r="M830" s="2"/>
      <c r="N830" s="2"/>
      <c r="O830" s="2"/>
      <c r="P830" s="2"/>
    </row>
    <row r="831" ht="15.75" customHeight="1">
      <c r="M831" s="2"/>
      <c r="N831" s="2"/>
      <c r="O831" s="2"/>
      <c r="P831" s="2"/>
    </row>
    <row r="832" ht="15.75" customHeight="1">
      <c r="M832" s="2"/>
      <c r="N832" s="2"/>
      <c r="O832" s="2"/>
      <c r="P832" s="2"/>
    </row>
    <row r="833" ht="15.75" customHeight="1">
      <c r="M833" s="2"/>
      <c r="N833" s="2"/>
      <c r="O833" s="2"/>
      <c r="P833" s="2"/>
    </row>
    <row r="834" ht="15.75" customHeight="1">
      <c r="M834" s="2"/>
      <c r="N834" s="2"/>
      <c r="O834" s="2"/>
      <c r="P834" s="2"/>
    </row>
    <row r="835" ht="15.75" customHeight="1">
      <c r="M835" s="2"/>
      <c r="N835" s="2"/>
      <c r="O835" s="2"/>
      <c r="P835" s="2"/>
    </row>
    <row r="836" ht="15.75" customHeight="1">
      <c r="M836" s="2"/>
      <c r="N836" s="2"/>
      <c r="O836" s="2"/>
      <c r="P836" s="2"/>
    </row>
    <row r="837" ht="15.75" customHeight="1">
      <c r="M837" s="2"/>
      <c r="N837" s="2"/>
      <c r="O837" s="2"/>
      <c r="P837" s="2"/>
    </row>
    <row r="838" ht="15.75" customHeight="1">
      <c r="M838" s="2"/>
      <c r="N838" s="2"/>
      <c r="O838" s="2"/>
      <c r="P838" s="2"/>
    </row>
    <row r="839" ht="15.75" customHeight="1">
      <c r="M839" s="2"/>
      <c r="N839" s="2"/>
      <c r="O839" s="2"/>
      <c r="P839" s="2"/>
    </row>
    <row r="840" ht="15.75" customHeight="1">
      <c r="M840" s="2"/>
      <c r="N840" s="2"/>
      <c r="O840" s="2"/>
      <c r="P840" s="2"/>
    </row>
    <row r="841" ht="15.75" customHeight="1">
      <c r="M841" s="2"/>
      <c r="N841" s="2"/>
      <c r="O841" s="2"/>
      <c r="P841" s="2"/>
    </row>
    <row r="842" ht="15.75" customHeight="1">
      <c r="M842" s="2"/>
      <c r="N842" s="2"/>
      <c r="O842" s="2"/>
      <c r="P842" s="2"/>
    </row>
    <row r="843" ht="15.75" customHeight="1">
      <c r="M843" s="2"/>
      <c r="N843" s="2"/>
      <c r="O843" s="2"/>
      <c r="P843" s="2"/>
    </row>
    <row r="844" ht="15.75" customHeight="1">
      <c r="M844" s="2"/>
      <c r="N844" s="2"/>
      <c r="O844" s="2"/>
      <c r="P844" s="2"/>
    </row>
    <row r="845" ht="15.75" customHeight="1">
      <c r="M845" s="2"/>
      <c r="N845" s="2"/>
      <c r="O845" s="2"/>
      <c r="P845" s="2"/>
    </row>
    <row r="846" ht="15.75" customHeight="1">
      <c r="M846" s="2"/>
      <c r="N846" s="2"/>
      <c r="O846" s="2"/>
      <c r="P846" s="2"/>
    </row>
    <row r="847" ht="15.75" customHeight="1">
      <c r="M847" s="2"/>
      <c r="N847" s="2"/>
      <c r="O847" s="2"/>
      <c r="P847" s="2"/>
    </row>
    <row r="848" ht="15.75" customHeight="1">
      <c r="M848" s="2"/>
      <c r="N848" s="2"/>
      <c r="O848" s="2"/>
      <c r="P848" s="2"/>
    </row>
    <row r="849" ht="15.75" customHeight="1">
      <c r="M849" s="2"/>
      <c r="N849" s="2"/>
      <c r="O849" s="2"/>
      <c r="P849" s="2"/>
    </row>
    <row r="850" ht="15.75" customHeight="1">
      <c r="M850" s="2"/>
      <c r="N850" s="2"/>
      <c r="O850" s="2"/>
      <c r="P850" s="2"/>
    </row>
    <row r="851" ht="15.75" customHeight="1">
      <c r="M851" s="2"/>
      <c r="N851" s="2"/>
      <c r="O851" s="2"/>
      <c r="P851" s="2"/>
    </row>
    <row r="852" ht="15.75" customHeight="1">
      <c r="M852" s="2"/>
      <c r="N852" s="2"/>
      <c r="O852" s="2"/>
      <c r="P852" s="2"/>
    </row>
    <row r="853" ht="15.75" customHeight="1">
      <c r="M853" s="2"/>
      <c r="N853" s="2"/>
      <c r="O853" s="2"/>
      <c r="P853" s="2"/>
    </row>
    <row r="854" ht="15.75" customHeight="1">
      <c r="M854" s="2"/>
      <c r="N854" s="2"/>
      <c r="O854" s="2"/>
      <c r="P854" s="2"/>
    </row>
    <row r="855" ht="15.75" customHeight="1">
      <c r="M855" s="2"/>
      <c r="N855" s="2"/>
      <c r="O855" s="2"/>
      <c r="P855" s="2"/>
    </row>
    <row r="856" ht="15.75" customHeight="1">
      <c r="M856" s="2"/>
      <c r="N856" s="2"/>
      <c r="O856" s="2"/>
      <c r="P856" s="2"/>
    </row>
    <row r="857" ht="15.75" customHeight="1">
      <c r="M857" s="2"/>
      <c r="N857" s="2"/>
      <c r="O857" s="2"/>
      <c r="P857" s="2"/>
    </row>
    <row r="858" ht="15.75" customHeight="1">
      <c r="M858" s="2"/>
      <c r="N858" s="2"/>
      <c r="O858" s="2"/>
      <c r="P858" s="2"/>
    </row>
    <row r="859" ht="15.75" customHeight="1">
      <c r="M859" s="2"/>
      <c r="N859" s="2"/>
      <c r="O859" s="2"/>
      <c r="P859" s="2"/>
    </row>
    <row r="860" ht="15.75" customHeight="1">
      <c r="M860" s="2"/>
      <c r="N860" s="2"/>
      <c r="O860" s="2"/>
      <c r="P860" s="2"/>
    </row>
    <row r="861" ht="15.75" customHeight="1">
      <c r="M861" s="2"/>
      <c r="N861" s="2"/>
      <c r="O861" s="2"/>
      <c r="P861" s="2"/>
    </row>
    <row r="862" ht="15.75" customHeight="1">
      <c r="M862" s="2"/>
      <c r="N862" s="2"/>
      <c r="O862" s="2"/>
      <c r="P862" s="2"/>
    </row>
    <row r="863" ht="15.75" customHeight="1">
      <c r="M863" s="2"/>
      <c r="N863" s="2"/>
      <c r="O863" s="2"/>
      <c r="P863" s="2"/>
    </row>
    <row r="864" ht="15.75" customHeight="1">
      <c r="M864" s="2"/>
      <c r="N864" s="2"/>
      <c r="O864" s="2"/>
      <c r="P864" s="2"/>
    </row>
    <row r="865" ht="15.75" customHeight="1">
      <c r="M865" s="2"/>
      <c r="N865" s="2"/>
      <c r="O865" s="2"/>
      <c r="P865" s="2"/>
    </row>
    <row r="866" ht="15.75" customHeight="1">
      <c r="M866" s="2"/>
      <c r="N866" s="2"/>
      <c r="O866" s="2"/>
      <c r="P866" s="2"/>
    </row>
    <row r="867" ht="15.75" customHeight="1">
      <c r="M867" s="2"/>
      <c r="N867" s="2"/>
      <c r="O867" s="2"/>
      <c r="P867" s="2"/>
    </row>
    <row r="868" ht="15.75" customHeight="1">
      <c r="M868" s="2"/>
      <c r="N868" s="2"/>
      <c r="O868" s="2"/>
      <c r="P868" s="2"/>
    </row>
    <row r="869" ht="15.75" customHeight="1">
      <c r="M869" s="2"/>
      <c r="N869" s="2"/>
      <c r="O869" s="2"/>
      <c r="P869" s="2"/>
    </row>
    <row r="870" ht="15.75" customHeight="1">
      <c r="M870" s="2"/>
      <c r="N870" s="2"/>
      <c r="O870" s="2"/>
      <c r="P870" s="2"/>
    </row>
    <row r="871" ht="15.75" customHeight="1">
      <c r="M871" s="2"/>
      <c r="N871" s="2"/>
      <c r="O871" s="2"/>
      <c r="P871" s="2"/>
    </row>
    <row r="872" ht="15.75" customHeight="1">
      <c r="M872" s="2"/>
      <c r="N872" s="2"/>
      <c r="O872" s="2"/>
      <c r="P872" s="2"/>
    </row>
    <row r="873" ht="15.75" customHeight="1">
      <c r="M873" s="2"/>
      <c r="N873" s="2"/>
      <c r="O873" s="2"/>
      <c r="P873" s="2"/>
    </row>
    <row r="874" ht="15.75" customHeight="1">
      <c r="M874" s="2"/>
      <c r="N874" s="2"/>
      <c r="O874" s="2"/>
      <c r="P874" s="2"/>
    </row>
    <row r="875" ht="15.75" customHeight="1">
      <c r="M875" s="2"/>
      <c r="N875" s="2"/>
      <c r="O875" s="2"/>
      <c r="P875" s="2"/>
    </row>
    <row r="876" ht="15.75" customHeight="1">
      <c r="M876" s="2"/>
      <c r="N876" s="2"/>
      <c r="O876" s="2"/>
      <c r="P876" s="2"/>
    </row>
    <row r="877" ht="15.75" customHeight="1">
      <c r="M877" s="2"/>
      <c r="N877" s="2"/>
      <c r="O877" s="2"/>
      <c r="P877" s="2"/>
    </row>
    <row r="878" ht="15.75" customHeight="1">
      <c r="M878" s="2"/>
      <c r="N878" s="2"/>
      <c r="O878" s="2"/>
      <c r="P878" s="2"/>
    </row>
    <row r="879" ht="15.75" customHeight="1">
      <c r="M879" s="2"/>
      <c r="N879" s="2"/>
      <c r="O879" s="2"/>
      <c r="P879" s="2"/>
    </row>
    <row r="880" ht="15.75" customHeight="1">
      <c r="M880" s="2"/>
      <c r="N880" s="2"/>
      <c r="O880" s="2"/>
      <c r="P880" s="2"/>
    </row>
    <row r="881" ht="15.75" customHeight="1">
      <c r="M881" s="2"/>
      <c r="N881" s="2"/>
      <c r="O881" s="2"/>
      <c r="P881" s="2"/>
    </row>
    <row r="882" ht="15.75" customHeight="1">
      <c r="M882" s="2"/>
      <c r="N882" s="2"/>
      <c r="O882" s="2"/>
      <c r="P882" s="2"/>
    </row>
    <row r="883" ht="15.75" customHeight="1">
      <c r="M883" s="2"/>
      <c r="N883" s="2"/>
      <c r="O883" s="2"/>
      <c r="P883" s="2"/>
    </row>
    <row r="884" ht="15.75" customHeight="1">
      <c r="M884" s="2"/>
      <c r="N884" s="2"/>
      <c r="O884" s="2"/>
      <c r="P884" s="2"/>
    </row>
    <row r="885" ht="15.75" customHeight="1">
      <c r="M885" s="2"/>
      <c r="N885" s="2"/>
      <c r="O885" s="2"/>
      <c r="P885" s="2"/>
    </row>
    <row r="886" ht="15.75" customHeight="1">
      <c r="M886" s="2"/>
      <c r="N886" s="2"/>
      <c r="O886" s="2"/>
      <c r="P886" s="2"/>
    </row>
    <row r="887" ht="15.75" customHeight="1">
      <c r="M887" s="2"/>
      <c r="N887" s="2"/>
      <c r="O887" s="2"/>
      <c r="P887" s="2"/>
    </row>
    <row r="888" ht="15.75" customHeight="1">
      <c r="M888" s="2"/>
      <c r="N888" s="2"/>
      <c r="O888" s="2"/>
      <c r="P888" s="2"/>
    </row>
    <row r="889" ht="15.75" customHeight="1">
      <c r="M889" s="2"/>
      <c r="N889" s="2"/>
      <c r="O889" s="2"/>
      <c r="P889" s="2"/>
    </row>
    <row r="890" ht="15.75" customHeight="1">
      <c r="M890" s="2"/>
      <c r="N890" s="2"/>
      <c r="O890" s="2"/>
      <c r="P890" s="2"/>
    </row>
    <row r="891" ht="15.75" customHeight="1">
      <c r="M891" s="2"/>
      <c r="N891" s="2"/>
      <c r="O891" s="2"/>
      <c r="P891" s="2"/>
    </row>
    <row r="892" ht="15.75" customHeight="1">
      <c r="M892" s="2"/>
      <c r="N892" s="2"/>
      <c r="O892" s="2"/>
      <c r="P892" s="2"/>
    </row>
    <row r="893" ht="15.75" customHeight="1">
      <c r="M893" s="2"/>
      <c r="N893" s="2"/>
      <c r="O893" s="2"/>
      <c r="P893" s="2"/>
    </row>
    <row r="894" ht="15.75" customHeight="1">
      <c r="M894" s="2"/>
      <c r="N894" s="2"/>
      <c r="O894" s="2"/>
      <c r="P894" s="2"/>
    </row>
    <row r="895" ht="15.75" customHeight="1">
      <c r="M895" s="2"/>
      <c r="N895" s="2"/>
      <c r="O895" s="2"/>
      <c r="P895" s="2"/>
    </row>
    <row r="896" ht="15.75" customHeight="1">
      <c r="M896" s="2"/>
      <c r="N896" s="2"/>
      <c r="O896" s="2"/>
      <c r="P896" s="2"/>
    </row>
    <row r="897" ht="15.75" customHeight="1">
      <c r="M897" s="2"/>
      <c r="N897" s="2"/>
      <c r="O897" s="2"/>
      <c r="P897" s="2"/>
    </row>
    <row r="898" ht="15.75" customHeight="1">
      <c r="M898" s="2"/>
      <c r="N898" s="2"/>
      <c r="O898" s="2"/>
      <c r="P898" s="2"/>
    </row>
    <row r="899" ht="15.75" customHeight="1">
      <c r="M899" s="2"/>
      <c r="N899" s="2"/>
      <c r="O899" s="2"/>
      <c r="P899" s="2"/>
    </row>
    <row r="900" ht="15.75" customHeight="1">
      <c r="M900" s="2"/>
      <c r="N900" s="2"/>
      <c r="O900" s="2"/>
      <c r="P900" s="2"/>
    </row>
    <row r="901" ht="15.75" customHeight="1">
      <c r="M901" s="2"/>
      <c r="N901" s="2"/>
      <c r="O901" s="2"/>
      <c r="P901" s="2"/>
    </row>
    <row r="902" ht="15.75" customHeight="1">
      <c r="M902" s="2"/>
      <c r="N902" s="2"/>
      <c r="O902" s="2"/>
      <c r="P902" s="2"/>
    </row>
    <row r="903" ht="15.75" customHeight="1">
      <c r="M903" s="2"/>
      <c r="N903" s="2"/>
      <c r="O903" s="2"/>
      <c r="P903" s="2"/>
    </row>
    <row r="904" ht="15.75" customHeight="1">
      <c r="M904" s="2"/>
      <c r="N904" s="2"/>
      <c r="O904" s="2"/>
      <c r="P904" s="2"/>
    </row>
    <row r="905" ht="15.75" customHeight="1">
      <c r="M905" s="2"/>
      <c r="N905" s="2"/>
      <c r="O905" s="2"/>
      <c r="P905" s="2"/>
    </row>
    <row r="906" ht="15.75" customHeight="1">
      <c r="M906" s="2"/>
      <c r="N906" s="2"/>
      <c r="O906" s="2"/>
      <c r="P906" s="2"/>
    </row>
    <row r="907" ht="15.75" customHeight="1">
      <c r="M907" s="2"/>
      <c r="N907" s="2"/>
      <c r="O907" s="2"/>
      <c r="P907" s="2"/>
    </row>
    <row r="908" ht="15.75" customHeight="1">
      <c r="M908" s="2"/>
      <c r="N908" s="2"/>
      <c r="O908" s="2"/>
      <c r="P908" s="2"/>
    </row>
    <row r="909" ht="15.75" customHeight="1">
      <c r="M909" s="2"/>
      <c r="N909" s="2"/>
      <c r="O909" s="2"/>
      <c r="P909" s="2"/>
    </row>
    <row r="910" ht="15.75" customHeight="1">
      <c r="M910" s="2"/>
      <c r="N910" s="2"/>
      <c r="O910" s="2"/>
      <c r="P910" s="2"/>
    </row>
    <row r="911" ht="15.75" customHeight="1">
      <c r="M911" s="2"/>
      <c r="N911" s="2"/>
      <c r="O911" s="2"/>
      <c r="P911" s="2"/>
    </row>
    <row r="912" ht="15.75" customHeight="1">
      <c r="M912" s="2"/>
      <c r="N912" s="2"/>
      <c r="O912" s="2"/>
      <c r="P912" s="2"/>
    </row>
    <row r="913" ht="15.75" customHeight="1">
      <c r="M913" s="2"/>
      <c r="N913" s="2"/>
      <c r="O913" s="2"/>
      <c r="P913" s="2"/>
    </row>
    <row r="914" ht="15.75" customHeight="1">
      <c r="M914" s="2"/>
      <c r="N914" s="2"/>
      <c r="O914" s="2"/>
      <c r="P914" s="2"/>
    </row>
    <row r="915" ht="15.75" customHeight="1">
      <c r="M915" s="2"/>
      <c r="N915" s="2"/>
      <c r="O915" s="2"/>
      <c r="P915" s="2"/>
    </row>
    <row r="916" ht="15.75" customHeight="1">
      <c r="M916" s="2"/>
      <c r="N916" s="2"/>
      <c r="O916" s="2"/>
      <c r="P916" s="2"/>
    </row>
    <row r="917" ht="15.75" customHeight="1">
      <c r="M917" s="2"/>
      <c r="N917" s="2"/>
      <c r="O917" s="2"/>
      <c r="P917" s="2"/>
    </row>
    <row r="918" ht="15.75" customHeight="1">
      <c r="M918" s="2"/>
      <c r="N918" s="2"/>
      <c r="O918" s="2"/>
      <c r="P918" s="2"/>
    </row>
    <row r="919" ht="15.75" customHeight="1">
      <c r="M919" s="2"/>
      <c r="N919" s="2"/>
      <c r="O919" s="2"/>
      <c r="P919" s="2"/>
    </row>
    <row r="920" ht="15.75" customHeight="1">
      <c r="M920" s="2"/>
      <c r="N920" s="2"/>
      <c r="O920" s="2"/>
      <c r="P920" s="2"/>
    </row>
    <row r="921" ht="15.75" customHeight="1">
      <c r="M921" s="2"/>
      <c r="N921" s="2"/>
      <c r="O921" s="2"/>
      <c r="P921" s="2"/>
    </row>
    <row r="922" ht="15.75" customHeight="1">
      <c r="M922" s="2"/>
      <c r="N922" s="2"/>
      <c r="O922" s="2"/>
      <c r="P922" s="2"/>
    </row>
    <row r="923" ht="15.75" customHeight="1">
      <c r="M923" s="2"/>
      <c r="N923" s="2"/>
      <c r="O923" s="2"/>
      <c r="P923" s="2"/>
    </row>
    <row r="924" ht="15.75" customHeight="1">
      <c r="M924" s="2"/>
      <c r="N924" s="2"/>
      <c r="O924" s="2"/>
      <c r="P924" s="2"/>
    </row>
    <row r="925" ht="15.75" customHeight="1">
      <c r="M925" s="2"/>
      <c r="N925" s="2"/>
      <c r="O925" s="2"/>
      <c r="P925" s="2"/>
    </row>
    <row r="926" ht="15.75" customHeight="1">
      <c r="M926" s="2"/>
      <c r="N926" s="2"/>
      <c r="O926" s="2"/>
      <c r="P926" s="2"/>
    </row>
    <row r="927" ht="15.75" customHeight="1">
      <c r="M927" s="2"/>
      <c r="N927" s="2"/>
      <c r="O927" s="2"/>
      <c r="P927" s="2"/>
    </row>
    <row r="928" ht="15.75" customHeight="1">
      <c r="M928" s="2"/>
      <c r="N928" s="2"/>
      <c r="O928" s="2"/>
      <c r="P928" s="2"/>
    </row>
    <row r="929" ht="15.75" customHeight="1">
      <c r="M929" s="2"/>
      <c r="N929" s="2"/>
      <c r="O929" s="2"/>
      <c r="P929" s="2"/>
    </row>
    <row r="930" ht="15.75" customHeight="1">
      <c r="M930" s="2"/>
      <c r="N930" s="2"/>
      <c r="O930" s="2"/>
      <c r="P930" s="2"/>
    </row>
    <row r="931" ht="15.75" customHeight="1">
      <c r="M931" s="2"/>
      <c r="N931" s="2"/>
      <c r="O931" s="2"/>
      <c r="P931" s="2"/>
    </row>
    <row r="932" ht="15.75" customHeight="1">
      <c r="M932" s="2"/>
      <c r="N932" s="2"/>
      <c r="O932" s="2"/>
      <c r="P932" s="2"/>
    </row>
    <row r="933" ht="15.75" customHeight="1">
      <c r="M933" s="2"/>
      <c r="N933" s="2"/>
      <c r="O933" s="2"/>
      <c r="P933" s="2"/>
    </row>
    <row r="934" ht="15.75" customHeight="1">
      <c r="M934" s="2"/>
      <c r="N934" s="2"/>
      <c r="O934" s="2"/>
      <c r="P934" s="2"/>
    </row>
    <row r="935" ht="15.75" customHeight="1">
      <c r="M935" s="2"/>
      <c r="N935" s="2"/>
      <c r="O935" s="2"/>
      <c r="P935" s="2"/>
    </row>
    <row r="936" ht="15.75" customHeight="1">
      <c r="M936" s="2"/>
      <c r="N936" s="2"/>
      <c r="O936" s="2"/>
      <c r="P936" s="2"/>
    </row>
    <row r="937" ht="15.75" customHeight="1">
      <c r="M937" s="2"/>
      <c r="N937" s="2"/>
      <c r="O937" s="2"/>
      <c r="P937" s="2"/>
    </row>
    <row r="938" ht="15.75" customHeight="1">
      <c r="M938" s="2"/>
      <c r="N938" s="2"/>
      <c r="O938" s="2"/>
      <c r="P938" s="2"/>
    </row>
    <row r="939" ht="15.75" customHeight="1">
      <c r="M939" s="2"/>
      <c r="N939" s="2"/>
      <c r="O939" s="2"/>
      <c r="P939" s="2"/>
    </row>
    <row r="940" ht="15.75" customHeight="1">
      <c r="M940" s="2"/>
      <c r="N940" s="2"/>
      <c r="O940" s="2"/>
      <c r="P940" s="2"/>
    </row>
    <row r="941" ht="15.75" customHeight="1">
      <c r="M941" s="2"/>
      <c r="N941" s="2"/>
      <c r="O941" s="2"/>
      <c r="P941" s="2"/>
    </row>
    <row r="942" ht="15.75" customHeight="1">
      <c r="M942" s="2"/>
      <c r="N942" s="2"/>
      <c r="O942" s="2"/>
      <c r="P942" s="2"/>
    </row>
    <row r="943" ht="15.75" customHeight="1">
      <c r="M943" s="2"/>
      <c r="N943" s="2"/>
      <c r="O943" s="2"/>
      <c r="P943" s="2"/>
    </row>
    <row r="944" ht="15.75" customHeight="1">
      <c r="M944" s="2"/>
      <c r="N944" s="2"/>
      <c r="O944" s="2"/>
      <c r="P944" s="2"/>
    </row>
    <row r="945" ht="15.75" customHeight="1">
      <c r="M945" s="2"/>
      <c r="N945" s="2"/>
      <c r="O945" s="2"/>
      <c r="P945" s="2"/>
    </row>
    <row r="946" ht="15.75" customHeight="1">
      <c r="M946" s="2"/>
      <c r="N946" s="2"/>
      <c r="O946" s="2"/>
      <c r="P946" s="2"/>
    </row>
    <row r="947" ht="15.75" customHeight="1">
      <c r="M947" s="2"/>
      <c r="N947" s="2"/>
      <c r="O947" s="2"/>
      <c r="P947" s="2"/>
    </row>
    <row r="948" ht="15.75" customHeight="1">
      <c r="M948" s="2"/>
      <c r="N948" s="2"/>
      <c r="O948" s="2"/>
      <c r="P948" s="2"/>
    </row>
    <row r="949" ht="15.75" customHeight="1">
      <c r="M949" s="2"/>
      <c r="N949" s="2"/>
      <c r="O949" s="2"/>
      <c r="P949" s="2"/>
    </row>
    <row r="950" ht="15.75" customHeight="1">
      <c r="M950" s="2"/>
      <c r="N950" s="2"/>
      <c r="O950" s="2"/>
      <c r="P950" s="2"/>
    </row>
    <row r="951" ht="15.75" customHeight="1">
      <c r="M951" s="2"/>
      <c r="N951" s="2"/>
      <c r="O951" s="2"/>
      <c r="P951" s="2"/>
    </row>
    <row r="952" ht="15.75" customHeight="1">
      <c r="M952" s="2"/>
      <c r="N952" s="2"/>
      <c r="O952" s="2"/>
      <c r="P952" s="2"/>
    </row>
    <row r="953" ht="15.75" customHeight="1">
      <c r="M953" s="2"/>
      <c r="N953" s="2"/>
      <c r="O953" s="2"/>
      <c r="P953" s="2"/>
    </row>
    <row r="954" ht="15.75" customHeight="1">
      <c r="M954" s="2"/>
      <c r="N954" s="2"/>
      <c r="O954" s="2"/>
      <c r="P954" s="2"/>
    </row>
    <row r="955" ht="15.75" customHeight="1">
      <c r="M955" s="2"/>
      <c r="N955" s="2"/>
      <c r="O955" s="2"/>
      <c r="P955" s="2"/>
    </row>
    <row r="956" ht="15.75" customHeight="1">
      <c r="M956" s="2"/>
      <c r="N956" s="2"/>
      <c r="O956" s="2"/>
      <c r="P956" s="2"/>
    </row>
    <row r="957" ht="15.75" customHeight="1">
      <c r="M957" s="2"/>
      <c r="N957" s="2"/>
      <c r="O957" s="2"/>
      <c r="P957" s="2"/>
    </row>
    <row r="958" ht="15.75" customHeight="1">
      <c r="M958" s="2"/>
      <c r="N958" s="2"/>
      <c r="O958" s="2"/>
      <c r="P958" s="2"/>
    </row>
    <row r="959" ht="15.75" customHeight="1">
      <c r="M959" s="2"/>
      <c r="N959" s="2"/>
      <c r="O959" s="2"/>
      <c r="P959" s="2"/>
    </row>
    <row r="960" ht="15.75" customHeight="1">
      <c r="M960" s="2"/>
      <c r="N960" s="2"/>
      <c r="O960" s="2"/>
      <c r="P960" s="2"/>
    </row>
    <row r="961" ht="15.75" customHeight="1">
      <c r="M961" s="2"/>
      <c r="N961" s="2"/>
      <c r="O961" s="2"/>
      <c r="P961" s="2"/>
    </row>
    <row r="962" ht="15.75" customHeight="1">
      <c r="M962" s="2"/>
      <c r="N962" s="2"/>
      <c r="O962" s="2"/>
      <c r="P962" s="2"/>
    </row>
    <row r="963" ht="15.75" customHeight="1">
      <c r="M963" s="2"/>
      <c r="N963" s="2"/>
      <c r="O963" s="2"/>
      <c r="P963" s="2"/>
    </row>
    <row r="964" ht="15.75" customHeight="1">
      <c r="M964" s="2"/>
      <c r="N964" s="2"/>
      <c r="O964" s="2"/>
      <c r="P964" s="2"/>
    </row>
    <row r="965" ht="15.75" customHeight="1">
      <c r="M965" s="2"/>
      <c r="N965" s="2"/>
      <c r="O965" s="2"/>
      <c r="P965" s="2"/>
    </row>
    <row r="966" ht="15.75" customHeight="1">
      <c r="M966" s="2"/>
      <c r="N966" s="2"/>
      <c r="O966" s="2"/>
      <c r="P966" s="2"/>
    </row>
    <row r="967" ht="15.75" customHeight="1">
      <c r="M967" s="2"/>
      <c r="N967" s="2"/>
      <c r="O967" s="2"/>
      <c r="P967" s="2"/>
    </row>
    <row r="968" ht="15.75" customHeight="1">
      <c r="M968" s="2"/>
      <c r="N968" s="2"/>
      <c r="O968" s="2"/>
      <c r="P968" s="2"/>
    </row>
    <row r="969" ht="15.75" customHeight="1">
      <c r="M969" s="2"/>
      <c r="N969" s="2"/>
      <c r="O969" s="2"/>
      <c r="P969" s="2"/>
    </row>
    <row r="970" ht="15.75" customHeight="1">
      <c r="M970" s="2"/>
      <c r="N970" s="2"/>
      <c r="O970" s="2"/>
      <c r="P970" s="2"/>
    </row>
    <row r="971" ht="15.75" customHeight="1">
      <c r="M971" s="2"/>
      <c r="N971" s="2"/>
      <c r="O971" s="2"/>
      <c r="P971" s="2"/>
    </row>
    <row r="972" ht="15.75" customHeight="1">
      <c r="M972" s="2"/>
      <c r="N972" s="2"/>
      <c r="O972" s="2"/>
      <c r="P972" s="2"/>
    </row>
    <row r="973" ht="15.75" customHeight="1">
      <c r="M973" s="2"/>
      <c r="N973" s="2"/>
      <c r="O973" s="2"/>
      <c r="P973" s="2"/>
    </row>
    <row r="974" ht="15.75" customHeight="1">
      <c r="M974" s="2"/>
      <c r="N974" s="2"/>
      <c r="O974" s="2"/>
      <c r="P974" s="2"/>
    </row>
    <row r="975" ht="15.75" customHeight="1">
      <c r="M975" s="2"/>
      <c r="N975" s="2"/>
      <c r="O975" s="2"/>
      <c r="P975" s="2"/>
    </row>
    <row r="976" ht="15.75" customHeight="1">
      <c r="M976" s="2"/>
      <c r="N976" s="2"/>
      <c r="O976" s="2"/>
      <c r="P976" s="2"/>
    </row>
    <row r="977" ht="15.75" customHeight="1">
      <c r="M977" s="2"/>
      <c r="N977" s="2"/>
      <c r="O977" s="2"/>
      <c r="P977" s="2"/>
    </row>
    <row r="978" ht="15.75" customHeight="1">
      <c r="M978" s="2"/>
      <c r="N978" s="2"/>
      <c r="O978" s="2"/>
      <c r="P978" s="2"/>
    </row>
    <row r="979" ht="15.75" customHeight="1">
      <c r="M979" s="2"/>
      <c r="N979" s="2"/>
      <c r="O979" s="2"/>
      <c r="P979" s="2"/>
    </row>
    <row r="980" ht="15.75" customHeight="1">
      <c r="M980" s="2"/>
      <c r="N980" s="2"/>
      <c r="O980" s="2"/>
      <c r="P980" s="2"/>
    </row>
    <row r="981" ht="15.75" customHeight="1">
      <c r="M981" s="2"/>
      <c r="N981" s="2"/>
      <c r="O981" s="2"/>
      <c r="P981" s="2"/>
    </row>
    <row r="982" ht="15.75" customHeight="1">
      <c r="M982" s="2"/>
      <c r="N982" s="2"/>
      <c r="O982" s="2"/>
      <c r="P982" s="2"/>
    </row>
    <row r="983" ht="15.75" customHeight="1">
      <c r="M983" s="2"/>
      <c r="N983" s="2"/>
      <c r="O983" s="2"/>
      <c r="P983" s="2"/>
    </row>
    <row r="984" ht="15.75" customHeight="1">
      <c r="M984" s="2"/>
      <c r="N984" s="2"/>
      <c r="O984" s="2"/>
      <c r="P984" s="2"/>
    </row>
    <row r="985" ht="15.75" customHeight="1">
      <c r="M985" s="2"/>
      <c r="N985" s="2"/>
      <c r="O985" s="2"/>
      <c r="P985" s="2"/>
    </row>
    <row r="986" ht="15.75" customHeight="1">
      <c r="M986" s="2"/>
      <c r="N986" s="2"/>
      <c r="O986" s="2"/>
      <c r="P986" s="2"/>
    </row>
    <row r="987" ht="15.75" customHeight="1">
      <c r="M987" s="2"/>
      <c r="N987" s="2"/>
      <c r="O987" s="2"/>
      <c r="P987" s="2"/>
    </row>
    <row r="988" ht="15.75" customHeight="1">
      <c r="M988" s="2"/>
      <c r="N988" s="2"/>
      <c r="O988" s="2"/>
      <c r="P988" s="2"/>
    </row>
    <row r="989" ht="15.75" customHeight="1">
      <c r="M989" s="2"/>
      <c r="N989" s="2"/>
      <c r="O989" s="2"/>
      <c r="P989" s="2"/>
    </row>
    <row r="990" ht="15.75" customHeight="1">
      <c r="M990" s="2"/>
      <c r="N990" s="2"/>
      <c r="O990" s="2"/>
      <c r="P990" s="2"/>
    </row>
    <row r="991" ht="15.75" customHeight="1">
      <c r="M991" s="2"/>
      <c r="N991" s="2"/>
      <c r="O991" s="2"/>
      <c r="P991" s="2"/>
    </row>
    <row r="992" ht="15.75" customHeight="1">
      <c r="M992" s="2"/>
      <c r="N992" s="2"/>
      <c r="O992" s="2"/>
      <c r="P992" s="2"/>
    </row>
    <row r="993" ht="15.75" customHeight="1">
      <c r="M993" s="2"/>
      <c r="N993" s="2"/>
      <c r="O993" s="2"/>
      <c r="P993" s="2"/>
    </row>
    <row r="994" ht="15.75" customHeight="1">
      <c r="M994" s="2"/>
      <c r="N994" s="2"/>
      <c r="O994" s="2"/>
      <c r="P994" s="2"/>
    </row>
    <row r="995" ht="15.75" customHeight="1">
      <c r="M995" s="2"/>
      <c r="N995" s="2"/>
      <c r="O995" s="2"/>
      <c r="P995" s="2"/>
    </row>
    <row r="996" ht="15.75" customHeight="1">
      <c r="M996" s="2"/>
      <c r="N996" s="2"/>
      <c r="O996" s="2"/>
      <c r="P996" s="2"/>
    </row>
    <row r="997" ht="15.75" customHeight="1">
      <c r="M997" s="2"/>
      <c r="N997" s="2"/>
      <c r="O997" s="2"/>
      <c r="P997" s="2"/>
    </row>
    <row r="998" ht="15.75" customHeight="1">
      <c r="M998" s="2"/>
      <c r="N998" s="2"/>
      <c r="O998" s="2"/>
      <c r="P998" s="2"/>
    </row>
    <row r="999" ht="15.75" customHeight="1">
      <c r="M999" s="2"/>
      <c r="N999" s="2"/>
      <c r="O999" s="2"/>
      <c r="P999" s="2"/>
    </row>
    <row r="1000" ht="15.75" customHeight="1">
      <c r="M1000" s="2"/>
      <c r="N1000" s="2"/>
      <c r="O1000" s="2"/>
      <c r="P1000" s="2"/>
    </row>
  </sheetData>
  <mergeCells count="2">
    <mergeCell ref="A1:A3"/>
    <mergeCell ref="B1:K2"/>
  </mergeCells>
  <conditionalFormatting sqref="G33:G48">
    <cfRule type="cellIs" dxfId="0" priority="1" operator="lessThan">
      <formula>7</formula>
    </cfRule>
  </conditionalFormatting>
  <conditionalFormatting sqref="G33:G48">
    <cfRule type="cellIs" dxfId="1" priority="2" operator="greaterThanOrEqual">
      <formula>7</formula>
    </cfRule>
  </conditionalFormatting>
  <conditionalFormatting sqref="G4:G27">
    <cfRule type="cellIs" dxfId="0" priority="3" operator="lessThan">
      <formula>7</formula>
    </cfRule>
  </conditionalFormatting>
  <conditionalFormatting sqref="G4:G27">
    <cfRule type="cellIs" dxfId="1" priority="4" operator="greaterThanOrEqual">
      <formula>7</formula>
    </cfRule>
  </conditionalFormatting>
  <conditionalFormatting sqref="B4:E2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3" t="s">
        <v>26</v>
      </c>
      <c r="B1" s="14" t="s">
        <v>46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 t="s">
        <v>28</v>
      </c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2"/>
      <c r="AA1" s="18"/>
      <c r="AB1" s="18"/>
      <c r="AC1" s="18"/>
      <c r="AD1" s="18"/>
      <c r="AE1" s="18"/>
    </row>
    <row r="2">
      <c r="A2" s="20"/>
      <c r="B2" s="21"/>
      <c r="C2" s="22"/>
      <c r="D2" s="22"/>
      <c r="E2" s="22"/>
      <c r="F2" s="22"/>
      <c r="G2" s="22"/>
      <c r="H2" s="22"/>
      <c r="I2" s="22"/>
      <c r="J2" s="22"/>
      <c r="K2" s="23"/>
      <c r="L2" s="2"/>
      <c r="M2" s="24" t="s">
        <v>29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2"/>
      <c r="AA2" s="18"/>
      <c r="AB2" s="18"/>
      <c r="AC2" s="18"/>
      <c r="AD2" s="18"/>
      <c r="AE2" s="18"/>
    </row>
    <row r="3">
      <c r="A3" s="25"/>
      <c r="B3" s="26" t="s">
        <v>30</v>
      </c>
      <c r="C3" s="26" t="s">
        <v>31</v>
      </c>
      <c r="D3" s="26" t="s">
        <v>32</v>
      </c>
      <c r="E3" s="26" t="s">
        <v>33</v>
      </c>
      <c r="F3" s="27" t="s">
        <v>34</v>
      </c>
      <c r="G3" s="27" t="s">
        <v>35</v>
      </c>
      <c r="H3" s="27" t="s">
        <v>36</v>
      </c>
      <c r="I3" s="27" t="s">
        <v>37</v>
      </c>
      <c r="J3" s="26" t="s">
        <v>38</v>
      </c>
      <c r="K3" s="26" t="s">
        <v>39</v>
      </c>
      <c r="L3" s="2"/>
      <c r="M3" s="17" t="s">
        <v>40</v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2"/>
      <c r="Y3" s="18"/>
      <c r="Z3" s="18"/>
      <c r="AA3" s="18"/>
      <c r="AB3" s="18"/>
      <c r="AC3" s="18"/>
      <c r="AD3" s="18"/>
      <c r="AE3" s="18"/>
    </row>
    <row r="4">
      <c r="A4" s="28" t="str">
        <f>ALNS!A4</f>
        <v>Ana Beatriz Oliveira Barbosa</v>
      </c>
      <c r="B4" s="46">
        <v>6.0</v>
      </c>
      <c r="C4" s="29"/>
      <c r="D4" s="29"/>
      <c r="E4" s="29"/>
      <c r="F4" s="30">
        <f t="shared" ref="F4:F27" si="1">IF(A4&lt;&gt;"",SUM(B4:E4),)</f>
        <v>6</v>
      </c>
      <c r="G4" s="31">
        <f t="shared" ref="G4:G27" si="2">IFERROR(IF(F4&gt;=0,AVERAGE(B4:E4),""),"")</f>
        <v>6</v>
      </c>
      <c r="H4" s="30" t="str">
        <f t="shared" ref="H4:H27" si="3">IF(AND(F4&gt;=10,F4&lt;28,G4&lt;7),ROUND((50-G4*6)/4,1),"")</f>
        <v/>
      </c>
      <c r="I4" s="32"/>
      <c r="J4" s="33" t="str">
        <f t="shared" ref="J4:J27" si="4">IF(AND(B4&lt;&gt;"",C4&lt;&gt;"",D4&lt;&gt;"",E4&lt;&gt;""),IF(OR(F4&gt;=28,F4&lt;10),G4,IF(I4=H4,5,((G4*6)+(I4*4))/10)),)</f>
        <v/>
      </c>
      <c r="K4" s="34" t="str">
        <f t="shared" ref="K4:K27" si="5">IF(AND(B4&lt;&gt;"",C4&lt;&gt;"",D4&lt;&gt;"",E4&lt;&gt;""),IF(J4&gt;=5,"A","R"),)</f>
        <v/>
      </c>
      <c r="L4" s="2"/>
      <c r="M4" s="35" t="s">
        <v>41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</row>
    <row r="5">
      <c r="A5" s="36" t="str">
        <f>ALNS!A5</f>
        <v>Ana Clara de Lima</v>
      </c>
      <c r="B5" s="47" t="s">
        <v>47</v>
      </c>
      <c r="C5" s="37"/>
      <c r="D5" s="37"/>
      <c r="E5" s="37"/>
      <c r="F5" s="38">
        <f t="shared" si="1"/>
        <v>0</v>
      </c>
      <c r="G5" s="39" t="str">
        <f t="shared" si="2"/>
        <v/>
      </c>
      <c r="H5" s="38" t="str">
        <f t="shared" si="3"/>
        <v/>
      </c>
      <c r="I5" s="40"/>
      <c r="J5" s="41" t="str">
        <f t="shared" si="4"/>
        <v/>
      </c>
      <c r="K5" s="42" t="str">
        <f t="shared" si="5"/>
        <v/>
      </c>
      <c r="L5" s="2"/>
      <c r="M5" s="24" t="s">
        <v>42</v>
      </c>
      <c r="N5" s="18"/>
      <c r="O5" s="18"/>
      <c r="P5" s="18"/>
      <c r="Q5" s="18"/>
      <c r="R5" s="18"/>
      <c r="S5" s="18"/>
      <c r="T5" s="18"/>
      <c r="U5" s="18"/>
      <c r="V5" s="18"/>
      <c r="W5" s="18"/>
      <c r="X5" s="2"/>
      <c r="Y5" s="18"/>
      <c r="Z5" s="2"/>
      <c r="AA5" s="18"/>
      <c r="AB5" s="18"/>
      <c r="AC5" s="18"/>
      <c r="AD5" s="18"/>
      <c r="AE5" s="18"/>
    </row>
    <row r="6">
      <c r="A6" s="28" t="str">
        <f>ALNS!A6</f>
        <v>Brenda Teixeira Figueiredo</v>
      </c>
      <c r="B6" s="46">
        <v>8.0</v>
      </c>
      <c r="C6" s="29"/>
      <c r="D6" s="29"/>
      <c r="E6" s="29"/>
      <c r="F6" s="30">
        <f t="shared" si="1"/>
        <v>8</v>
      </c>
      <c r="G6" s="31">
        <f t="shared" si="2"/>
        <v>8</v>
      </c>
      <c r="H6" s="30" t="str">
        <f t="shared" si="3"/>
        <v/>
      </c>
      <c r="I6" s="32"/>
      <c r="J6" s="33" t="str">
        <f t="shared" si="4"/>
        <v/>
      </c>
      <c r="K6" s="34" t="str">
        <f t="shared" si="5"/>
        <v/>
      </c>
      <c r="L6" s="2"/>
      <c r="M6" s="43" t="s">
        <v>43</v>
      </c>
      <c r="N6" s="18"/>
      <c r="O6" s="18"/>
      <c r="P6" s="18"/>
      <c r="Q6" s="18"/>
      <c r="R6" s="18"/>
      <c r="S6" s="18"/>
      <c r="T6" s="18"/>
      <c r="U6" s="18"/>
      <c r="V6" s="18"/>
      <c r="W6" s="18"/>
      <c r="X6" s="2"/>
      <c r="Y6" s="18"/>
      <c r="Z6" s="2"/>
      <c r="AA6" s="18"/>
      <c r="AB6" s="18"/>
      <c r="AC6" s="18"/>
      <c r="AD6" s="18"/>
      <c r="AE6" s="18"/>
    </row>
    <row r="7">
      <c r="A7" s="36" t="str">
        <f>ALNS!A7</f>
        <v>Carlos Antonio da Silva Vicente</v>
      </c>
      <c r="B7" s="47">
        <v>9.0</v>
      </c>
      <c r="C7" s="37"/>
      <c r="D7" s="37"/>
      <c r="E7" s="37"/>
      <c r="F7" s="38">
        <f t="shared" si="1"/>
        <v>9</v>
      </c>
      <c r="G7" s="39">
        <f t="shared" si="2"/>
        <v>9</v>
      </c>
      <c r="H7" s="38" t="str">
        <f t="shared" si="3"/>
        <v/>
      </c>
      <c r="I7" s="40"/>
      <c r="J7" s="41" t="str">
        <f t="shared" si="4"/>
        <v/>
      </c>
      <c r="K7" s="42" t="str">
        <f t="shared" si="5"/>
        <v/>
      </c>
      <c r="L7" s="2"/>
      <c r="M7" s="43" t="s">
        <v>44</v>
      </c>
      <c r="N7" s="18"/>
      <c r="O7" s="18"/>
      <c r="P7" s="18"/>
      <c r="Q7" s="18"/>
      <c r="R7" s="18"/>
      <c r="S7" s="18"/>
      <c r="T7" s="18"/>
      <c r="U7" s="18"/>
      <c r="V7" s="18"/>
      <c r="W7" s="18"/>
      <c r="X7" s="2"/>
      <c r="Y7" s="18"/>
      <c r="Z7" s="2"/>
      <c r="AA7" s="18"/>
      <c r="AB7" s="18"/>
      <c r="AC7" s="18"/>
      <c r="AD7" s="18"/>
      <c r="AE7" s="18"/>
    </row>
    <row r="8">
      <c r="A8" s="28" t="str">
        <f>ALNS!A8</f>
        <v>Eduarda Shaieny Lopes Lima</v>
      </c>
      <c r="B8" s="46">
        <v>8.5</v>
      </c>
      <c r="C8" s="29"/>
      <c r="D8" s="29"/>
      <c r="E8" s="29"/>
      <c r="F8" s="30">
        <f t="shared" si="1"/>
        <v>8.5</v>
      </c>
      <c r="G8" s="31">
        <f t="shared" si="2"/>
        <v>8.5</v>
      </c>
      <c r="H8" s="30" t="str">
        <f t="shared" si="3"/>
        <v/>
      </c>
      <c r="I8" s="32"/>
      <c r="J8" s="33" t="str">
        <f t="shared" si="4"/>
        <v/>
      </c>
      <c r="K8" s="34" t="str">
        <f t="shared" si="5"/>
        <v/>
      </c>
      <c r="L8" s="2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2"/>
      <c r="Y8" s="18"/>
      <c r="Z8" s="2"/>
      <c r="AA8" s="18"/>
      <c r="AB8" s="18"/>
      <c r="AC8" s="18"/>
      <c r="AD8" s="18"/>
      <c r="AE8" s="18"/>
    </row>
    <row r="9">
      <c r="A9" s="36" t="str">
        <f>ALNS!A9</f>
        <v>Ellen Beatriz Pacífico da Silva</v>
      </c>
      <c r="B9" s="47">
        <v>7.0</v>
      </c>
      <c r="C9" s="37"/>
      <c r="D9" s="37"/>
      <c r="E9" s="37"/>
      <c r="F9" s="38">
        <f t="shared" si="1"/>
        <v>7</v>
      </c>
      <c r="G9" s="39">
        <f t="shared" si="2"/>
        <v>7</v>
      </c>
      <c r="H9" s="38" t="str">
        <f t="shared" si="3"/>
        <v/>
      </c>
      <c r="I9" s="40"/>
      <c r="J9" s="41" t="str">
        <f t="shared" si="4"/>
        <v/>
      </c>
      <c r="K9" s="42" t="str">
        <f t="shared" si="5"/>
        <v/>
      </c>
      <c r="L9" s="2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2"/>
      <c r="Y9" s="18"/>
      <c r="Z9" s="2"/>
      <c r="AA9" s="18"/>
      <c r="AB9" s="18"/>
      <c r="AC9" s="18"/>
      <c r="AD9" s="18"/>
      <c r="AE9" s="18"/>
    </row>
    <row r="10">
      <c r="A10" s="28" t="str">
        <f>ALNS!A10</f>
        <v>Emilly Christina Lima Freire</v>
      </c>
      <c r="B10" s="46">
        <v>9.5</v>
      </c>
      <c r="C10" s="29"/>
      <c r="D10" s="29"/>
      <c r="E10" s="29"/>
      <c r="F10" s="30">
        <f t="shared" si="1"/>
        <v>9.5</v>
      </c>
      <c r="G10" s="31">
        <f t="shared" si="2"/>
        <v>9.5</v>
      </c>
      <c r="H10" s="30" t="str">
        <f t="shared" si="3"/>
        <v/>
      </c>
      <c r="I10" s="32"/>
      <c r="J10" s="33" t="str">
        <f t="shared" si="4"/>
        <v/>
      </c>
      <c r="K10" s="34" t="str">
        <f t="shared" si="5"/>
        <v/>
      </c>
      <c r="L10" s="2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2"/>
      <c r="Y10" s="18"/>
      <c r="Z10" s="2"/>
      <c r="AA10" s="18"/>
      <c r="AB10" s="18"/>
      <c r="AC10" s="18"/>
      <c r="AD10" s="18"/>
      <c r="AE10" s="18"/>
    </row>
    <row r="11">
      <c r="A11" s="36" t="str">
        <f>ALNS!A11</f>
        <v>Emilly Eduarda Almeida da Silva</v>
      </c>
      <c r="B11" s="47">
        <v>9.5</v>
      </c>
      <c r="C11" s="37"/>
      <c r="D11" s="37"/>
      <c r="E11" s="37"/>
      <c r="F11" s="38">
        <f t="shared" si="1"/>
        <v>9.5</v>
      </c>
      <c r="G11" s="39">
        <f t="shared" si="2"/>
        <v>9.5</v>
      </c>
      <c r="H11" s="38" t="str">
        <f t="shared" si="3"/>
        <v/>
      </c>
      <c r="I11" s="40"/>
      <c r="J11" s="41" t="str">
        <f t="shared" si="4"/>
        <v/>
      </c>
      <c r="K11" s="42" t="str">
        <f t="shared" si="5"/>
        <v/>
      </c>
      <c r="L11" s="2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2"/>
      <c r="Y11" s="18"/>
      <c r="Z11" s="2"/>
      <c r="AA11" s="18"/>
      <c r="AB11" s="18"/>
      <c r="AC11" s="18"/>
      <c r="AD11" s="18"/>
      <c r="AE11" s="18"/>
    </row>
    <row r="12">
      <c r="A12" s="28" t="str">
        <f>ALNS!A12</f>
        <v>Emilly Oliveira da Cruz</v>
      </c>
      <c r="B12" s="46" t="s">
        <v>47</v>
      </c>
      <c r="C12" s="29"/>
      <c r="D12" s="29"/>
      <c r="E12" s="29"/>
      <c r="F12" s="30">
        <f t="shared" si="1"/>
        <v>0</v>
      </c>
      <c r="G12" s="31" t="str">
        <f t="shared" si="2"/>
        <v/>
      </c>
      <c r="H12" s="30" t="str">
        <f t="shared" si="3"/>
        <v/>
      </c>
      <c r="I12" s="32"/>
      <c r="J12" s="33" t="str">
        <f t="shared" si="4"/>
        <v/>
      </c>
      <c r="K12" s="34" t="str">
        <f t="shared" si="5"/>
        <v/>
      </c>
      <c r="L12" s="2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2"/>
      <c r="Y12" s="18"/>
      <c r="Z12" s="2"/>
      <c r="AA12" s="18"/>
      <c r="AB12" s="18"/>
      <c r="AC12" s="18"/>
      <c r="AD12" s="18"/>
      <c r="AE12" s="18"/>
    </row>
    <row r="13">
      <c r="A13" s="36" t="str">
        <f>ALNS!A13</f>
        <v>Esteffany Mirelly Lima da Silva</v>
      </c>
      <c r="B13" s="47">
        <v>6.0</v>
      </c>
      <c r="C13" s="37"/>
      <c r="D13" s="37"/>
      <c r="E13" s="37"/>
      <c r="F13" s="38">
        <f t="shared" si="1"/>
        <v>6</v>
      </c>
      <c r="G13" s="39">
        <f t="shared" si="2"/>
        <v>6</v>
      </c>
      <c r="H13" s="38" t="str">
        <f t="shared" si="3"/>
        <v/>
      </c>
      <c r="I13" s="40"/>
      <c r="J13" s="41" t="str">
        <f t="shared" si="4"/>
        <v/>
      </c>
      <c r="K13" s="42" t="str">
        <f t="shared" si="5"/>
        <v/>
      </c>
      <c r="L13" s="2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2"/>
      <c r="Y13" s="18"/>
      <c r="Z13" s="2"/>
      <c r="AA13" s="18"/>
      <c r="AB13" s="18"/>
      <c r="AC13" s="18"/>
      <c r="AD13" s="18"/>
      <c r="AE13" s="18"/>
    </row>
    <row r="14">
      <c r="A14" s="28" t="str">
        <f>ALNS!A14</f>
        <v>Ester Hadassa Gomes Silva</v>
      </c>
      <c r="B14" s="46">
        <v>8.5</v>
      </c>
      <c r="C14" s="29"/>
      <c r="D14" s="29"/>
      <c r="E14" s="29"/>
      <c r="F14" s="30">
        <f t="shared" si="1"/>
        <v>8.5</v>
      </c>
      <c r="G14" s="31">
        <f t="shared" si="2"/>
        <v>8.5</v>
      </c>
      <c r="H14" s="30" t="str">
        <f t="shared" si="3"/>
        <v/>
      </c>
      <c r="I14" s="32"/>
      <c r="J14" s="33" t="str">
        <f t="shared" si="4"/>
        <v/>
      </c>
      <c r="K14" s="34" t="str">
        <f t="shared" si="5"/>
        <v/>
      </c>
      <c r="L14" s="2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2"/>
      <c r="Y14" s="18"/>
      <c r="Z14" s="2"/>
      <c r="AA14" s="18"/>
      <c r="AB14" s="18"/>
      <c r="AC14" s="18"/>
      <c r="AD14" s="18"/>
      <c r="AE14" s="18"/>
    </row>
    <row r="15">
      <c r="A15" s="36" t="str">
        <f>ALNS!A15</f>
        <v>Évelin Yasmin Ferreira de Santana</v>
      </c>
      <c r="B15" s="47">
        <v>8.5</v>
      </c>
      <c r="C15" s="37"/>
      <c r="D15" s="37"/>
      <c r="E15" s="37"/>
      <c r="F15" s="38">
        <f t="shared" si="1"/>
        <v>8.5</v>
      </c>
      <c r="G15" s="39">
        <f t="shared" si="2"/>
        <v>8.5</v>
      </c>
      <c r="H15" s="38" t="str">
        <f t="shared" si="3"/>
        <v/>
      </c>
      <c r="I15" s="40"/>
      <c r="J15" s="41" t="str">
        <f t="shared" si="4"/>
        <v/>
      </c>
      <c r="K15" s="42" t="str">
        <f t="shared" si="5"/>
        <v/>
      </c>
      <c r="L15" s="2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2"/>
      <c r="Y15" s="18"/>
      <c r="Z15" s="2"/>
      <c r="AA15" s="18"/>
      <c r="AB15" s="18"/>
      <c r="AC15" s="18"/>
      <c r="AD15" s="18"/>
      <c r="AE15" s="18"/>
    </row>
    <row r="16">
      <c r="A16" s="28" t="str">
        <f>ALNS!A16</f>
        <v>Everton Henrique de Negreiros Silva</v>
      </c>
      <c r="B16" s="46">
        <v>8.5</v>
      </c>
      <c r="C16" s="29"/>
      <c r="D16" s="29"/>
      <c r="E16" s="29"/>
      <c r="F16" s="30">
        <f t="shared" si="1"/>
        <v>8.5</v>
      </c>
      <c r="G16" s="31">
        <f t="shared" si="2"/>
        <v>8.5</v>
      </c>
      <c r="H16" s="30" t="str">
        <f t="shared" si="3"/>
        <v/>
      </c>
      <c r="I16" s="32"/>
      <c r="J16" s="33" t="str">
        <f t="shared" si="4"/>
        <v/>
      </c>
      <c r="K16" s="34" t="str">
        <f t="shared" si="5"/>
        <v/>
      </c>
      <c r="L16" s="2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2"/>
      <c r="Y16" s="18"/>
      <c r="Z16" s="2"/>
      <c r="AA16" s="18"/>
      <c r="AB16" s="18"/>
      <c r="AC16" s="18"/>
      <c r="AD16" s="18"/>
      <c r="AE16" s="18"/>
    </row>
    <row r="17">
      <c r="A17" s="36" t="str">
        <f>ALNS!A17</f>
        <v>Gabrielle Borges Alves</v>
      </c>
      <c r="B17" s="47">
        <v>8.5</v>
      </c>
      <c r="C17" s="37"/>
      <c r="D17" s="37"/>
      <c r="E17" s="37"/>
      <c r="F17" s="38">
        <f t="shared" si="1"/>
        <v>8.5</v>
      </c>
      <c r="G17" s="39">
        <f t="shared" si="2"/>
        <v>8.5</v>
      </c>
      <c r="H17" s="38" t="str">
        <f t="shared" si="3"/>
        <v/>
      </c>
      <c r="I17" s="40"/>
      <c r="J17" s="41" t="str">
        <f t="shared" si="4"/>
        <v/>
      </c>
      <c r="K17" s="42" t="str">
        <f t="shared" si="5"/>
        <v/>
      </c>
      <c r="L17" s="2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2"/>
      <c r="Y17" s="18"/>
      <c r="Z17" s="2"/>
      <c r="AA17" s="18"/>
      <c r="AB17" s="18"/>
      <c r="AC17" s="18"/>
      <c r="AD17" s="18"/>
      <c r="AE17" s="18"/>
    </row>
    <row r="18">
      <c r="A18" s="28" t="str">
        <f>ALNS!A18</f>
        <v>João Gabriel Araújo Macedo</v>
      </c>
      <c r="B18" s="46">
        <v>7.0</v>
      </c>
      <c r="C18" s="29"/>
      <c r="D18" s="29"/>
      <c r="E18" s="29"/>
      <c r="F18" s="30">
        <f t="shared" si="1"/>
        <v>7</v>
      </c>
      <c r="G18" s="31">
        <f t="shared" si="2"/>
        <v>7</v>
      </c>
      <c r="H18" s="30" t="str">
        <f t="shared" si="3"/>
        <v/>
      </c>
      <c r="I18" s="32"/>
      <c r="J18" s="33" t="str">
        <f t="shared" si="4"/>
        <v/>
      </c>
      <c r="K18" s="34" t="str">
        <f t="shared" si="5"/>
        <v/>
      </c>
      <c r="L18" s="2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2"/>
      <c r="Y18" s="18"/>
      <c r="Z18" s="2"/>
      <c r="AA18" s="18"/>
      <c r="AB18" s="18"/>
      <c r="AC18" s="18"/>
      <c r="AD18" s="18"/>
      <c r="AE18" s="18"/>
    </row>
    <row r="19">
      <c r="A19" s="36" t="str">
        <f>ALNS!A19</f>
        <v>José Flávio Araújo Macedo</v>
      </c>
      <c r="B19" s="47">
        <v>8.5</v>
      </c>
      <c r="C19" s="37"/>
      <c r="D19" s="37"/>
      <c r="E19" s="37"/>
      <c r="F19" s="38">
        <f t="shared" si="1"/>
        <v>8.5</v>
      </c>
      <c r="G19" s="39">
        <f t="shared" si="2"/>
        <v>8.5</v>
      </c>
      <c r="H19" s="38" t="str">
        <f t="shared" si="3"/>
        <v/>
      </c>
      <c r="I19" s="40"/>
      <c r="J19" s="41" t="str">
        <f t="shared" si="4"/>
        <v/>
      </c>
      <c r="K19" s="42" t="str">
        <f t="shared" si="5"/>
        <v/>
      </c>
      <c r="L19" s="2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2"/>
      <c r="Y19" s="18"/>
      <c r="Z19" s="2"/>
      <c r="AA19" s="18"/>
      <c r="AB19" s="18"/>
      <c r="AC19" s="18"/>
      <c r="AD19" s="18"/>
      <c r="AE19" s="18"/>
    </row>
    <row r="20" ht="15.75" customHeight="1">
      <c r="A20" s="44" t="str">
        <f>ALNS!A20</f>
        <v>Lethycia Nascimento Sousa</v>
      </c>
      <c r="B20" s="46">
        <v>8.5</v>
      </c>
      <c r="C20" s="29"/>
      <c r="D20" s="29"/>
      <c r="E20" s="29"/>
      <c r="F20" s="30">
        <f t="shared" si="1"/>
        <v>8.5</v>
      </c>
      <c r="G20" s="31">
        <f t="shared" si="2"/>
        <v>8.5</v>
      </c>
      <c r="H20" s="30" t="str">
        <f t="shared" si="3"/>
        <v/>
      </c>
      <c r="I20" s="32"/>
      <c r="J20" s="33" t="str">
        <f t="shared" si="4"/>
        <v/>
      </c>
      <c r="K20" s="34" t="str">
        <f t="shared" si="5"/>
        <v/>
      </c>
      <c r="L20" s="2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2"/>
      <c r="Y20" s="18"/>
      <c r="Z20" s="2"/>
      <c r="AA20" s="18"/>
      <c r="AB20" s="18"/>
      <c r="AC20" s="18"/>
      <c r="AD20" s="18"/>
      <c r="AE20" s="18"/>
    </row>
    <row r="21" ht="15.75" customHeight="1">
      <c r="A21" s="36" t="str">
        <f>ALNS!A21</f>
        <v>Maria Julia Oliveira Almeida</v>
      </c>
      <c r="B21" s="47">
        <v>8.5</v>
      </c>
      <c r="C21" s="37"/>
      <c r="D21" s="37"/>
      <c r="E21" s="37"/>
      <c r="F21" s="38">
        <f t="shared" si="1"/>
        <v>8.5</v>
      </c>
      <c r="G21" s="39">
        <f t="shared" si="2"/>
        <v>8.5</v>
      </c>
      <c r="H21" s="38" t="str">
        <f t="shared" si="3"/>
        <v/>
      </c>
      <c r="I21" s="40"/>
      <c r="J21" s="41" t="str">
        <f t="shared" si="4"/>
        <v/>
      </c>
      <c r="K21" s="42" t="str">
        <f t="shared" si="5"/>
        <v/>
      </c>
      <c r="L21" s="2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2"/>
      <c r="Y21" s="18"/>
      <c r="Z21" s="2"/>
      <c r="AA21" s="18"/>
      <c r="AB21" s="18"/>
      <c r="AC21" s="18"/>
      <c r="AD21" s="18"/>
      <c r="AE21" s="18"/>
    </row>
    <row r="22" ht="15.75" customHeight="1">
      <c r="A22" s="28" t="str">
        <f>ALNS!A22</f>
        <v>Marynna Mellyne de Oliveira Almeida Carneiro</v>
      </c>
      <c r="B22" s="46">
        <v>8.5</v>
      </c>
      <c r="C22" s="29"/>
      <c r="D22" s="29"/>
      <c r="E22" s="29"/>
      <c r="F22" s="30">
        <f t="shared" si="1"/>
        <v>8.5</v>
      </c>
      <c r="G22" s="31">
        <f t="shared" si="2"/>
        <v>8.5</v>
      </c>
      <c r="H22" s="30" t="str">
        <f t="shared" si="3"/>
        <v/>
      </c>
      <c r="I22" s="32"/>
      <c r="J22" s="33" t="str">
        <f t="shared" si="4"/>
        <v/>
      </c>
      <c r="K22" s="34" t="str">
        <f t="shared" si="5"/>
        <v/>
      </c>
      <c r="L22" s="2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2"/>
      <c r="Y22" s="18"/>
      <c r="Z22" s="2"/>
      <c r="AA22" s="18"/>
      <c r="AB22" s="18"/>
      <c r="AC22" s="18"/>
      <c r="AD22" s="18"/>
      <c r="AE22" s="18"/>
    </row>
    <row r="23" ht="15.75" customHeight="1">
      <c r="A23" s="36" t="str">
        <f>ALNS!A23</f>
        <v>Milena Luana Azevedo Lima</v>
      </c>
      <c r="B23" s="47">
        <v>8.5</v>
      </c>
      <c r="C23" s="37"/>
      <c r="D23" s="37"/>
      <c r="E23" s="37"/>
      <c r="F23" s="38">
        <f t="shared" si="1"/>
        <v>8.5</v>
      </c>
      <c r="G23" s="39">
        <f t="shared" si="2"/>
        <v>8.5</v>
      </c>
      <c r="H23" s="38" t="str">
        <f t="shared" si="3"/>
        <v/>
      </c>
      <c r="I23" s="40"/>
      <c r="J23" s="41" t="str">
        <f t="shared" si="4"/>
        <v/>
      </c>
      <c r="K23" s="42" t="str">
        <f t="shared" si="5"/>
        <v/>
      </c>
      <c r="L23" s="2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2"/>
      <c r="Y23" s="18"/>
      <c r="Z23" s="2"/>
      <c r="AA23" s="18"/>
      <c r="AB23" s="18"/>
      <c r="AC23" s="18"/>
      <c r="AD23" s="18"/>
      <c r="AE23" s="18"/>
    </row>
    <row r="24" ht="15.75" customHeight="1">
      <c r="A24" s="28" t="str">
        <f>ALNS!A24</f>
        <v>Myllena Maria da Silva Balbino</v>
      </c>
      <c r="B24" s="46">
        <v>7.5</v>
      </c>
      <c r="C24" s="29"/>
      <c r="D24" s="29"/>
      <c r="E24" s="29"/>
      <c r="F24" s="30">
        <f t="shared" si="1"/>
        <v>7.5</v>
      </c>
      <c r="G24" s="31">
        <f t="shared" si="2"/>
        <v>7.5</v>
      </c>
      <c r="H24" s="30" t="str">
        <f t="shared" si="3"/>
        <v/>
      </c>
      <c r="I24" s="32"/>
      <c r="J24" s="33" t="str">
        <f t="shared" si="4"/>
        <v/>
      </c>
      <c r="K24" s="34" t="str">
        <f t="shared" si="5"/>
        <v/>
      </c>
      <c r="L24" s="2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2"/>
      <c r="Y24" s="18"/>
      <c r="Z24" s="2"/>
      <c r="AA24" s="18"/>
      <c r="AB24" s="18"/>
      <c r="AC24" s="18"/>
      <c r="AD24" s="18"/>
      <c r="AE24" s="18"/>
    </row>
    <row r="25" ht="15.75" customHeight="1">
      <c r="A25" s="36" t="str">
        <f>ALNS!A25</f>
        <v>Poliana Kelly de Almeida Nascimento</v>
      </c>
      <c r="B25" s="47">
        <v>9.5</v>
      </c>
      <c r="C25" s="37"/>
      <c r="D25" s="37"/>
      <c r="E25" s="37"/>
      <c r="F25" s="38">
        <f t="shared" si="1"/>
        <v>9.5</v>
      </c>
      <c r="G25" s="39">
        <f t="shared" si="2"/>
        <v>9.5</v>
      </c>
      <c r="H25" s="38" t="str">
        <f t="shared" si="3"/>
        <v/>
      </c>
      <c r="I25" s="40"/>
      <c r="J25" s="41" t="str">
        <f t="shared" si="4"/>
        <v/>
      </c>
      <c r="K25" s="42" t="str">
        <f t="shared" si="5"/>
        <v/>
      </c>
      <c r="L25" s="2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2"/>
      <c r="Y25" s="18"/>
      <c r="Z25" s="2"/>
      <c r="AA25" s="18"/>
      <c r="AB25" s="18"/>
      <c r="AC25" s="18"/>
      <c r="AD25" s="18"/>
      <c r="AE25" s="18"/>
    </row>
    <row r="26" ht="15.75" customHeight="1">
      <c r="A26" s="28" t="str">
        <f>ALNS!A26</f>
        <v>Rafaelly Jordão de Oliveira</v>
      </c>
      <c r="B26" s="46">
        <v>6.0</v>
      </c>
      <c r="C26" s="29"/>
      <c r="D26" s="29"/>
      <c r="E26" s="29"/>
      <c r="F26" s="30">
        <f t="shared" si="1"/>
        <v>6</v>
      </c>
      <c r="G26" s="31">
        <f t="shared" si="2"/>
        <v>6</v>
      </c>
      <c r="H26" s="30" t="str">
        <f t="shared" si="3"/>
        <v/>
      </c>
      <c r="I26" s="32"/>
      <c r="J26" s="33" t="str">
        <f t="shared" si="4"/>
        <v/>
      </c>
      <c r="K26" s="34" t="str">
        <f t="shared" si="5"/>
        <v/>
      </c>
      <c r="L26" s="2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2"/>
      <c r="Y26" s="18"/>
      <c r="Z26" s="2"/>
      <c r="AA26" s="18"/>
      <c r="AB26" s="18"/>
      <c r="AC26" s="18"/>
      <c r="AD26" s="18"/>
      <c r="AE26" s="18"/>
    </row>
    <row r="27" ht="15.75" customHeight="1">
      <c r="A27" s="36" t="str">
        <f>ALNS!A27</f>
        <v>Samuel de Sousa Ribeiro</v>
      </c>
      <c r="B27" s="47">
        <v>8.0</v>
      </c>
      <c r="C27" s="37"/>
      <c r="D27" s="37"/>
      <c r="E27" s="37"/>
      <c r="F27" s="38">
        <f t="shared" si="1"/>
        <v>8</v>
      </c>
      <c r="G27" s="39">
        <f t="shared" si="2"/>
        <v>8</v>
      </c>
      <c r="H27" s="38" t="str">
        <f t="shared" si="3"/>
        <v/>
      </c>
      <c r="I27" s="40"/>
      <c r="J27" s="41" t="str">
        <f t="shared" si="4"/>
        <v/>
      </c>
      <c r="K27" s="42" t="str">
        <f t="shared" si="5"/>
        <v/>
      </c>
      <c r="L27" s="2"/>
      <c r="M27" s="18"/>
      <c r="N27" s="18"/>
      <c r="O27" s="18"/>
      <c r="P27" s="18"/>
      <c r="Q27" s="18"/>
      <c r="R27" s="18"/>
      <c r="S27" s="18"/>
      <c r="T27" s="18"/>
      <c r="U27" s="2"/>
      <c r="V27" s="2"/>
      <c r="W27" s="2"/>
      <c r="X27" s="2"/>
      <c r="Y27" s="18"/>
      <c r="Z27" s="2"/>
      <c r="AA27" s="18"/>
      <c r="AB27" s="18"/>
      <c r="AC27" s="18"/>
      <c r="AD27" s="18"/>
      <c r="AE27" s="18"/>
    </row>
    <row r="28" ht="15.75" hidden="1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2"/>
      <c r="M28" s="18"/>
      <c r="N28" s="18"/>
      <c r="O28" s="18"/>
      <c r="P28" s="18"/>
      <c r="Q28" s="18"/>
      <c r="R28" s="18"/>
      <c r="S28" s="18"/>
      <c r="T28" s="2"/>
      <c r="U28" s="2"/>
      <c r="V28" s="2"/>
      <c r="W28" s="2"/>
      <c r="X28" s="2"/>
      <c r="Y28" s="18"/>
      <c r="Z28" s="2"/>
      <c r="AA28" s="18"/>
      <c r="AB28" s="18"/>
      <c r="AC28" s="18"/>
      <c r="AD28" s="18"/>
      <c r="AE28" s="18"/>
    </row>
    <row r="29" ht="15.75" hidden="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2"/>
      <c r="M29" s="18"/>
      <c r="N29" s="18"/>
      <c r="O29" s="18"/>
      <c r="P29" s="18"/>
      <c r="Q29" s="18"/>
      <c r="R29" s="18"/>
      <c r="S29" s="2"/>
      <c r="T29" s="18"/>
      <c r="U29" s="2"/>
      <c r="V29" s="2"/>
      <c r="W29" s="2"/>
      <c r="X29" s="2"/>
      <c r="Y29" s="2"/>
      <c r="Z29" s="2"/>
      <c r="AA29" s="18"/>
      <c r="AB29" s="18"/>
      <c r="AC29" s="18"/>
      <c r="AD29" s="18"/>
      <c r="AE29" s="18"/>
    </row>
    <row r="30" ht="15.75" hidden="1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2"/>
      <c r="M30" s="18"/>
      <c r="N30" s="18"/>
      <c r="O30" s="18"/>
      <c r="P30" s="18"/>
      <c r="Q30" s="18"/>
      <c r="R30" s="18"/>
      <c r="S30" s="18"/>
      <c r="T30" s="18"/>
      <c r="U30" s="2"/>
      <c r="V30" s="2"/>
      <c r="W30" s="2"/>
      <c r="X30" s="2"/>
      <c r="Y30" s="2"/>
      <c r="Z30" s="2"/>
      <c r="AA30" s="18"/>
      <c r="AB30" s="18"/>
      <c r="AC30" s="18"/>
      <c r="AD30" s="18"/>
      <c r="AE30" s="18"/>
    </row>
    <row r="31" ht="15.75" hidden="1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8"/>
      <c r="M31" s="18"/>
      <c r="N31" s="18"/>
      <c r="O31" s="18"/>
      <c r="P31" s="18"/>
      <c r="Q31" s="18"/>
      <c r="R31" s="18"/>
      <c r="S31" s="18"/>
      <c r="T31" s="18"/>
      <c r="U31" s="2"/>
      <c r="V31" s="2"/>
      <c r="W31" s="2"/>
      <c r="X31" s="2"/>
      <c r="Y31" s="2"/>
      <c r="Z31" s="2"/>
      <c r="AA31" s="18"/>
      <c r="AB31" s="18"/>
      <c r="AC31" s="18"/>
      <c r="AD31" s="18"/>
      <c r="AE31" s="18"/>
    </row>
    <row r="32" ht="15.75" hidden="1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8"/>
      <c r="M32" s="18"/>
      <c r="N32" s="18"/>
      <c r="O32" s="18"/>
      <c r="P32" s="18"/>
      <c r="Q32" s="18"/>
      <c r="R32" s="18"/>
      <c r="S32" s="18"/>
      <c r="T32" s="18"/>
      <c r="U32" s="2"/>
      <c r="V32" s="2"/>
      <c r="W32" s="2"/>
      <c r="X32" s="2"/>
      <c r="Y32" s="2"/>
      <c r="Z32" s="2"/>
      <c r="AA32" s="18"/>
      <c r="AB32" s="18"/>
      <c r="AC32" s="18"/>
      <c r="AD32" s="18"/>
      <c r="AE32" s="18"/>
    </row>
    <row r="33" ht="15.75" hidden="1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8"/>
      <c r="M33" s="18"/>
      <c r="N33" s="18"/>
      <c r="O33" s="18"/>
      <c r="P33" s="18"/>
      <c r="Q33" s="18"/>
      <c r="R33" s="18"/>
      <c r="S33" s="18"/>
      <c r="T33" s="18"/>
      <c r="U33" s="2"/>
      <c r="V33" s="2"/>
      <c r="W33" s="2"/>
      <c r="X33" s="2"/>
      <c r="Y33" s="2"/>
      <c r="Z33" s="2"/>
      <c r="AA33" s="18"/>
      <c r="AB33" s="18"/>
      <c r="AC33" s="18"/>
      <c r="AD33" s="18"/>
      <c r="AE33" s="18"/>
    </row>
    <row r="34" ht="15.75" hidden="1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8"/>
      <c r="M34" s="18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8"/>
      <c r="AB34" s="18"/>
      <c r="AC34" s="18"/>
      <c r="AD34" s="18"/>
      <c r="AE34" s="18"/>
    </row>
    <row r="35" ht="15.75" hidden="1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8"/>
      <c r="M35" s="18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8"/>
      <c r="AB35" s="18"/>
      <c r="AC35" s="18"/>
      <c r="AD35" s="18"/>
      <c r="AE35" s="18"/>
    </row>
    <row r="36" ht="15.75" hidden="1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8"/>
      <c r="M36" s="18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8"/>
      <c r="AB36" s="18"/>
      <c r="AC36" s="18"/>
      <c r="AD36" s="18"/>
      <c r="AE36" s="18"/>
    </row>
    <row r="37" ht="15.75" hidden="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8"/>
      <c r="M37" s="18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8"/>
      <c r="AB37" s="18"/>
      <c r="AC37" s="18"/>
      <c r="AD37" s="18"/>
      <c r="AE37" s="2"/>
    </row>
    <row r="38" ht="15.75" hidden="1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8"/>
      <c r="M38" s="18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8"/>
      <c r="AB38" s="18"/>
      <c r="AC38" s="18"/>
      <c r="AD38" s="18"/>
      <c r="AE38" s="2"/>
    </row>
    <row r="39" ht="15.75" hidden="1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8"/>
      <c r="M39" s="18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8"/>
      <c r="AB39" s="18"/>
      <c r="AC39" s="18"/>
      <c r="AD39" s="18"/>
      <c r="AE39" s="2"/>
    </row>
    <row r="40" ht="15.75" hidden="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8"/>
      <c r="M40" s="18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8"/>
      <c r="AB40" s="18"/>
      <c r="AC40" s="18"/>
      <c r="AD40" s="2"/>
      <c r="AE40" s="2"/>
    </row>
    <row r="41" ht="15.75" hidden="1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8"/>
      <c r="M41" s="18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8"/>
      <c r="AB41" s="2"/>
      <c r="AC41" s="2"/>
      <c r="AD41" s="2"/>
      <c r="AE41" s="2"/>
    </row>
    <row r="42" ht="15.75" hidden="1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8"/>
      <c r="M42" s="18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8"/>
      <c r="AB42" s="2"/>
      <c r="AC42" s="2"/>
      <c r="AD42" s="2"/>
      <c r="AE42" s="2"/>
    </row>
    <row r="43" ht="15.75" hidden="1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8"/>
      <c r="M43" s="18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8"/>
      <c r="AB43" s="2"/>
      <c r="AC43" s="2"/>
      <c r="AD43" s="2"/>
      <c r="AE43" s="2"/>
    </row>
    <row r="44" ht="15.75" hidden="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8"/>
      <c r="M44" s="18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8"/>
      <c r="AB44" s="2"/>
      <c r="AC44" s="2"/>
      <c r="AD44" s="2"/>
      <c r="AE44" s="2"/>
    </row>
    <row r="45" ht="15.75" hidden="1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8"/>
      <c r="M45" s="18"/>
      <c r="N45" s="18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8"/>
      <c r="M46" s="18"/>
      <c r="N46" s="18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8"/>
      <c r="M47" s="18"/>
      <c r="N47" s="18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8"/>
      <c r="M48" s="18"/>
      <c r="N48" s="1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8"/>
      <c r="M49" s="18"/>
      <c r="N49" s="18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8"/>
      <c r="M50" s="18"/>
      <c r="N50" s="18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8"/>
      <c r="M51" s="18"/>
      <c r="N51" s="18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8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2"/>
      <c r="AA53" s="18"/>
      <c r="AB53" s="18"/>
      <c r="AC53" s="18"/>
      <c r="AD53" s="18"/>
      <c r="AE53" s="18"/>
    </row>
    <row r="54" ht="15.75" hidden="1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2"/>
      <c r="AA54" s="18"/>
      <c r="AB54" s="18"/>
      <c r="AC54" s="18"/>
      <c r="AD54" s="18"/>
      <c r="AE54" s="18"/>
    </row>
    <row r="55" ht="15.75" hidden="1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2"/>
      <c r="Y55" s="18"/>
      <c r="Z55" s="2"/>
      <c r="AA55" s="18"/>
      <c r="AB55" s="18"/>
      <c r="AC55" s="18"/>
      <c r="AD55" s="18"/>
      <c r="AE55" s="18"/>
    </row>
    <row r="56" ht="15.75" hidden="1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2"/>
      <c r="AA56" s="18"/>
      <c r="AB56" s="18"/>
      <c r="AC56" s="18"/>
      <c r="AD56" s="18"/>
      <c r="AE56" s="18"/>
    </row>
    <row r="57" ht="15.75" hidden="1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2"/>
      <c r="Y57" s="18"/>
      <c r="Z57" s="2"/>
      <c r="AA57" s="18"/>
      <c r="AB57" s="18"/>
      <c r="AC57" s="18"/>
      <c r="AD57" s="18"/>
      <c r="AE57" s="18"/>
    </row>
    <row r="58" ht="15.75" hidden="1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2"/>
      <c r="Y58" s="18"/>
      <c r="Z58" s="2"/>
      <c r="AA58" s="18"/>
      <c r="AB58" s="18"/>
      <c r="AC58" s="18"/>
      <c r="AD58" s="18"/>
      <c r="AE58" s="18"/>
    </row>
    <row r="59" ht="15.75" hidden="1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2"/>
      <c r="Y59" s="18"/>
      <c r="Z59" s="2"/>
      <c r="AA59" s="18"/>
      <c r="AB59" s="18"/>
      <c r="AC59" s="18"/>
      <c r="AD59" s="18"/>
      <c r="AE59" s="18"/>
    </row>
    <row r="60" ht="15.75" hidden="1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2"/>
      <c r="Y60" s="18"/>
      <c r="Z60" s="2"/>
      <c r="AA60" s="18"/>
      <c r="AB60" s="18"/>
      <c r="AC60" s="18"/>
      <c r="AD60" s="18"/>
      <c r="AE60" s="18"/>
    </row>
    <row r="61" ht="15.75" hidden="1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2"/>
      <c r="Y61" s="18"/>
      <c r="Z61" s="2"/>
      <c r="AA61" s="18"/>
      <c r="AB61" s="18"/>
      <c r="AC61" s="18"/>
      <c r="AD61" s="18"/>
      <c r="AE61" s="18"/>
    </row>
    <row r="62" ht="15.75" hidden="1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2"/>
      <c r="Y62" s="18"/>
      <c r="Z62" s="2"/>
      <c r="AA62" s="18"/>
      <c r="AB62" s="18"/>
      <c r="AC62" s="18"/>
      <c r="AD62" s="18"/>
      <c r="AE62" s="18"/>
    </row>
    <row r="63" ht="15.75" hidden="1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2"/>
      <c r="Y63" s="18"/>
      <c r="Z63" s="2"/>
      <c r="AA63" s="18"/>
      <c r="AB63" s="18"/>
      <c r="AC63" s="18"/>
      <c r="AD63" s="18"/>
      <c r="AE63" s="18"/>
    </row>
    <row r="64" ht="15.75" hidden="1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2"/>
      <c r="Y64" s="18"/>
      <c r="Z64" s="2"/>
      <c r="AA64" s="18"/>
      <c r="AB64" s="18"/>
      <c r="AC64" s="18"/>
      <c r="AD64" s="18"/>
      <c r="AE64" s="18"/>
    </row>
    <row r="65" ht="15.75" hidden="1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2"/>
      <c r="Y65" s="18"/>
      <c r="Z65" s="2"/>
      <c r="AA65" s="18"/>
      <c r="AB65" s="18"/>
      <c r="AC65" s="18"/>
      <c r="AD65" s="18"/>
      <c r="AE65" s="18"/>
    </row>
    <row r="66" ht="15.75" hidden="1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2"/>
      <c r="Y66" s="18"/>
      <c r="Z66" s="2"/>
      <c r="AA66" s="18"/>
      <c r="AB66" s="18"/>
      <c r="AC66" s="18"/>
      <c r="AD66" s="18"/>
      <c r="AE66" s="18"/>
    </row>
    <row r="67" ht="15.75" hidden="1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2"/>
      <c r="Y67" s="18"/>
      <c r="Z67" s="2"/>
      <c r="AA67" s="18"/>
      <c r="AB67" s="18"/>
      <c r="AC67" s="18"/>
      <c r="AD67" s="18"/>
      <c r="AE67" s="18"/>
    </row>
    <row r="68" ht="15.75" hidden="1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2"/>
      <c r="Y68" s="18"/>
      <c r="Z68" s="2"/>
      <c r="AA68" s="18"/>
      <c r="AB68" s="18"/>
      <c r="AC68" s="18"/>
      <c r="AD68" s="18"/>
      <c r="AE68" s="18"/>
    </row>
    <row r="69" ht="15.75" hidden="1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2"/>
      <c r="Y69" s="18"/>
      <c r="Z69" s="2"/>
      <c r="AA69" s="18"/>
      <c r="AB69" s="18"/>
      <c r="AC69" s="18"/>
      <c r="AD69" s="18"/>
      <c r="AE69" s="18"/>
    </row>
    <row r="70" ht="15.75" hidden="1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2"/>
      <c r="Y70" s="18"/>
      <c r="Z70" s="2"/>
      <c r="AA70" s="18"/>
      <c r="AB70" s="18"/>
      <c r="AC70" s="18"/>
      <c r="AD70" s="18"/>
      <c r="AE70" s="18"/>
    </row>
    <row r="71" ht="15.75" hidden="1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2"/>
      <c r="Y71" s="18"/>
      <c r="Z71" s="2"/>
      <c r="AA71" s="18"/>
      <c r="AB71" s="18"/>
      <c r="AC71" s="18"/>
      <c r="AD71" s="18"/>
      <c r="AE71" s="18"/>
    </row>
    <row r="72" ht="15.75" hidden="1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2"/>
      <c r="Y72" s="18"/>
      <c r="Z72" s="2"/>
      <c r="AA72" s="18"/>
      <c r="AB72" s="18"/>
      <c r="AC72" s="18"/>
      <c r="AD72" s="18"/>
      <c r="AE72" s="18"/>
    </row>
    <row r="73" ht="15.75" hidden="1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2"/>
      <c r="Y73" s="18"/>
      <c r="Z73" s="2"/>
      <c r="AA73" s="18"/>
      <c r="AB73" s="18"/>
      <c r="AC73" s="18"/>
      <c r="AD73" s="18"/>
      <c r="AE73" s="18"/>
    </row>
    <row r="74" ht="15.75" hidden="1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2"/>
      <c r="Y74" s="18"/>
      <c r="Z74" s="2"/>
      <c r="AA74" s="18"/>
      <c r="AB74" s="18"/>
      <c r="AC74" s="18"/>
      <c r="AD74" s="18"/>
      <c r="AE74" s="18"/>
    </row>
    <row r="75" ht="15.75" hidden="1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2"/>
      <c r="Y75" s="18"/>
      <c r="Z75" s="2"/>
      <c r="AA75" s="18"/>
      <c r="AB75" s="18"/>
      <c r="AC75" s="18"/>
      <c r="AD75" s="18"/>
      <c r="AE75" s="18"/>
    </row>
    <row r="76" ht="15.75" hidden="1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2"/>
      <c r="Y76" s="18"/>
      <c r="Z76" s="2"/>
      <c r="AA76" s="18"/>
      <c r="AB76" s="18"/>
      <c r="AC76" s="18"/>
      <c r="AD76" s="18"/>
      <c r="AE76" s="18"/>
    </row>
    <row r="77" ht="15.75" hidden="1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2"/>
      <c r="Y77" s="18"/>
      <c r="Z77" s="2"/>
      <c r="AA77" s="18"/>
      <c r="AB77" s="18"/>
      <c r="AC77" s="18"/>
      <c r="AD77" s="18"/>
      <c r="AE77" s="18"/>
    </row>
    <row r="78" ht="15.75" hidden="1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2"/>
      <c r="Y78" s="18"/>
      <c r="Z78" s="2"/>
      <c r="AA78" s="18"/>
      <c r="AB78" s="18"/>
      <c r="AC78" s="18"/>
      <c r="AD78" s="18"/>
      <c r="AE78" s="18"/>
    </row>
    <row r="79" ht="15.75" hidden="1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2"/>
      <c r="W79" s="2"/>
      <c r="X79" s="2"/>
      <c r="Y79" s="18"/>
      <c r="Z79" s="2"/>
      <c r="AA79" s="18"/>
      <c r="AB79" s="18"/>
      <c r="AC79" s="18"/>
      <c r="AD79" s="18"/>
      <c r="AE79" s="18"/>
    </row>
    <row r="80" ht="15.75" hidden="1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2"/>
      <c r="Y80" s="18"/>
      <c r="Z80" s="2"/>
      <c r="AA80" s="18"/>
      <c r="AB80" s="18"/>
      <c r="AC80" s="18"/>
      <c r="AD80" s="18"/>
      <c r="AE80" s="18"/>
    </row>
    <row r="81" ht="15.75" hidden="1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2"/>
      <c r="Y81" s="2"/>
      <c r="Z81" s="2"/>
      <c r="AA81" s="18"/>
      <c r="AB81" s="18"/>
      <c r="AC81" s="18"/>
      <c r="AD81" s="18"/>
      <c r="AE81" s="18"/>
    </row>
    <row r="82" ht="15.75" hidden="1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2"/>
      <c r="W82" s="2"/>
      <c r="X82" s="2"/>
      <c r="Y82" s="2"/>
      <c r="Z82" s="2"/>
      <c r="AA82" s="18"/>
      <c r="AB82" s="18"/>
      <c r="AC82" s="18"/>
      <c r="AD82" s="18"/>
      <c r="AE82" s="18"/>
    </row>
    <row r="83" ht="15.75" hidden="1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2"/>
      <c r="Y83" s="2"/>
      <c r="Z83" s="2"/>
      <c r="AA83" s="18"/>
      <c r="AB83" s="18"/>
      <c r="AC83" s="18"/>
      <c r="AD83" s="18"/>
      <c r="AE83" s="18"/>
    </row>
    <row r="84" ht="15.75" hidden="1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2"/>
      <c r="Y84" s="2"/>
      <c r="Z84" s="2"/>
      <c r="AA84" s="18"/>
      <c r="AB84" s="18"/>
      <c r="AC84" s="18"/>
      <c r="AD84" s="18"/>
      <c r="AE84" s="18"/>
    </row>
    <row r="85" ht="15.75" hidden="1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2"/>
      <c r="W85" s="2"/>
      <c r="X85" s="2"/>
      <c r="Y85" s="2"/>
      <c r="Z85" s="2"/>
      <c r="AA85" s="18"/>
      <c r="AB85" s="18"/>
      <c r="AC85" s="18"/>
      <c r="AD85" s="18"/>
      <c r="AE85" s="18"/>
    </row>
    <row r="86" ht="15.75" hidden="1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8"/>
      <c r="M86" s="18"/>
      <c r="N86" s="18"/>
      <c r="O86" s="18"/>
      <c r="P86" s="18"/>
      <c r="Q86" s="2"/>
      <c r="R86" s="2"/>
      <c r="S86" s="18"/>
      <c r="T86" s="18"/>
      <c r="U86" s="2"/>
      <c r="V86" s="2"/>
      <c r="W86" s="2"/>
      <c r="X86" s="2"/>
      <c r="Y86" s="2"/>
      <c r="Z86" s="2"/>
      <c r="AA86" s="18"/>
      <c r="AB86" s="18"/>
      <c r="AC86" s="18"/>
      <c r="AD86" s="18"/>
      <c r="AE86" s="18"/>
    </row>
    <row r="87" ht="15.75" hidden="1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8"/>
      <c r="M87" s="18"/>
      <c r="N87" s="18"/>
      <c r="O87" s="18"/>
      <c r="P87" s="18"/>
      <c r="Q87" s="18"/>
      <c r="R87" s="18"/>
      <c r="S87" s="2"/>
      <c r="T87" s="2"/>
      <c r="U87" s="2"/>
      <c r="V87" s="2"/>
      <c r="W87" s="2"/>
      <c r="X87" s="2"/>
      <c r="Y87" s="2"/>
      <c r="Z87" s="2"/>
      <c r="AA87" s="18"/>
      <c r="AB87" s="18"/>
      <c r="AC87" s="18"/>
      <c r="AD87" s="18"/>
      <c r="AE87" s="18"/>
    </row>
    <row r="88" ht="15.75" hidden="1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2"/>
      <c r="Y88" s="2"/>
      <c r="Z88" s="2"/>
      <c r="AA88" s="18"/>
      <c r="AB88" s="18"/>
      <c r="AC88" s="18"/>
      <c r="AD88" s="18"/>
      <c r="AE88" s="18"/>
    </row>
    <row r="89" ht="15.75" hidden="1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2"/>
      <c r="Y89" s="2"/>
      <c r="Z89" s="2"/>
      <c r="AA89" s="18"/>
      <c r="AB89" s="18"/>
      <c r="AC89" s="18"/>
      <c r="AD89" s="18"/>
      <c r="AE89" s="18"/>
    </row>
    <row r="90" ht="15.75" hidden="1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8"/>
      <c r="M90" s="18"/>
      <c r="N90" s="18"/>
      <c r="O90" s="18"/>
      <c r="P90" s="18"/>
      <c r="Q90" s="2"/>
      <c r="R90" s="2"/>
      <c r="S90" s="2"/>
      <c r="T90" s="2"/>
      <c r="U90" s="2"/>
      <c r="V90" s="2"/>
      <c r="W90" s="2"/>
      <c r="X90" s="2"/>
      <c r="Y90" s="2"/>
      <c r="Z90" s="2"/>
      <c r="AA90" s="18"/>
      <c r="AB90" s="18"/>
      <c r="AC90" s="18"/>
      <c r="AD90" s="18"/>
      <c r="AE90" s="2"/>
    </row>
    <row r="91" ht="15.75" hidden="1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8"/>
      <c r="M91" s="18"/>
      <c r="N91" s="18"/>
      <c r="O91" s="18"/>
      <c r="P91" s="18"/>
      <c r="Q91" s="2"/>
      <c r="R91" s="2"/>
      <c r="S91" s="2"/>
      <c r="T91" s="2"/>
      <c r="U91" s="2"/>
      <c r="V91" s="2"/>
      <c r="W91" s="2"/>
      <c r="X91" s="2"/>
      <c r="Y91" s="2"/>
      <c r="Z91" s="2"/>
      <c r="AA91" s="18"/>
      <c r="AB91" s="18"/>
      <c r="AC91" s="18"/>
      <c r="AD91" s="18"/>
      <c r="AE91" s="2"/>
    </row>
    <row r="92" ht="15.75" hidden="1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8"/>
      <c r="M92" s="18"/>
      <c r="N92" s="18"/>
      <c r="O92" s="18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8"/>
      <c r="AB92" s="18"/>
      <c r="AC92" s="18"/>
      <c r="AD92" s="2"/>
      <c r="AE92" s="2"/>
    </row>
    <row r="93" ht="15.75" hidden="1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8"/>
      <c r="M93" s="18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8"/>
      <c r="AB93" s="2"/>
      <c r="AC93" s="2"/>
      <c r="AD93" s="2"/>
      <c r="AE93" s="2"/>
    </row>
    <row r="94" ht="15.75" hidden="1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8"/>
      <c r="M94" s="18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8"/>
      <c r="AB94" s="2"/>
      <c r="AC94" s="2"/>
      <c r="AD94" s="2"/>
      <c r="AE94" s="2"/>
    </row>
    <row r="95" ht="15.75" hidden="1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8"/>
      <c r="M95" s="18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8"/>
      <c r="AB95" s="2"/>
      <c r="AC95" s="2"/>
      <c r="AD95" s="2"/>
      <c r="AE95" s="2"/>
    </row>
    <row r="96" ht="15.75" hidden="1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8"/>
      <c r="M96" s="18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8"/>
      <c r="AB96" s="2"/>
      <c r="AC96" s="2"/>
      <c r="AD96" s="2"/>
      <c r="AE96" s="2"/>
    </row>
    <row r="97" ht="15.75" hidden="1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8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8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8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8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8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8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8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8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8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8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8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8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8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8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8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8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8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8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8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8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8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8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8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8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8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8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8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8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8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8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8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8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8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8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8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8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45"/>
      <c r="B133" s="45"/>
      <c r="C133" s="45"/>
      <c r="D133" s="45"/>
      <c r="E133" s="45"/>
      <c r="F133" s="45"/>
      <c r="G133" s="45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45"/>
      <c r="B134" s="45"/>
      <c r="C134" s="45"/>
      <c r="D134" s="45"/>
      <c r="E134" s="45"/>
      <c r="F134" s="45"/>
      <c r="G134" s="45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45"/>
      <c r="B135" s="45"/>
      <c r="C135" s="45"/>
      <c r="D135" s="45"/>
      <c r="E135" s="45"/>
      <c r="F135" s="45"/>
      <c r="G135" s="45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45"/>
      <c r="B136" s="45"/>
      <c r="C136" s="45"/>
      <c r="D136" s="45"/>
      <c r="E136" s="45"/>
      <c r="F136" s="45"/>
      <c r="G136" s="45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45"/>
      <c r="B137" s="45"/>
      <c r="C137" s="45"/>
      <c r="D137" s="45"/>
      <c r="E137" s="45"/>
      <c r="F137" s="45"/>
      <c r="G137" s="45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45"/>
      <c r="B138" s="45"/>
      <c r="C138" s="45"/>
      <c r="D138" s="45"/>
      <c r="E138" s="45"/>
      <c r="F138" s="45"/>
      <c r="G138" s="45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45"/>
      <c r="B139" s="45"/>
      <c r="C139" s="45"/>
      <c r="D139" s="45"/>
      <c r="E139" s="45"/>
      <c r="F139" s="45"/>
      <c r="G139" s="45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45"/>
      <c r="B140" s="45"/>
      <c r="C140" s="45"/>
      <c r="D140" s="45"/>
      <c r="E140" s="45"/>
      <c r="F140" s="45"/>
      <c r="G140" s="45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45"/>
      <c r="B141" s="45"/>
      <c r="C141" s="45"/>
      <c r="D141" s="45"/>
      <c r="E141" s="45"/>
      <c r="F141" s="45"/>
      <c r="G141" s="45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45"/>
      <c r="B142" s="45"/>
      <c r="C142" s="45"/>
      <c r="D142" s="45"/>
      <c r="E142" s="45"/>
      <c r="F142" s="45"/>
      <c r="G142" s="45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45"/>
      <c r="B143" s="45"/>
      <c r="C143" s="45"/>
      <c r="D143" s="45"/>
      <c r="E143" s="45"/>
      <c r="F143" s="45"/>
      <c r="G143" s="45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45"/>
      <c r="B144" s="45"/>
      <c r="C144" s="45"/>
      <c r="D144" s="45"/>
      <c r="E144" s="45"/>
      <c r="F144" s="45"/>
      <c r="G144" s="45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45"/>
      <c r="B145" s="45"/>
      <c r="C145" s="45"/>
      <c r="D145" s="45"/>
      <c r="E145" s="45"/>
      <c r="F145" s="45"/>
      <c r="G145" s="45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45"/>
      <c r="B146" s="45"/>
      <c r="C146" s="45"/>
      <c r="D146" s="45"/>
      <c r="E146" s="45"/>
      <c r="F146" s="45"/>
      <c r="G146" s="45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45"/>
      <c r="B147" s="45"/>
      <c r="C147" s="45"/>
      <c r="D147" s="45"/>
      <c r="E147" s="45"/>
      <c r="F147" s="45"/>
      <c r="G147" s="45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45"/>
      <c r="B148" s="45"/>
      <c r="C148" s="45"/>
      <c r="D148" s="45"/>
      <c r="E148" s="45"/>
      <c r="F148" s="45"/>
      <c r="G148" s="45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45"/>
      <c r="B149" s="45"/>
      <c r="C149" s="45"/>
      <c r="D149" s="45"/>
      <c r="E149" s="45"/>
      <c r="F149" s="45"/>
      <c r="G149" s="45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45"/>
      <c r="B150" s="45"/>
      <c r="C150" s="45"/>
      <c r="D150" s="45"/>
      <c r="E150" s="45"/>
      <c r="F150" s="45"/>
      <c r="G150" s="45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45"/>
      <c r="B151" s="45"/>
      <c r="C151" s="45"/>
      <c r="D151" s="45"/>
      <c r="E151" s="45"/>
      <c r="F151" s="45"/>
      <c r="G151" s="45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45"/>
      <c r="B152" s="45"/>
      <c r="C152" s="45"/>
      <c r="D152" s="45"/>
      <c r="E152" s="45"/>
      <c r="F152" s="45"/>
      <c r="G152" s="45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45"/>
      <c r="B153" s="45"/>
      <c r="C153" s="45"/>
      <c r="D153" s="45"/>
      <c r="E153" s="45"/>
      <c r="F153" s="45"/>
      <c r="G153" s="45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45"/>
      <c r="B154" s="45"/>
      <c r="C154" s="45"/>
      <c r="D154" s="45"/>
      <c r="E154" s="45"/>
      <c r="F154" s="45"/>
      <c r="G154" s="45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45"/>
      <c r="B155" s="45"/>
      <c r="C155" s="45"/>
      <c r="D155" s="45"/>
      <c r="E155" s="45"/>
      <c r="F155" s="45"/>
      <c r="G155" s="45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45"/>
      <c r="B156" s="45"/>
      <c r="C156" s="45"/>
      <c r="D156" s="45"/>
      <c r="E156" s="45"/>
      <c r="F156" s="45"/>
      <c r="G156" s="45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45"/>
      <c r="B157" s="45"/>
      <c r="C157" s="45"/>
      <c r="D157" s="45"/>
      <c r="E157" s="45"/>
      <c r="F157" s="45"/>
      <c r="G157" s="45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5"/>
      <c r="B158" s="45"/>
      <c r="C158" s="45"/>
      <c r="D158" s="45"/>
      <c r="E158" s="45"/>
      <c r="F158" s="45"/>
      <c r="G158" s="45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5"/>
      <c r="B159" s="45"/>
      <c r="C159" s="45"/>
      <c r="D159" s="45"/>
      <c r="E159" s="45"/>
      <c r="F159" s="45"/>
      <c r="G159" s="45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5"/>
      <c r="B160" s="45"/>
      <c r="C160" s="45"/>
      <c r="D160" s="45"/>
      <c r="E160" s="45"/>
      <c r="F160" s="45"/>
      <c r="G160" s="45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5"/>
      <c r="B161" s="45"/>
      <c r="C161" s="45"/>
      <c r="D161" s="45"/>
      <c r="E161" s="45"/>
      <c r="F161" s="45"/>
      <c r="G161" s="45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5"/>
      <c r="B162" s="45"/>
      <c r="C162" s="45"/>
      <c r="D162" s="45"/>
      <c r="E162" s="45"/>
      <c r="F162" s="45"/>
      <c r="G162" s="4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5"/>
      <c r="B163" s="45"/>
      <c r="C163" s="45"/>
      <c r="D163" s="45"/>
      <c r="E163" s="45"/>
      <c r="F163" s="45"/>
      <c r="G163" s="45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5"/>
      <c r="B164" s="45"/>
      <c r="C164" s="45"/>
      <c r="D164" s="45"/>
      <c r="E164" s="45"/>
      <c r="F164" s="45"/>
      <c r="G164" s="4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5"/>
      <c r="B165" s="45"/>
      <c r="C165" s="45"/>
      <c r="D165" s="45"/>
      <c r="E165" s="45"/>
      <c r="F165" s="45"/>
      <c r="G165" s="45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5"/>
      <c r="B166" s="45"/>
      <c r="C166" s="45"/>
      <c r="D166" s="45"/>
      <c r="E166" s="45"/>
      <c r="F166" s="45"/>
      <c r="G166" s="4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5"/>
      <c r="B167" s="45"/>
      <c r="C167" s="45"/>
      <c r="D167" s="45"/>
      <c r="E167" s="45"/>
      <c r="F167" s="45"/>
      <c r="G167" s="45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5"/>
      <c r="B168" s="45"/>
      <c r="C168" s="45"/>
      <c r="D168" s="45"/>
      <c r="E168" s="45"/>
      <c r="F168" s="45"/>
      <c r="G168" s="4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5"/>
      <c r="B169" s="45"/>
      <c r="C169" s="45"/>
      <c r="D169" s="45"/>
      <c r="E169" s="45"/>
      <c r="F169" s="45"/>
      <c r="G169" s="45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5"/>
      <c r="B170" s="45"/>
      <c r="C170" s="45"/>
      <c r="D170" s="45"/>
      <c r="E170" s="45"/>
      <c r="F170" s="45"/>
      <c r="G170" s="4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5"/>
      <c r="B171" s="45"/>
      <c r="C171" s="45"/>
      <c r="D171" s="45"/>
      <c r="E171" s="45"/>
      <c r="F171" s="45"/>
      <c r="G171" s="45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5"/>
      <c r="B172" s="45"/>
      <c r="C172" s="45"/>
      <c r="D172" s="45"/>
      <c r="E172" s="45"/>
      <c r="F172" s="45"/>
      <c r="G172" s="4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5"/>
      <c r="B173" s="45"/>
      <c r="C173" s="45"/>
      <c r="D173" s="45"/>
      <c r="E173" s="45"/>
      <c r="F173" s="45"/>
      <c r="G173" s="45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5"/>
      <c r="B174" s="45"/>
      <c r="C174" s="45"/>
      <c r="D174" s="45"/>
      <c r="E174" s="45"/>
      <c r="F174" s="45"/>
      <c r="G174" s="4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5"/>
      <c r="B175" s="45"/>
      <c r="C175" s="45"/>
      <c r="D175" s="45"/>
      <c r="E175" s="45"/>
      <c r="F175" s="45"/>
      <c r="G175" s="45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5"/>
      <c r="B176" s="45"/>
      <c r="C176" s="45"/>
      <c r="D176" s="45"/>
      <c r="E176" s="45"/>
      <c r="F176" s="45"/>
      <c r="G176" s="4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5"/>
      <c r="B177" s="45"/>
      <c r="C177" s="45"/>
      <c r="D177" s="45"/>
      <c r="E177" s="45"/>
      <c r="F177" s="45"/>
      <c r="G177" s="45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5"/>
      <c r="B178" s="45"/>
      <c r="C178" s="45"/>
      <c r="D178" s="45"/>
      <c r="E178" s="45"/>
      <c r="F178" s="45"/>
      <c r="G178" s="4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5"/>
      <c r="B179" s="45"/>
      <c r="C179" s="45"/>
      <c r="D179" s="45"/>
      <c r="E179" s="45"/>
      <c r="F179" s="45"/>
      <c r="G179" s="45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5"/>
      <c r="B180" s="45"/>
      <c r="C180" s="45"/>
      <c r="D180" s="45"/>
      <c r="E180" s="45"/>
      <c r="F180" s="45"/>
      <c r="G180" s="4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5"/>
      <c r="B181" s="45"/>
      <c r="C181" s="45"/>
      <c r="D181" s="45"/>
      <c r="E181" s="45"/>
      <c r="F181" s="45"/>
      <c r="G181" s="45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5"/>
      <c r="B182" s="45"/>
      <c r="C182" s="45"/>
      <c r="D182" s="45"/>
      <c r="E182" s="45"/>
      <c r="F182" s="45"/>
      <c r="G182" s="4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5"/>
      <c r="B183" s="45"/>
      <c r="C183" s="45"/>
      <c r="D183" s="45"/>
      <c r="E183" s="45"/>
      <c r="F183" s="45"/>
      <c r="G183" s="45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5"/>
      <c r="B184" s="45"/>
      <c r="C184" s="45"/>
      <c r="D184" s="45"/>
      <c r="E184" s="45"/>
      <c r="F184" s="45"/>
      <c r="G184" s="4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5"/>
      <c r="B185" s="45"/>
      <c r="C185" s="45"/>
      <c r="D185" s="45"/>
      <c r="E185" s="45"/>
      <c r="F185" s="45"/>
      <c r="G185" s="45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5"/>
      <c r="B186" s="45"/>
      <c r="C186" s="45"/>
      <c r="D186" s="45"/>
      <c r="E186" s="45"/>
      <c r="F186" s="45"/>
      <c r="G186" s="4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5"/>
      <c r="B187" s="45"/>
      <c r="C187" s="45"/>
      <c r="D187" s="45"/>
      <c r="E187" s="45"/>
      <c r="F187" s="45"/>
      <c r="G187" s="45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5"/>
      <c r="B188" s="45"/>
      <c r="C188" s="45"/>
      <c r="D188" s="45"/>
      <c r="E188" s="45"/>
      <c r="F188" s="45"/>
      <c r="G188" s="45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5"/>
      <c r="B189" s="45"/>
      <c r="C189" s="45"/>
      <c r="D189" s="45"/>
      <c r="E189" s="45"/>
      <c r="F189" s="45"/>
      <c r="G189" s="45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5"/>
      <c r="B190" s="45"/>
      <c r="C190" s="45"/>
      <c r="D190" s="45"/>
      <c r="E190" s="45"/>
      <c r="F190" s="45"/>
      <c r="G190" s="45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5"/>
      <c r="B191" s="45"/>
      <c r="C191" s="45"/>
      <c r="D191" s="45"/>
      <c r="E191" s="45"/>
      <c r="F191" s="45"/>
      <c r="G191" s="45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5"/>
      <c r="B192" s="45"/>
      <c r="C192" s="45"/>
      <c r="D192" s="45"/>
      <c r="E192" s="45"/>
      <c r="F192" s="45"/>
      <c r="G192" s="45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5"/>
      <c r="B193" s="45"/>
      <c r="C193" s="45"/>
      <c r="D193" s="45"/>
      <c r="E193" s="45"/>
      <c r="F193" s="45"/>
      <c r="G193" s="45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5"/>
      <c r="B194" s="45"/>
      <c r="C194" s="45"/>
      <c r="D194" s="45"/>
      <c r="E194" s="45"/>
      <c r="F194" s="45"/>
      <c r="G194" s="45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5"/>
      <c r="B195" s="45"/>
      <c r="C195" s="45"/>
      <c r="D195" s="45"/>
      <c r="E195" s="45"/>
      <c r="F195" s="45"/>
      <c r="G195" s="45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5"/>
      <c r="B196" s="45"/>
      <c r="C196" s="45"/>
      <c r="D196" s="45"/>
      <c r="E196" s="45"/>
      <c r="F196" s="45"/>
      <c r="G196" s="45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5"/>
      <c r="B197" s="45"/>
      <c r="C197" s="45"/>
      <c r="D197" s="45"/>
      <c r="E197" s="45"/>
      <c r="F197" s="45"/>
      <c r="G197" s="45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5"/>
      <c r="B198" s="45"/>
      <c r="C198" s="45"/>
      <c r="D198" s="45"/>
      <c r="E198" s="45"/>
      <c r="F198" s="45"/>
      <c r="G198" s="45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5"/>
      <c r="B199" s="45"/>
      <c r="C199" s="45"/>
      <c r="D199" s="45"/>
      <c r="E199" s="45"/>
      <c r="F199" s="45"/>
      <c r="G199" s="45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5"/>
      <c r="B200" s="45"/>
      <c r="C200" s="45"/>
      <c r="D200" s="45"/>
      <c r="E200" s="45"/>
      <c r="F200" s="45"/>
      <c r="G200" s="45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5"/>
      <c r="B201" s="45"/>
      <c r="C201" s="45"/>
      <c r="D201" s="45"/>
      <c r="E201" s="45"/>
      <c r="F201" s="45"/>
      <c r="G201" s="45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5"/>
      <c r="B202" s="45"/>
      <c r="C202" s="45"/>
      <c r="D202" s="45"/>
      <c r="E202" s="45"/>
      <c r="F202" s="45"/>
      <c r="G202" s="45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5"/>
      <c r="B203" s="45"/>
      <c r="C203" s="45"/>
      <c r="D203" s="45"/>
      <c r="E203" s="45"/>
      <c r="F203" s="45"/>
      <c r="G203" s="45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5"/>
      <c r="B204" s="45"/>
      <c r="C204" s="45"/>
      <c r="D204" s="45"/>
      <c r="E204" s="45"/>
      <c r="F204" s="45"/>
      <c r="G204" s="45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5"/>
      <c r="B205" s="45"/>
      <c r="C205" s="45"/>
      <c r="D205" s="45"/>
      <c r="E205" s="45"/>
      <c r="F205" s="45"/>
      <c r="G205" s="45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5"/>
      <c r="B206" s="45"/>
      <c r="C206" s="45"/>
      <c r="D206" s="45"/>
      <c r="E206" s="45"/>
      <c r="F206" s="45"/>
      <c r="G206" s="45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5"/>
      <c r="B207" s="45"/>
      <c r="C207" s="45"/>
      <c r="D207" s="45"/>
      <c r="E207" s="45"/>
      <c r="F207" s="45"/>
      <c r="G207" s="45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5"/>
      <c r="B208" s="45"/>
      <c r="C208" s="45"/>
      <c r="D208" s="45"/>
      <c r="E208" s="45"/>
      <c r="F208" s="45"/>
      <c r="G208" s="45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5"/>
      <c r="B209" s="45"/>
      <c r="C209" s="45"/>
      <c r="D209" s="45"/>
      <c r="E209" s="45"/>
      <c r="F209" s="45"/>
      <c r="G209" s="45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5"/>
      <c r="B210" s="45"/>
      <c r="C210" s="45"/>
      <c r="D210" s="45"/>
      <c r="E210" s="45"/>
      <c r="F210" s="45"/>
      <c r="G210" s="45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5"/>
      <c r="B211" s="45"/>
      <c r="C211" s="45"/>
      <c r="D211" s="45"/>
      <c r="E211" s="45"/>
      <c r="F211" s="45"/>
      <c r="G211" s="45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5"/>
      <c r="B212" s="45"/>
      <c r="C212" s="45"/>
      <c r="D212" s="45"/>
      <c r="E212" s="45"/>
      <c r="F212" s="45"/>
      <c r="G212" s="45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5"/>
      <c r="B213" s="45"/>
      <c r="C213" s="45"/>
      <c r="D213" s="45"/>
      <c r="E213" s="45"/>
      <c r="F213" s="45"/>
      <c r="G213" s="45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5"/>
      <c r="B214" s="45"/>
      <c r="C214" s="45"/>
      <c r="D214" s="45"/>
      <c r="E214" s="45"/>
      <c r="F214" s="45"/>
      <c r="G214" s="45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5"/>
      <c r="B215" s="45"/>
      <c r="C215" s="45"/>
      <c r="D215" s="45"/>
      <c r="E215" s="45"/>
      <c r="F215" s="45"/>
      <c r="G215" s="45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5"/>
      <c r="B216" s="45"/>
      <c r="C216" s="45"/>
      <c r="D216" s="45"/>
      <c r="E216" s="45"/>
      <c r="F216" s="45"/>
      <c r="G216" s="45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5"/>
      <c r="B217" s="45"/>
      <c r="C217" s="45"/>
      <c r="D217" s="45"/>
      <c r="E217" s="45"/>
      <c r="F217" s="45"/>
      <c r="G217" s="45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5"/>
      <c r="B218" s="45"/>
      <c r="C218" s="45"/>
      <c r="D218" s="45"/>
      <c r="E218" s="45"/>
      <c r="F218" s="45"/>
      <c r="G218" s="45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5"/>
      <c r="B219" s="45"/>
      <c r="C219" s="45"/>
      <c r="D219" s="45"/>
      <c r="E219" s="45"/>
      <c r="F219" s="45"/>
      <c r="G219" s="45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5"/>
      <c r="B220" s="45"/>
      <c r="C220" s="45"/>
      <c r="D220" s="45"/>
      <c r="E220" s="45"/>
      <c r="F220" s="45"/>
      <c r="G220" s="45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5"/>
      <c r="B221" s="45"/>
      <c r="C221" s="45"/>
      <c r="D221" s="45"/>
      <c r="E221" s="45"/>
      <c r="F221" s="45"/>
      <c r="G221" s="45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5"/>
      <c r="B222" s="45"/>
      <c r="C222" s="45"/>
      <c r="D222" s="45"/>
      <c r="E222" s="45"/>
      <c r="F222" s="45"/>
      <c r="G222" s="45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5"/>
      <c r="B223" s="45"/>
      <c r="C223" s="45"/>
      <c r="D223" s="45"/>
      <c r="E223" s="45"/>
      <c r="F223" s="45"/>
      <c r="G223" s="45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5"/>
      <c r="B224" s="45"/>
      <c r="C224" s="45"/>
      <c r="D224" s="45"/>
      <c r="E224" s="45"/>
      <c r="F224" s="45"/>
      <c r="G224" s="45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5"/>
      <c r="B225" s="45"/>
      <c r="C225" s="45"/>
      <c r="D225" s="45"/>
      <c r="E225" s="45"/>
      <c r="F225" s="45"/>
      <c r="G225" s="45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33:G48">
    <cfRule type="cellIs" dxfId="0" priority="1" operator="lessThan">
      <formula>7</formula>
    </cfRule>
  </conditionalFormatting>
  <conditionalFormatting sqref="G33:G48">
    <cfRule type="cellIs" dxfId="1" priority="2" operator="greaterThanOrEqual">
      <formula>7</formula>
    </cfRule>
  </conditionalFormatting>
  <conditionalFormatting sqref="G4:G27">
    <cfRule type="cellIs" dxfId="0" priority="3" operator="lessThan">
      <formula>7</formula>
    </cfRule>
  </conditionalFormatting>
  <conditionalFormatting sqref="G4:G27">
    <cfRule type="cellIs" dxfId="1" priority="4" operator="greaterThanOrEqual">
      <formula>7</formula>
    </cfRule>
  </conditionalFormatting>
  <conditionalFormatting sqref="B4:E2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3" t="s">
        <v>26</v>
      </c>
      <c r="B1" s="14" t="s">
        <v>48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 t="s">
        <v>28</v>
      </c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2"/>
      <c r="AA1" s="18"/>
      <c r="AB1" s="18"/>
      <c r="AC1" s="18"/>
      <c r="AD1" s="18"/>
      <c r="AE1" s="18"/>
    </row>
    <row r="2">
      <c r="A2" s="20"/>
      <c r="B2" s="21"/>
      <c r="C2" s="22"/>
      <c r="D2" s="22"/>
      <c r="E2" s="22"/>
      <c r="F2" s="22"/>
      <c r="G2" s="22"/>
      <c r="H2" s="22"/>
      <c r="I2" s="22"/>
      <c r="J2" s="22"/>
      <c r="K2" s="23"/>
      <c r="L2" s="2"/>
      <c r="M2" s="24" t="s">
        <v>29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2"/>
      <c r="AA2" s="18"/>
      <c r="AB2" s="18"/>
      <c r="AC2" s="18"/>
      <c r="AD2" s="18"/>
      <c r="AE2" s="18"/>
    </row>
    <row r="3">
      <c r="A3" s="25"/>
      <c r="B3" s="26" t="s">
        <v>30</v>
      </c>
      <c r="C3" s="26" t="s">
        <v>31</v>
      </c>
      <c r="D3" s="26" t="s">
        <v>32</v>
      </c>
      <c r="E3" s="26" t="s">
        <v>33</v>
      </c>
      <c r="F3" s="27" t="s">
        <v>34</v>
      </c>
      <c r="G3" s="27" t="s">
        <v>35</v>
      </c>
      <c r="H3" s="27" t="s">
        <v>36</v>
      </c>
      <c r="I3" s="27" t="s">
        <v>37</v>
      </c>
      <c r="J3" s="26" t="s">
        <v>38</v>
      </c>
      <c r="K3" s="26" t="s">
        <v>39</v>
      </c>
      <c r="L3" s="2"/>
      <c r="M3" s="17" t="s">
        <v>40</v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2"/>
      <c r="Y3" s="18"/>
      <c r="Z3" s="18"/>
      <c r="AA3" s="18"/>
      <c r="AB3" s="18"/>
      <c r="AC3" s="18"/>
      <c r="AD3" s="18"/>
      <c r="AE3" s="18"/>
    </row>
    <row r="4">
      <c r="A4" s="28" t="str">
        <f>ALNS!A4</f>
        <v>Ana Beatriz Oliveira Barbosa</v>
      </c>
      <c r="B4" s="29"/>
      <c r="C4" s="29"/>
      <c r="D4" s="29"/>
      <c r="E4" s="29"/>
      <c r="F4" s="30">
        <f t="shared" ref="F4:F27" si="1">IF(A4&lt;&gt;"",SUM(B4:E4),)</f>
        <v>0</v>
      </c>
      <c r="G4" s="31" t="str">
        <f t="shared" ref="G4:G27" si="2">IFERROR(IF(F4&gt;=0,AVERAGE(B4:E4),""),"")</f>
        <v/>
      </c>
      <c r="H4" s="30" t="str">
        <f t="shared" ref="H4:H27" si="3">IF(AND(F4&gt;=10,F4&lt;28,G4&lt;7),ROUND((50-G4*6)/4,1),"")</f>
        <v/>
      </c>
      <c r="I4" s="32"/>
      <c r="J4" s="33" t="str">
        <f t="shared" ref="J4:J27" si="4">IF(AND(B4&lt;&gt;"",C4&lt;&gt;"",D4&lt;&gt;"",E4&lt;&gt;""),IF(OR(F4&gt;=28,F4&lt;10),G4,IF(I4=H4,5,((G4*6)+(I4*4))/10)),)</f>
        <v/>
      </c>
      <c r="K4" s="34" t="str">
        <f t="shared" ref="K4:K27" si="5">IF(AND(B4&lt;&gt;"",C4&lt;&gt;"",D4&lt;&gt;"",E4&lt;&gt;""),IF(J4&gt;=5,"A","R"),)</f>
        <v/>
      </c>
      <c r="L4" s="2"/>
      <c r="M4" s="35" t="s">
        <v>41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</row>
    <row r="5">
      <c r="A5" s="36" t="str">
        <f>ALNS!A5</f>
        <v>Ana Clara de Lima</v>
      </c>
      <c r="B5" s="37"/>
      <c r="C5" s="37"/>
      <c r="D5" s="37"/>
      <c r="E5" s="37"/>
      <c r="F5" s="38">
        <f t="shared" si="1"/>
        <v>0</v>
      </c>
      <c r="G5" s="39" t="str">
        <f t="shared" si="2"/>
        <v/>
      </c>
      <c r="H5" s="38" t="str">
        <f t="shared" si="3"/>
        <v/>
      </c>
      <c r="I5" s="40"/>
      <c r="J5" s="41" t="str">
        <f t="shared" si="4"/>
        <v/>
      </c>
      <c r="K5" s="42" t="str">
        <f t="shared" si="5"/>
        <v/>
      </c>
      <c r="L5" s="2"/>
      <c r="M5" s="24" t="s">
        <v>42</v>
      </c>
      <c r="N5" s="18"/>
      <c r="O5" s="18"/>
      <c r="P5" s="18"/>
      <c r="Q5" s="18"/>
      <c r="R5" s="18"/>
      <c r="S5" s="18"/>
      <c r="T5" s="18"/>
      <c r="U5" s="18"/>
      <c r="V5" s="18"/>
      <c r="W5" s="18"/>
      <c r="X5" s="2"/>
      <c r="Y5" s="18"/>
      <c r="Z5" s="2"/>
      <c r="AA5" s="18"/>
      <c r="AB5" s="18"/>
      <c r="AC5" s="18"/>
      <c r="AD5" s="18"/>
      <c r="AE5" s="18"/>
    </row>
    <row r="6">
      <c r="A6" s="28" t="str">
        <f>ALNS!A6</f>
        <v>Brenda Teixeira Figueiredo</v>
      </c>
      <c r="B6" s="29"/>
      <c r="C6" s="29"/>
      <c r="D6" s="29"/>
      <c r="E6" s="29"/>
      <c r="F6" s="30">
        <f t="shared" si="1"/>
        <v>0</v>
      </c>
      <c r="G6" s="31" t="str">
        <f t="shared" si="2"/>
        <v/>
      </c>
      <c r="H6" s="30" t="str">
        <f t="shared" si="3"/>
        <v/>
      </c>
      <c r="I6" s="32"/>
      <c r="J6" s="33" t="str">
        <f t="shared" si="4"/>
        <v/>
      </c>
      <c r="K6" s="34" t="str">
        <f t="shared" si="5"/>
        <v/>
      </c>
      <c r="L6" s="2"/>
      <c r="M6" s="43" t="s">
        <v>43</v>
      </c>
      <c r="N6" s="18"/>
      <c r="O6" s="18"/>
      <c r="P6" s="18"/>
      <c r="Q6" s="18"/>
      <c r="R6" s="18"/>
      <c r="S6" s="18"/>
      <c r="T6" s="18"/>
      <c r="U6" s="18"/>
      <c r="V6" s="18"/>
      <c r="W6" s="18"/>
      <c r="X6" s="2"/>
      <c r="Y6" s="18"/>
      <c r="Z6" s="2"/>
      <c r="AA6" s="18"/>
      <c r="AB6" s="18"/>
      <c r="AC6" s="18"/>
      <c r="AD6" s="18"/>
      <c r="AE6" s="18"/>
    </row>
    <row r="7">
      <c r="A7" s="36" t="str">
        <f>ALNS!A7</f>
        <v>Carlos Antonio da Silva Vicente</v>
      </c>
      <c r="B7" s="37"/>
      <c r="C7" s="37"/>
      <c r="D7" s="37"/>
      <c r="E7" s="37"/>
      <c r="F7" s="38">
        <f t="shared" si="1"/>
        <v>0</v>
      </c>
      <c r="G7" s="39" t="str">
        <f t="shared" si="2"/>
        <v/>
      </c>
      <c r="H7" s="38" t="str">
        <f t="shared" si="3"/>
        <v/>
      </c>
      <c r="I7" s="40"/>
      <c r="J7" s="41" t="str">
        <f t="shared" si="4"/>
        <v/>
      </c>
      <c r="K7" s="42" t="str">
        <f t="shared" si="5"/>
        <v/>
      </c>
      <c r="L7" s="2"/>
      <c r="M7" s="43" t="s">
        <v>44</v>
      </c>
      <c r="N7" s="18"/>
      <c r="O7" s="18"/>
      <c r="P7" s="18"/>
      <c r="Q7" s="18"/>
      <c r="R7" s="18"/>
      <c r="S7" s="18"/>
      <c r="T7" s="18"/>
      <c r="U7" s="18"/>
      <c r="V7" s="18"/>
      <c r="W7" s="18"/>
      <c r="X7" s="2"/>
      <c r="Y7" s="18"/>
      <c r="Z7" s="2"/>
      <c r="AA7" s="18"/>
      <c r="AB7" s="18"/>
      <c r="AC7" s="18"/>
      <c r="AD7" s="18"/>
      <c r="AE7" s="18"/>
    </row>
    <row r="8">
      <c r="A8" s="28" t="str">
        <f>ALNS!A8</f>
        <v>Eduarda Shaieny Lopes Lima</v>
      </c>
      <c r="B8" s="29"/>
      <c r="C8" s="29"/>
      <c r="D8" s="29"/>
      <c r="E8" s="29"/>
      <c r="F8" s="30">
        <f t="shared" si="1"/>
        <v>0</v>
      </c>
      <c r="G8" s="31" t="str">
        <f t="shared" si="2"/>
        <v/>
      </c>
      <c r="H8" s="30" t="str">
        <f t="shared" si="3"/>
        <v/>
      </c>
      <c r="I8" s="32"/>
      <c r="J8" s="33" t="str">
        <f t="shared" si="4"/>
        <v/>
      </c>
      <c r="K8" s="34" t="str">
        <f t="shared" si="5"/>
        <v/>
      </c>
      <c r="L8" s="2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2"/>
      <c r="Y8" s="18"/>
      <c r="Z8" s="2"/>
      <c r="AA8" s="18"/>
      <c r="AB8" s="18"/>
      <c r="AC8" s="18"/>
      <c r="AD8" s="18"/>
      <c r="AE8" s="18"/>
    </row>
    <row r="9">
      <c r="A9" s="36" t="str">
        <f>ALNS!A9</f>
        <v>Ellen Beatriz Pacífico da Silva</v>
      </c>
      <c r="B9" s="37"/>
      <c r="C9" s="37"/>
      <c r="D9" s="37"/>
      <c r="E9" s="37"/>
      <c r="F9" s="38">
        <f t="shared" si="1"/>
        <v>0</v>
      </c>
      <c r="G9" s="39" t="str">
        <f t="shared" si="2"/>
        <v/>
      </c>
      <c r="H9" s="38" t="str">
        <f t="shared" si="3"/>
        <v/>
      </c>
      <c r="I9" s="40"/>
      <c r="J9" s="41" t="str">
        <f t="shared" si="4"/>
        <v/>
      </c>
      <c r="K9" s="42" t="str">
        <f t="shared" si="5"/>
        <v/>
      </c>
      <c r="L9" s="2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2"/>
      <c r="Y9" s="18"/>
      <c r="Z9" s="2"/>
      <c r="AA9" s="18"/>
      <c r="AB9" s="18"/>
      <c r="AC9" s="18"/>
      <c r="AD9" s="18"/>
      <c r="AE9" s="18"/>
    </row>
    <row r="10">
      <c r="A10" s="28" t="str">
        <f>ALNS!A10</f>
        <v>Emilly Christina Lima Freire</v>
      </c>
      <c r="B10" s="29"/>
      <c r="C10" s="29"/>
      <c r="D10" s="29"/>
      <c r="E10" s="29"/>
      <c r="F10" s="30">
        <f t="shared" si="1"/>
        <v>0</v>
      </c>
      <c r="G10" s="31" t="str">
        <f t="shared" si="2"/>
        <v/>
      </c>
      <c r="H10" s="30" t="str">
        <f t="shared" si="3"/>
        <v/>
      </c>
      <c r="I10" s="32"/>
      <c r="J10" s="33" t="str">
        <f t="shared" si="4"/>
        <v/>
      </c>
      <c r="K10" s="34" t="str">
        <f t="shared" si="5"/>
        <v/>
      </c>
      <c r="L10" s="2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2"/>
      <c r="Y10" s="18"/>
      <c r="Z10" s="2"/>
      <c r="AA10" s="18"/>
      <c r="AB10" s="18"/>
      <c r="AC10" s="18"/>
      <c r="AD10" s="18"/>
      <c r="AE10" s="18"/>
    </row>
    <row r="11">
      <c r="A11" s="36" t="str">
        <f>ALNS!A11</f>
        <v>Emilly Eduarda Almeida da Silva</v>
      </c>
      <c r="B11" s="37"/>
      <c r="C11" s="37"/>
      <c r="D11" s="37"/>
      <c r="E11" s="37"/>
      <c r="F11" s="38">
        <f t="shared" si="1"/>
        <v>0</v>
      </c>
      <c r="G11" s="39" t="str">
        <f t="shared" si="2"/>
        <v/>
      </c>
      <c r="H11" s="38" t="str">
        <f t="shared" si="3"/>
        <v/>
      </c>
      <c r="I11" s="40"/>
      <c r="J11" s="41" t="str">
        <f t="shared" si="4"/>
        <v/>
      </c>
      <c r="K11" s="42" t="str">
        <f t="shared" si="5"/>
        <v/>
      </c>
      <c r="L11" s="2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2"/>
      <c r="Y11" s="18"/>
      <c r="Z11" s="2"/>
      <c r="AA11" s="18"/>
      <c r="AB11" s="18"/>
      <c r="AC11" s="18"/>
      <c r="AD11" s="18"/>
      <c r="AE11" s="18"/>
    </row>
    <row r="12">
      <c r="A12" s="28" t="str">
        <f>ALNS!A12</f>
        <v>Emilly Oliveira da Cruz</v>
      </c>
      <c r="B12" s="29"/>
      <c r="C12" s="29"/>
      <c r="D12" s="29"/>
      <c r="E12" s="29"/>
      <c r="F12" s="30">
        <f t="shared" si="1"/>
        <v>0</v>
      </c>
      <c r="G12" s="31" t="str">
        <f t="shared" si="2"/>
        <v/>
      </c>
      <c r="H12" s="30" t="str">
        <f t="shared" si="3"/>
        <v/>
      </c>
      <c r="I12" s="32"/>
      <c r="J12" s="33" t="str">
        <f t="shared" si="4"/>
        <v/>
      </c>
      <c r="K12" s="34" t="str">
        <f t="shared" si="5"/>
        <v/>
      </c>
      <c r="L12" s="2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2"/>
      <c r="Y12" s="18"/>
      <c r="Z12" s="2"/>
      <c r="AA12" s="18"/>
      <c r="AB12" s="18"/>
      <c r="AC12" s="18"/>
      <c r="AD12" s="18"/>
      <c r="AE12" s="18"/>
    </row>
    <row r="13">
      <c r="A13" s="36" t="str">
        <f>ALNS!A13</f>
        <v>Esteffany Mirelly Lima da Silva</v>
      </c>
      <c r="B13" s="37"/>
      <c r="C13" s="37"/>
      <c r="D13" s="37"/>
      <c r="E13" s="37"/>
      <c r="F13" s="38">
        <f t="shared" si="1"/>
        <v>0</v>
      </c>
      <c r="G13" s="39" t="str">
        <f t="shared" si="2"/>
        <v/>
      </c>
      <c r="H13" s="38" t="str">
        <f t="shared" si="3"/>
        <v/>
      </c>
      <c r="I13" s="40"/>
      <c r="J13" s="41" t="str">
        <f t="shared" si="4"/>
        <v/>
      </c>
      <c r="K13" s="42" t="str">
        <f t="shared" si="5"/>
        <v/>
      </c>
      <c r="L13" s="2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2"/>
      <c r="Y13" s="18"/>
      <c r="Z13" s="2"/>
      <c r="AA13" s="18"/>
      <c r="AB13" s="18"/>
      <c r="AC13" s="18"/>
      <c r="AD13" s="18"/>
      <c r="AE13" s="18"/>
    </row>
    <row r="14">
      <c r="A14" s="28" t="str">
        <f>ALNS!A14</f>
        <v>Ester Hadassa Gomes Silva</v>
      </c>
      <c r="B14" s="29"/>
      <c r="C14" s="29"/>
      <c r="D14" s="29"/>
      <c r="E14" s="29"/>
      <c r="F14" s="30">
        <f t="shared" si="1"/>
        <v>0</v>
      </c>
      <c r="G14" s="31" t="str">
        <f t="shared" si="2"/>
        <v/>
      </c>
      <c r="H14" s="30" t="str">
        <f t="shared" si="3"/>
        <v/>
      </c>
      <c r="I14" s="32"/>
      <c r="J14" s="33" t="str">
        <f t="shared" si="4"/>
        <v/>
      </c>
      <c r="K14" s="34" t="str">
        <f t="shared" si="5"/>
        <v/>
      </c>
      <c r="L14" s="2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2"/>
      <c r="Y14" s="18"/>
      <c r="Z14" s="2"/>
      <c r="AA14" s="18"/>
      <c r="AB14" s="18"/>
      <c r="AC14" s="18"/>
      <c r="AD14" s="18"/>
      <c r="AE14" s="18"/>
    </row>
    <row r="15">
      <c r="A15" s="36" t="str">
        <f>ALNS!A15</f>
        <v>Évelin Yasmin Ferreira de Santana</v>
      </c>
      <c r="B15" s="37"/>
      <c r="C15" s="37"/>
      <c r="D15" s="37"/>
      <c r="E15" s="37"/>
      <c r="F15" s="38">
        <f t="shared" si="1"/>
        <v>0</v>
      </c>
      <c r="G15" s="39" t="str">
        <f t="shared" si="2"/>
        <v/>
      </c>
      <c r="H15" s="38" t="str">
        <f t="shared" si="3"/>
        <v/>
      </c>
      <c r="I15" s="40"/>
      <c r="J15" s="41" t="str">
        <f t="shared" si="4"/>
        <v/>
      </c>
      <c r="K15" s="42" t="str">
        <f t="shared" si="5"/>
        <v/>
      </c>
      <c r="L15" s="2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2"/>
      <c r="Y15" s="18"/>
      <c r="Z15" s="2"/>
      <c r="AA15" s="18"/>
      <c r="AB15" s="18"/>
      <c r="AC15" s="18"/>
      <c r="AD15" s="18"/>
      <c r="AE15" s="18"/>
    </row>
    <row r="16">
      <c r="A16" s="28" t="str">
        <f>ALNS!A16</f>
        <v>Everton Henrique de Negreiros Silva</v>
      </c>
      <c r="B16" s="29"/>
      <c r="C16" s="29"/>
      <c r="D16" s="29"/>
      <c r="E16" s="29"/>
      <c r="F16" s="30">
        <f t="shared" si="1"/>
        <v>0</v>
      </c>
      <c r="G16" s="31" t="str">
        <f t="shared" si="2"/>
        <v/>
      </c>
      <c r="H16" s="30" t="str">
        <f t="shared" si="3"/>
        <v/>
      </c>
      <c r="I16" s="32"/>
      <c r="J16" s="33" t="str">
        <f t="shared" si="4"/>
        <v/>
      </c>
      <c r="K16" s="34" t="str">
        <f t="shared" si="5"/>
        <v/>
      </c>
      <c r="L16" s="2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2"/>
      <c r="Y16" s="18"/>
      <c r="Z16" s="2"/>
      <c r="AA16" s="18"/>
      <c r="AB16" s="18"/>
      <c r="AC16" s="18"/>
      <c r="AD16" s="18"/>
      <c r="AE16" s="18"/>
    </row>
    <row r="17">
      <c r="A17" s="36" t="str">
        <f>ALNS!A17</f>
        <v>Gabrielle Borges Alves</v>
      </c>
      <c r="B17" s="37"/>
      <c r="C17" s="37"/>
      <c r="D17" s="37"/>
      <c r="E17" s="37"/>
      <c r="F17" s="38">
        <f t="shared" si="1"/>
        <v>0</v>
      </c>
      <c r="G17" s="39" t="str">
        <f t="shared" si="2"/>
        <v/>
      </c>
      <c r="H17" s="38" t="str">
        <f t="shared" si="3"/>
        <v/>
      </c>
      <c r="I17" s="40"/>
      <c r="J17" s="41" t="str">
        <f t="shared" si="4"/>
        <v/>
      </c>
      <c r="K17" s="42" t="str">
        <f t="shared" si="5"/>
        <v/>
      </c>
      <c r="L17" s="2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2"/>
      <c r="Y17" s="18"/>
      <c r="Z17" s="2"/>
      <c r="AA17" s="18"/>
      <c r="AB17" s="18"/>
      <c r="AC17" s="18"/>
      <c r="AD17" s="18"/>
      <c r="AE17" s="18"/>
    </row>
    <row r="18">
      <c r="A18" s="28" t="str">
        <f>ALNS!A18</f>
        <v>João Gabriel Araújo Macedo</v>
      </c>
      <c r="B18" s="29"/>
      <c r="C18" s="29"/>
      <c r="D18" s="29"/>
      <c r="E18" s="29"/>
      <c r="F18" s="30">
        <f t="shared" si="1"/>
        <v>0</v>
      </c>
      <c r="G18" s="31" t="str">
        <f t="shared" si="2"/>
        <v/>
      </c>
      <c r="H18" s="30" t="str">
        <f t="shared" si="3"/>
        <v/>
      </c>
      <c r="I18" s="32"/>
      <c r="J18" s="33" t="str">
        <f t="shared" si="4"/>
        <v/>
      </c>
      <c r="K18" s="34" t="str">
        <f t="shared" si="5"/>
        <v/>
      </c>
      <c r="L18" s="2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2"/>
      <c r="Y18" s="18"/>
      <c r="Z18" s="2"/>
      <c r="AA18" s="18"/>
      <c r="AB18" s="18"/>
      <c r="AC18" s="18"/>
      <c r="AD18" s="18"/>
      <c r="AE18" s="18"/>
    </row>
    <row r="19">
      <c r="A19" s="36" t="str">
        <f>ALNS!A19</f>
        <v>José Flávio Araújo Macedo</v>
      </c>
      <c r="B19" s="37"/>
      <c r="C19" s="37"/>
      <c r="D19" s="37"/>
      <c r="E19" s="37"/>
      <c r="F19" s="38">
        <f t="shared" si="1"/>
        <v>0</v>
      </c>
      <c r="G19" s="39" t="str">
        <f t="shared" si="2"/>
        <v/>
      </c>
      <c r="H19" s="38" t="str">
        <f t="shared" si="3"/>
        <v/>
      </c>
      <c r="I19" s="40"/>
      <c r="J19" s="41" t="str">
        <f t="shared" si="4"/>
        <v/>
      </c>
      <c r="K19" s="42" t="str">
        <f t="shared" si="5"/>
        <v/>
      </c>
      <c r="L19" s="2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2"/>
      <c r="Y19" s="18"/>
      <c r="Z19" s="2"/>
      <c r="AA19" s="18"/>
      <c r="AB19" s="18"/>
      <c r="AC19" s="18"/>
      <c r="AD19" s="18"/>
      <c r="AE19" s="18"/>
    </row>
    <row r="20" ht="15.75" customHeight="1">
      <c r="A20" s="44" t="str">
        <f>ALNS!A20</f>
        <v>Lethycia Nascimento Sousa</v>
      </c>
      <c r="B20" s="29"/>
      <c r="C20" s="29"/>
      <c r="D20" s="29"/>
      <c r="E20" s="29"/>
      <c r="F20" s="30">
        <f t="shared" si="1"/>
        <v>0</v>
      </c>
      <c r="G20" s="31" t="str">
        <f t="shared" si="2"/>
        <v/>
      </c>
      <c r="H20" s="30" t="str">
        <f t="shared" si="3"/>
        <v/>
      </c>
      <c r="I20" s="32"/>
      <c r="J20" s="33" t="str">
        <f t="shared" si="4"/>
        <v/>
      </c>
      <c r="K20" s="34" t="str">
        <f t="shared" si="5"/>
        <v/>
      </c>
      <c r="L20" s="2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2"/>
      <c r="Y20" s="18"/>
      <c r="Z20" s="2"/>
      <c r="AA20" s="18"/>
      <c r="AB20" s="18"/>
      <c r="AC20" s="18"/>
      <c r="AD20" s="18"/>
      <c r="AE20" s="18"/>
    </row>
    <row r="21" ht="15.75" customHeight="1">
      <c r="A21" s="36" t="str">
        <f>ALNS!A21</f>
        <v>Maria Julia Oliveira Almeida</v>
      </c>
      <c r="B21" s="37"/>
      <c r="C21" s="37"/>
      <c r="D21" s="37"/>
      <c r="E21" s="37"/>
      <c r="F21" s="38">
        <f t="shared" si="1"/>
        <v>0</v>
      </c>
      <c r="G21" s="39" t="str">
        <f t="shared" si="2"/>
        <v/>
      </c>
      <c r="H21" s="38" t="str">
        <f t="shared" si="3"/>
        <v/>
      </c>
      <c r="I21" s="40"/>
      <c r="J21" s="41" t="str">
        <f t="shared" si="4"/>
        <v/>
      </c>
      <c r="K21" s="42" t="str">
        <f t="shared" si="5"/>
        <v/>
      </c>
      <c r="L21" s="2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2"/>
      <c r="Y21" s="18"/>
      <c r="Z21" s="2"/>
      <c r="AA21" s="18"/>
      <c r="AB21" s="18"/>
      <c r="AC21" s="18"/>
      <c r="AD21" s="18"/>
      <c r="AE21" s="18"/>
    </row>
    <row r="22" ht="15.75" customHeight="1">
      <c r="A22" s="28" t="str">
        <f>ALNS!A22</f>
        <v>Marynna Mellyne de Oliveira Almeida Carneiro</v>
      </c>
      <c r="B22" s="29"/>
      <c r="C22" s="29"/>
      <c r="D22" s="29"/>
      <c r="E22" s="29"/>
      <c r="F22" s="30">
        <f t="shared" si="1"/>
        <v>0</v>
      </c>
      <c r="G22" s="31" t="str">
        <f t="shared" si="2"/>
        <v/>
      </c>
      <c r="H22" s="30" t="str">
        <f t="shared" si="3"/>
        <v/>
      </c>
      <c r="I22" s="32"/>
      <c r="J22" s="33" t="str">
        <f t="shared" si="4"/>
        <v/>
      </c>
      <c r="K22" s="34" t="str">
        <f t="shared" si="5"/>
        <v/>
      </c>
      <c r="L22" s="2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2"/>
      <c r="Y22" s="18"/>
      <c r="Z22" s="2"/>
      <c r="AA22" s="18"/>
      <c r="AB22" s="18"/>
      <c r="AC22" s="18"/>
      <c r="AD22" s="18"/>
      <c r="AE22" s="18"/>
    </row>
    <row r="23" ht="15.75" customHeight="1">
      <c r="A23" s="36" t="str">
        <f>ALNS!A23</f>
        <v>Milena Luana Azevedo Lima</v>
      </c>
      <c r="B23" s="37"/>
      <c r="C23" s="37"/>
      <c r="D23" s="37"/>
      <c r="E23" s="37"/>
      <c r="F23" s="38">
        <f t="shared" si="1"/>
        <v>0</v>
      </c>
      <c r="G23" s="39" t="str">
        <f t="shared" si="2"/>
        <v/>
      </c>
      <c r="H23" s="38" t="str">
        <f t="shared" si="3"/>
        <v/>
      </c>
      <c r="I23" s="40"/>
      <c r="J23" s="41" t="str">
        <f t="shared" si="4"/>
        <v/>
      </c>
      <c r="K23" s="42" t="str">
        <f t="shared" si="5"/>
        <v/>
      </c>
      <c r="L23" s="2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2"/>
      <c r="Y23" s="18"/>
      <c r="Z23" s="2"/>
      <c r="AA23" s="18"/>
      <c r="AB23" s="18"/>
      <c r="AC23" s="18"/>
      <c r="AD23" s="18"/>
      <c r="AE23" s="18"/>
    </row>
    <row r="24" ht="15.75" customHeight="1">
      <c r="A24" s="28" t="str">
        <f>ALNS!A24</f>
        <v>Myllena Maria da Silva Balbino</v>
      </c>
      <c r="B24" s="29"/>
      <c r="C24" s="29"/>
      <c r="D24" s="29"/>
      <c r="E24" s="29"/>
      <c r="F24" s="30">
        <f t="shared" si="1"/>
        <v>0</v>
      </c>
      <c r="G24" s="31" t="str">
        <f t="shared" si="2"/>
        <v/>
      </c>
      <c r="H24" s="30" t="str">
        <f t="shared" si="3"/>
        <v/>
      </c>
      <c r="I24" s="32"/>
      <c r="J24" s="33" t="str">
        <f t="shared" si="4"/>
        <v/>
      </c>
      <c r="K24" s="34" t="str">
        <f t="shared" si="5"/>
        <v/>
      </c>
      <c r="L24" s="2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2"/>
      <c r="Y24" s="18"/>
      <c r="Z24" s="2"/>
      <c r="AA24" s="18"/>
      <c r="AB24" s="18"/>
      <c r="AC24" s="18"/>
      <c r="AD24" s="18"/>
      <c r="AE24" s="18"/>
    </row>
    <row r="25" ht="15.75" customHeight="1">
      <c r="A25" s="36" t="str">
        <f>ALNS!A25</f>
        <v>Poliana Kelly de Almeida Nascimento</v>
      </c>
      <c r="B25" s="37"/>
      <c r="C25" s="37"/>
      <c r="D25" s="37"/>
      <c r="E25" s="37"/>
      <c r="F25" s="38">
        <f t="shared" si="1"/>
        <v>0</v>
      </c>
      <c r="G25" s="39" t="str">
        <f t="shared" si="2"/>
        <v/>
      </c>
      <c r="H25" s="38" t="str">
        <f t="shared" si="3"/>
        <v/>
      </c>
      <c r="I25" s="40"/>
      <c r="J25" s="41" t="str">
        <f t="shared" si="4"/>
        <v/>
      </c>
      <c r="K25" s="42" t="str">
        <f t="shared" si="5"/>
        <v/>
      </c>
      <c r="L25" s="2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2"/>
      <c r="Y25" s="18"/>
      <c r="Z25" s="2"/>
      <c r="AA25" s="18"/>
      <c r="AB25" s="18"/>
      <c r="AC25" s="18"/>
      <c r="AD25" s="18"/>
      <c r="AE25" s="18"/>
    </row>
    <row r="26" ht="15.75" customHeight="1">
      <c r="A26" s="28" t="str">
        <f>ALNS!A26</f>
        <v>Rafaelly Jordão de Oliveira</v>
      </c>
      <c r="B26" s="29"/>
      <c r="C26" s="29"/>
      <c r="D26" s="29"/>
      <c r="E26" s="29"/>
      <c r="F26" s="30">
        <f t="shared" si="1"/>
        <v>0</v>
      </c>
      <c r="G26" s="31" t="str">
        <f t="shared" si="2"/>
        <v/>
      </c>
      <c r="H26" s="30" t="str">
        <f t="shared" si="3"/>
        <v/>
      </c>
      <c r="I26" s="32"/>
      <c r="J26" s="33" t="str">
        <f t="shared" si="4"/>
        <v/>
      </c>
      <c r="K26" s="34" t="str">
        <f t="shared" si="5"/>
        <v/>
      </c>
      <c r="L26" s="2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2"/>
      <c r="Y26" s="18"/>
      <c r="Z26" s="2"/>
      <c r="AA26" s="18"/>
      <c r="AB26" s="18"/>
      <c r="AC26" s="18"/>
      <c r="AD26" s="18"/>
      <c r="AE26" s="18"/>
    </row>
    <row r="27" ht="15.75" customHeight="1">
      <c r="A27" s="36" t="str">
        <f>ALNS!A27</f>
        <v>Samuel de Sousa Ribeiro</v>
      </c>
      <c r="B27" s="37"/>
      <c r="C27" s="37"/>
      <c r="D27" s="37"/>
      <c r="E27" s="37"/>
      <c r="F27" s="38">
        <f t="shared" si="1"/>
        <v>0</v>
      </c>
      <c r="G27" s="39" t="str">
        <f t="shared" si="2"/>
        <v/>
      </c>
      <c r="H27" s="38" t="str">
        <f t="shared" si="3"/>
        <v/>
      </c>
      <c r="I27" s="40"/>
      <c r="J27" s="41" t="str">
        <f t="shared" si="4"/>
        <v/>
      </c>
      <c r="K27" s="42" t="str">
        <f t="shared" si="5"/>
        <v/>
      </c>
      <c r="L27" s="2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2"/>
      <c r="Y27" s="18"/>
      <c r="Z27" s="2"/>
      <c r="AA27" s="18"/>
      <c r="AB27" s="18"/>
      <c r="AC27" s="18"/>
      <c r="AD27" s="18"/>
      <c r="AE27" s="18"/>
    </row>
    <row r="28" ht="15.75" hidden="1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2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2"/>
      <c r="Y28" s="18"/>
      <c r="Z28" s="2"/>
      <c r="AA28" s="18"/>
      <c r="AB28" s="18"/>
      <c r="AC28" s="18"/>
      <c r="AD28" s="18"/>
      <c r="AE28" s="18"/>
    </row>
    <row r="29" ht="15.75" hidden="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2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2"/>
      <c r="Y29" s="2"/>
      <c r="Z29" s="2"/>
      <c r="AA29" s="18"/>
      <c r="AB29" s="18"/>
      <c r="AC29" s="18"/>
      <c r="AD29" s="18"/>
      <c r="AE29" s="18"/>
    </row>
    <row r="30" ht="15.75" hidden="1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2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2"/>
      <c r="Y30" s="2"/>
      <c r="Z30" s="2"/>
      <c r="AA30" s="18"/>
      <c r="AB30" s="18"/>
      <c r="AC30" s="18"/>
      <c r="AD30" s="18"/>
      <c r="AE30" s="18"/>
    </row>
    <row r="31" ht="15.75" hidden="1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2"/>
      <c r="Y31" s="2"/>
      <c r="Z31" s="2"/>
      <c r="AA31" s="18"/>
      <c r="AB31" s="18"/>
      <c r="AC31" s="18"/>
      <c r="AD31" s="18"/>
      <c r="AE31" s="18"/>
    </row>
    <row r="32" ht="15.75" hidden="1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2"/>
      <c r="Y32" s="2"/>
      <c r="Z32" s="2"/>
      <c r="AA32" s="18"/>
      <c r="AB32" s="18"/>
      <c r="AC32" s="18"/>
      <c r="AD32" s="18"/>
      <c r="AE32" s="18"/>
    </row>
    <row r="33" ht="15.75" hidden="1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2"/>
      <c r="Y33" s="2"/>
      <c r="Z33" s="2"/>
      <c r="AA33" s="18"/>
      <c r="AB33" s="18"/>
      <c r="AC33" s="18"/>
      <c r="AD33" s="18"/>
      <c r="AE33" s="18"/>
    </row>
    <row r="34" ht="15.75" hidden="1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2"/>
      <c r="Y34" s="2"/>
      <c r="Z34" s="2"/>
      <c r="AA34" s="18"/>
      <c r="AB34" s="18"/>
      <c r="AC34" s="18"/>
      <c r="AD34" s="18"/>
      <c r="AE34" s="18"/>
    </row>
    <row r="35" ht="15.75" hidden="1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2"/>
      <c r="Y35" s="2"/>
      <c r="Z35" s="2"/>
      <c r="AA35" s="18"/>
      <c r="AB35" s="18"/>
      <c r="AC35" s="18"/>
      <c r="AD35" s="18"/>
      <c r="AE35" s="18"/>
    </row>
    <row r="36" ht="15.75" hidden="1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2"/>
      <c r="Y36" s="2"/>
      <c r="Z36" s="2"/>
      <c r="AA36" s="18"/>
      <c r="AB36" s="18"/>
      <c r="AC36" s="18"/>
      <c r="AD36" s="18"/>
      <c r="AE36" s="18"/>
    </row>
    <row r="37" ht="15.75" hidden="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8"/>
      <c r="M37" s="18"/>
      <c r="N37" s="18"/>
      <c r="O37" s="18"/>
      <c r="P37" s="18"/>
      <c r="Q37" s="2"/>
      <c r="R37" s="2"/>
      <c r="S37" s="2"/>
      <c r="T37" s="2"/>
      <c r="U37" s="2"/>
      <c r="V37" s="2"/>
      <c r="W37" s="2"/>
      <c r="X37" s="2"/>
      <c r="Y37" s="2"/>
      <c r="Z37" s="2"/>
      <c r="AA37" s="18"/>
      <c r="AB37" s="18"/>
      <c r="AC37" s="18"/>
      <c r="AD37" s="18"/>
      <c r="AE37" s="18"/>
    </row>
    <row r="38" ht="15.75" hidden="1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8"/>
      <c r="M38" s="18"/>
      <c r="N38" s="18"/>
      <c r="O38" s="18"/>
      <c r="P38" s="18"/>
      <c r="Q38" s="2"/>
      <c r="R38" s="2"/>
      <c r="S38" s="2"/>
      <c r="T38" s="2"/>
      <c r="U38" s="2"/>
      <c r="V38" s="2"/>
      <c r="W38" s="2"/>
      <c r="X38" s="2"/>
      <c r="Y38" s="2"/>
      <c r="Z38" s="2"/>
      <c r="AA38" s="18"/>
      <c r="AB38" s="18"/>
      <c r="AC38" s="18"/>
      <c r="AD38" s="18"/>
      <c r="AE38" s="2"/>
    </row>
    <row r="39" ht="15.75" hidden="1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8"/>
      <c r="M39" s="18"/>
      <c r="N39" s="18"/>
      <c r="O39" s="18"/>
      <c r="P39" s="18"/>
      <c r="Q39" s="2"/>
      <c r="R39" s="2"/>
      <c r="S39" s="2"/>
      <c r="T39" s="2"/>
      <c r="U39" s="2"/>
      <c r="V39" s="2"/>
      <c r="W39" s="2"/>
      <c r="X39" s="2"/>
      <c r="Y39" s="2"/>
      <c r="Z39" s="2"/>
      <c r="AA39" s="18"/>
      <c r="AB39" s="18"/>
      <c r="AC39" s="18"/>
      <c r="AD39" s="18"/>
      <c r="AE39" s="2"/>
    </row>
    <row r="40" ht="15.75" hidden="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8"/>
      <c r="M40" s="18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8"/>
      <c r="AB40" s="18"/>
      <c r="AC40" s="18"/>
      <c r="AD40" s="2"/>
      <c r="AE40" s="2"/>
    </row>
    <row r="41" ht="15.75" hidden="1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8"/>
      <c r="M41" s="18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8"/>
      <c r="AB41" s="2"/>
      <c r="AC41" s="2"/>
      <c r="AD41" s="2"/>
      <c r="AE41" s="2"/>
    </row>
    <row r="42" ht="15.75" hidden="1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8"/>
      <c r="M42" s="18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8"/>
      <c r="AB42" s="2"/>
      <c r="AC42" s="2"/>
      <c r="AD42" s="2"/>
      <c r="AE42" s="2"/>
    </row>
    <row r="43" ht="15.75" hidden="1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8"/>
      <c r="M43" s="18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8"/>
      <c r="AB43" s="2"/>
      <c r="AC43" s="2"/>
      <c r="AD43" s="2"/>
      <c r="AE43" s="2"/>
    </row>
    <row r="44" ht="15.75" hidden="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8"/>
      <c r="M44" s="18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8"/>
      <c r="AB44" s="2"/>
      <c r="AC44" s="2"/>
      <c r="AD44" s="2"/>
      <c r="AE44" s="2"/>
    </row>
    <row r="45" ht="15.75" hidden="1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8"/>
      <c r="M45" s="18"/>
      <c r="N45" s="18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8"/>
      <c r="M46" s="18"/>
      <c r="N46" s="18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8"/>
      <c r="M47" s="18"/>
      <c r="N47" s="18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8"/>
      <c r="M48" s="18"/>
      <c r="N48" s="1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8"/>
      <c r="M49" s="18"/>
      <c r="N49" s="18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8"/>
      <c r="M50" s="18"/>
      <c r="N50" s="18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8"/>
      <c r="M51" s="18"/>
      <c r="N51" s="18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8"/>
      <c r="M52" s="18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2"/>
      <c r="AA53" s="18"/>
      <c r="AB53" s="18"/>
      <c r="AC53" s="18"/>
      <c r="AD53" s="18"/>
      <c r="AE53" s="18"/>
    </row>
    <row r="54" ht="15.75" hidden="1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2"/>
      <c r="AA54" s="18"/>
      <c r="AB54" s="18"/>
      <c r="AC54" s="18"/>
      <c r="AD54" s="18"/>
      <c r="AE54" s="18"/>
    </row>
    <row r="55" ht="15.75" hidden="1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2"/>
      <c r="Y55" s="18"/>
      <c r="Z55" s="2"/>
      <c r="AA55" s="18"/>
      <c r="AB55" s="18"/>
      <c r="AC55" s="18"/>
      <c r="AD55" s="18"/>
      <c r="AE55" s="18"/>
    </row>
    <row r="56" ht="15.75" hidden="1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2"/>
      <c r="AA56" s="18"/>
      <c r="AB56" s="18"/>
      <c r="AC56" s="18"/>
      <c r="AD56" s="18"/>
      <c r="AE56" s="18"/>
    </row>
    <row r="57" ht="15.75" hidden="1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2"/>
      <c r="Y57" s="18"/>
      <c r="Z57" s="2"/>
      <c r="AA57" s="18"/>
      <c r="AB57" s="18"/>
      <c r="AC57" s="18"/>
      <c r="AD57" s="18"/>
      <c r="AE57" s="18"/>
    </row>
    <row r="58" ht="15.75" hidden="1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2"/>
      <c r="Y58" s="18"/>
      <c r="Z58" s="2"/>
      <c r="AA58" s="18"/>
      <c r="AB58" s="18"/>
      <c r="AC58" s="18"/>
      <c r="AD58" s="18"/>
      <c r="AE58" s="18"/>
    </row>
    <row r="59" ht="15.75" hidden="1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2"/>
      <c r="Y59" s="18"/>
      <c r="Z59" s="2"/>
      <c r="AA59" s="18"/>
      <c r="AB59" s="18"/>
      <c r="AC59" s="18"/>
      <c r="AD59" s="18"/>
      <c r="AE59" s="18"/>
    </row>
    <row r="60" ht="15.75" hidden="1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2"/>
      <c r="Y60" s="18"/>
      <c r="Z60" s="2"/>
      <c r="AA60" s="18"/>
      <c r="AB60" s="18"/>
      <c r="AC60" s="18"/>
      <c r="AD60" s="18"/>
      <c r="AE60" s="18"/>
    </row>
    <row r="61" ht="15.75" hidden="1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2"/>
      <c r="Y61" s="18"/>
      <c r="Z61" s="2"/>
      <c r="AA61" s="18"/>
      <c r="AB61" s="18"/>
      <c r="AC61" s="18"/>
      <c r="AD61" s="18"/>
      <c r="AE61" s="18"/>
    </row>
    <row r="62" ht="15.75" hidden="1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2"/>
      <c r="Y62" s="18"/>
      <c r="Z62" s="2"/>
      <c r="AA62" s="18"/>
      <c r="AB62" s="18"/>
      <c r="AC62" s="18"/>
      <c r="AD62" s="18"/>
      <c r="AE62" s="18"/>
    </row>
    <row r="63" ht="15.75" hidden="1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2"/>
      <c r="Y63" s="18"/>
      <c r="Z63" s="2"/>
      <c r="AA63" s="18"/>
      <c r="AB63" s="18"/>
      <c r="AC63" s="18"/>
      <c r="AD63" s="18"/>
      <c r="AE63" s="18"/>
    </row>
    <row r="64" ht="15.75" hidden="1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2"/>
      <c r="Y64" s="18"/>
      <c r="Z64" s="2"/>
      <c r="AA64" s="18"/>
      <c r="AB64" s="18"/>
      <c r="AC64" s="18"/>
      <c r="AD64" s="18"/>
      <c r="AE64" s="18"/>
    </row>
    <row r="65" ht="15.75" hidden="1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2"/>
      <c r="Y65" s="18"/>
      <c r="Z65" s="2"/>
      <c r="AA65" s="18"/>
      <c r="AB65" s="18"/>
      <c r="AC65" s="18"/>
      <c r="AD65" s="18"/>
      <c r="AE65" s="18"/>
    </row>
    <row r="66" ht="15.75" hidden="1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2"/>
      <c r="Y66" s="18"/>
      <c r="Z66" s="2"/>
      <c r="AA66" s="18"/>
      <c r="AB66" s="18"/>
      <c r="AC66" s="18"/>
      <c r="AD66" s="18"/>
      <c r="AE66" s="18"/>
    </row>
    <row r="67" ht="15.75" hidden="1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2"/>
      <c r="Y67" s="18"/>
      <c r="Z67" s="2"/>
      <c r="AA67" s="18"/>
      <c r="AB67" s="18"/>
      <c r="AC67" s="18"/>
      <c r="AD67" s="18"/>
      <c r="AE67" s="18"/>
    </row>
    <row r="68" ht="15.75" hidden="1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2"/>
      <c r="Y68" s="18"/>
      <c r="Z68" s="2"/>
      <c r="AA68" s="18"/>
      <c r="AB68" s="18"/>
      <c r="AC68" s="18"/>
      <c r="AD68" s="18"/>
      <c r="AE68" s="18"/>
    </row>
    <row r="69" ht="15.75" hidden="1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2"/>
      <c r="Y69" s="18"/>
      <c r="Z69" s="2"/>
      <c r="AA69" s="18"/>
      <c r="AB69" s="18"/>
      <c r="AC69" s="18"/>
      <c r="AD69" s="18"/>
      <c r="AE69" s="18"/>
    </row>
    <row r="70" ht="15.75" hidden="1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2"/>
      <c r="Y70" s="18"/>
      <c r="Z70" s="2"/>
      <c r="AA70" s="18"/>
      <c r="AB70" s="18"/>
      <c r="AC70" s="18"/>
      <c r="AD70" s="18"/>
      <c r="AE70" s="18"/>
    </row>
    <row r="71" ht="15.75" hidden="1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2"/>
      <c r="Y71" s="18"/>
      <c r="Z71" s="2"/>
      <c r="AA71" s="18"/>
      <c r="AB71" s="18"/>
      <c r="AC71" s="18"/>
      <c r="AD71" s="18"/>
      <c r="AE71" s="18"/>
    </row>
    <row r="72" ht="15.75" hidden="1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2"/>
      <c r="Y72" s="18"/>
      <c r="Z72" s="2"/>
      <c r="AA72" s="18"/>
      <c r="AB72" s="18"/>
      <c r="AC72" s="18"/>
      <c r="AD72" s="18"/>
      <c r="AE72" s="18"/>
    </row>
    <row r="73" ht="15.75" hidden="1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2"/>
      <c r="Y73" s="18"/>
      <c r="Z73" s="2"/>
      <c r="AA73" s="18"/>
      <c r="AB73" s="18"/>
      <c r="AC73" s="18"/>
      <c r="AD73" s="18"/>
      <c r="AE73" s="18"/>
    </row>
    <row r="74" ht="15.75" hidden="1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2"/>
      <c r="Y74" s="18"/>
      <c r="Z74" s="2"/>
      <c r="AA74" s="18"/>
      <c r="AB74" s="18"/>
      <c r="AC74" s="18"/>
      <c r="AD74" s="18"/>
      <c r="AE74" s="18"/>
    </row>
    <row r="75" ht="15.75" hidden="1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2"/>
      <c r="Y75" s="18"/>
      <c r="Z75" s="2"/>
      <c r="AA75" s="18"/>
      <c r="AB75" s="18"/>
      <c r="AC75" s="18"/>
      <c r="AD75" s="18"/>
      <c r="AE75" s="18"/>
    </row>
    <row r="76" ht="15.75" hidden="1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2"/>
      <c r="Y76" s="18"/>
      <c r="Z76" s="2"/>
      <c r="AA76" s="18"/>
      <c r="AB76" s="18"/>
      <c r="AC76" s="18"/>
      <c r="AD76" s="18"/>
      <c r="AE76" s="18"/>
    </row>
    <row r="77" ht="15.75" hidden="1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2"/>
      <c r="Y77" s="18"/>
      <c r="Z77" s="2"/>
      <c r="AA77" s="18"/>
      <c r="AB77" s="18"/>
      <c r="AC77" s="18"/>
      <c r="AD77" s="18"/>
      <c r="AE77" s="18"/>
    </row>
    <row r="78" ht="15.75" hidden="1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2"/>
      <c r="Y78" s="18"/>
      <c r="Z78" s="2"/>
      <c r="AA78" s="18"/>
      <c r="AB78" s="18"/>
      <c r="AC78" s="18"/>
      <c r="AD78" s="18"/>
      <c r="AE78" s="18"/>
    </row>
    <row r="79" ht="15.75" hidden="1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2"/>
      <c r="Y79" s="18"/>
      <c r="Z79" s="2"/>
      <c r="AA79" s="18"/>
      <c r="AB79" s="18"/>
      <c r="AC79" s="18"/>
      <c r="AD79" s="18"/>
      <c r="AE79" s="18"/>
    </row>
    <row r="80" ht="15.75" hidden="1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2"/>
      <c r="Y80" s="18"/>
      <c r="Z80" s="2"/>
      <c r="AA80" s="18"/>
      <c r="AB80" s="18"/>
      <c r="AC80" s="18"/>
      <c r="AD80" s="18"/>
      <c r="AE80" s="18"/>
    </row>
    <row r="81" ht="15.75" hidden="1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2"/>
      <c r="Y81" s="2"/>
      <c r="Z81" s="2"/>
      <c r="AA81" s="18"/>
      <c r="AB81" s="18"/>
      <c r="AC81" s="18"/>
      <c r="AD81" s="18"/>
      <c r="AE81" s="18"/>
    </row>
    <row r="82" ht="15.75" hidden="1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2"/>
      <c r="Y82" s="2"/>
      <c r="Z82" s="2"/>
      <c r="AA82" s="18"/>
      <c r="AB82" s="18"/>
      <c r="AC82" s="18"/>
      <c r="AD82" s="18"/>
      <c r="AE82" s="18"/>
    </row>
    <row r="83" ht="15.75" hidden="1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2"/>
      <c r="Y83" s="2"/>
      <c r="Z83" s="2"/>
      <c r="AA83" s="18"/>
      <c r="AB83" s="18"/>
      <c r="AC83" s="18"/>
      <c r="AD83" s="18"/>
      <c r="AE83" s="18"/>
    </row>
    <row r="84" ht="15.75" hidden="1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2"/>
      <c r="Y84" s="2"/>
      <c r="Z84" s="2"/>
      <c r="AA84" s="18"/>
      <c r="AB84" s="18"/>
      <c r="AC84" s="18"/>
      <c r="AD84" s="18"/>
      <c r="AE84" s="18"/>
    </row>
    <row r="85" ht="15.75" hidden="1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2"/>
      <c r="Y85" s="2"/>
      <c r="Z85" s="2"/>
      <c r="AA85" s="18"/>
      <c r="AB85" s="18"/>
      <c r="AC85" s="18"/>
      <c r="AD85" s="18"/>
      <c r="AE85" s="18"/>
    </row>
    <row r="86" ht="15.75" hidden="1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2"/>
      <c r="Y86" s="2"/>
      <c r="Z86" s="2"/>
      <c r="AA86" s="18"/>
      <c r="AB86" s="18"/>
      <c r="AC86" s="18"/>
      <c r="AD86" s="18"/>
      <c r="AE86" s="18"/>
    </row>
    <row r="87" ht="15.75" hidden="1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2"/>
      <c r="Y87" s="2"/>
      <c r="Z87" s="2"/>
      <c r="AA87" s="18"/>
      <c r="AB87" s="18"/>
      <c r="AC87" s="18"/>
      <c r="AD87" s="18"/>
      <c r="AE87" s="18"/>
    </row>
    <row r="88" ht="15.75" hidden="1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2"/>
      <c r="Y88" s="2"/>
      <c r="Z88" s="2"/>
      <c r="AA88" s="18"/>
      <c r="AB88" s="18"/>
      <c r="AC88" s="18"/>
      <c r="AD88" s="18"/>
      <c r="AE88" s="18"/>
    </row>
    <row r="89" ht="15.75" hidden="1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2"/>
      <c r="Y89" s="2"/>
      <c r="Z89" s="2"/>
      <c r="AA89" s="18"/>
      <c r="AB89" s="18"/>
      <c r="AC89" s="18"/>
      <c r="AD89" s="18"/>
      <c r="AE89" s="18"/>
    </row>
    <row r="90" ht="15.75" hidden="1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8"/>
      <c r="M90" s="18"/>
      <c r="N90" s="18"/>
      <c r="O90" s="18"/>
      <c r="P90" s="18"/>
      <c r="Q90" s="2"/>
      <c r="R90" s="2"/>
      <c r="S90" s="2"/>
      <c r="T90" s="2"/>
      <c r="U90" s="2"/>
      <c r="V90" s="2"/>
      <c r="W90" s="2"/>
      <c r="X90" s="2"/>
      <c r="Y90" s="2"/>
      <c r="Z90" s="2"/>
      <c r="AA90" s="18"/>
      <c r="AB90" s="18"/>
      <c r="AC90" s="18"/>
      <c r="AD90" s="18"/>
      <c r="AE90" s="2"/>
    </row>
    <row r="91" ht="15.75" hidden="1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8"/>
      <c r="M91" s="18"/>
      <c r="N91" s="18"/>
      <c r="O91" s="18"/>
      <c r="P91" s="18"/>
      <c r="Q91" s="2"/>
      <c r="R91" s="2"/>
      <c r="S91" s="2"/>
      <c r="T91" s="2"/>
      <c r="U91" s="2"/>
      <c r="V91" s="2"/>
      <c r="W91" s="2"/>
      <c r="X91" s="2"/>
      <c r="Y91" s="2"/>
      <c r="Z91" s="2"/>
      <c r="AA91" s="18"/>
      <c r="AB91" s="18"/>
      <c r="AC91" s="18"/>
      <c r="AD91" s="18"/>
      <c r="AE91" s="2"/>
    </row>
    <row r="92" ht="15.75" hidden="1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8"/>
      <c r="M92" s="18"/>
      <c r="N92" s="18"/>
      <c r="O92" s="18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8"/>
      <c r="AB92" s="18"/>
      <c r="AC92" s="18"/>
      <c r="AD92" s="2"/>
      <c r="AE92" s="2"/>
    </row>
    <row r="93" ht="15.75" hidden="1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8"/>
      <c r="M93" s="18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8"/>
      <c r="AB93" s="2"/>
      <c r="AC93" s="2"/>
      <c r="AD93" s="2"/>
      <c r="AE93" s="2"/>
    </row>
    <row r="94" ht="15.75" hidden="1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8"/>
      <c r="M94" s="18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8"/>
      <c r="AB94" s="2"/>
      <c r="AC94" s="2"/>
      <c r="AD94" s="2"/>
      <c r="AE94" s="2"/>
    </row>
    <row r="95" ht="15.75" hidden="1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8"/>
      <c r="M95" s="18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8"/>
      <c r="AB95" s="2"/>
      <c r="AC95" s="2"/>
      <c r="AD95" s="2"/>
      <c r="AE95" s="2"/>
    </row>
    <row r="96" ht="15.75" hidden="1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8"/>
      <c r="M96" s="18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8"/>
      <c r="AB96" s="2"/>
      <c r="AC96" s="2"/>
      <c r="AD96" s="2"/>
      <c r="AE96" s="2"/>
    </row>
    <row r="97" ht="15.75" hidden="1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8"/>
      <c r="M97" s="18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8"/>
      <c r="M98" s="18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8"/>
      <c r="M99" s="18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8"/>
      <c r="M100" s="18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8"/>
      <c r="M101" s="18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8"/>
      <c r="M102" s="18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8"/>
      <c r="M103" s="18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8"/>
      <c r="M104" s="18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8"/>
      <c r="M105" s="18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8"/>
      <c r="M106" s="18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8"/>
      <c r="M107" s="18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8"/>
      <c r="M108" s="18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8"/>
      <c r="M109" s="18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8"/>
      <c r="M110" s="18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8"/>
      <c r="M111" s="18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8"/>
      <c r="M112" s="18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8"/>
      <c r="M113" s="18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8"/>
      <c r="M114" s="18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8"/>
      <c r="M115" s="18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8"/>
      <c r="M116" s="18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8"/>
      <c r="M117" s="18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8"/>
      <c r="M118" s="18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8"/>
      <c r="M119" s="18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8"/>
      <c r="M120" s="18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8"/>
      <c r="M121" s="18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8"/>
      <c r="M122" s="18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8"/>
      <c r="M123" s="18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8"/>
      <c r="M124" s="18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8"/>
      <c r="M125" s="18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8"/>
      <c r="M126" s="18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8"/>
      <c r="M127" s="18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8"/>
      <c r="M128" s="18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8"/>
      <c r="M129" s="18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8"/>
      <c r="M130" s="18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8"/>
      <c r="M131" s="18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8"/>
      <c r="M132" s="18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8"/>
      <c r="M133" s="18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8"/>
      <c r="M134" s="18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8"/>
      <c r="M135" s="18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8"/>
      <c r="M136" s="18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8"/>
      <c r="M137" s="18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8"/>
      <c r="M138" s="18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45"/>
      <c r="B139" s="45"/>
      <c r="C139" s="45"/>
      <c r="D139" s="45"/>
      <c r="E139" s="45"/>
      <c r="F139" s="45"/>
      <c r="G139" s="45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45"/>
      <c r="B140" s="45"/>
      <c r="C140" s="45"/>
      <c r="D140" s="45"/>
      <c r="E140" s="45"/>
      <c r="F140" s="45"/>
      <c r="G140" s="45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45"/>
      <c r="B141" s="45"/>
      <c r="C141" s="45"/>
      <c r="D141" s="45"/>
      <c r="E141" s="45"/>
      <c r="F141" s="45"/>
      <c r="G141" s="45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45"/>
      <c r="B142" s="45"/>
      <c r="C142" s="45"/>
      <c r="D142" s="45"/>
      <c r="E142" s="45"/>
      <c r="F142" s="45"/>
      <c r="G142" s="45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45"/>
      <c r="B143" s="45"/>
      <c r="C143" s="45"/>
      <c r="D143" s="45"/>
      <c r="E143" s="45"/>
      <c r="F143" s="45"/>
      <c r="G143" s="45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45"/>
      <c r="B144" s="45"/>
      <c r="C144" s="45"/>
      <c r="D144" s="45"/>
      <c r="E144" s="45"/>
      <c r="F144" s="45"/>
      <c r="G144" s="45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45"/>
      <c r="B145" s="45"/>
      <c r="C145" s="45"/>
      <c r="D145" s="45"/>
      <c r="E145" s="45"/>
      <c r="F145" s="45"/>
      <c r="G145" s="45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45"/>
      <c r="B146" s="45"/>
      <c r="C146" s="45"/>
      <c r="D146" s="45"/>
      <c r="E146" s="45"/>
      <c r="F146" s="45"/>
      <c r="G146" s="45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45"/>
      <c r="B147" s="45"/>
      <c r="C147" s="45"/>
      <c r="D147" s="45"/>
      <c r="E147" s="45"/>
      <c r="F147" s="45"/>
      <c r="G147" s="45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45"/>
      <c r="B148" s="45"/>
      <c r="C148" s="45"/>
      <c r="D148" s="45"/>
      <c r="E148" s="45"/>
      <c r="F148" s="45"/>
      <c r="G148" s="45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45"/>
      <c r="B149" s="45"/>
      <c r="C149" s="45"/>
      <c r="D149" s="45"/>
      <c r="E149" s="45"/>
      <c r="F149" s="45"/>
      <c r="G149" s="45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45"/>
      <c r="B150" s="45"/>
      <c r="C150" s="45"/>
      <c r="D150" s="45"/>
      <c r="E150" s="45"/>
      <c r="F150" s="45"/>
      <c r="G150" s="45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45"/>
      <c r="B151" s="45"/>
      <c r="C151" s="45"/>
      <c r="D151" s="45"/>
      <c r="E151" s="45"/>
      <c r="F151" s="45"/>
      <c r="G151" s="45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45"/>
      <c r="B152" s="45"/>
      <c r="C152" s="45"/>
      <c r="D152" s="45"/>
      <c r="E152" s="45"/>
      <c r="F152" s="45"/>
      <c r="G152" s="45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45"/>
      <c r="B153" s="45"/>
      <c r="C153" s="45"/>
      <c r="D153" s="45"/>
      <c r="E153" s="45"/>
      <c r="F153" s="45"/>
      <c r="G153" s="45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45"/>
      <c r="B154" s="45"/>
      <c r="C154" s="45"/>
      <c r="D154" s="45"/>
      <c r="E154" s="45"/>
      <c r="F154" s="45"/>
      <c r="G154" s="45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45"/>
      <c r="B155" s="45"/>
      <c r="C155" s="45"/>
      <c r="D155" s="45"/>
      <c r="E155" s="45"/>
      <c r="F155" s="45"/>
      <c r="G155" s="45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45"/>
      <c r="B156" s="45"/>
      <c r="C156" s="45"/>
      <c r="D156" s="45"/>
      <c r="E156" s="45"/>
      <c r="F156" s="45"/>
      <c r="G156" s="45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45"/>
      <c r="B157" s="45"/>
      <c r="C157" s="45"/>
      <c r="D157" s="45"/>
      <c r="E157" s="45"/>
      <c r="F157" s="45"/>
      <c r="G157" s="45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5"/>
      <c r="B158" s="45"/>
      <c r="C158" s="45"/>
      <c r="D158" s="45"/>
      <c r="E158" s="45"/>
      <c r="F158" s="45"/>
      <c r="G158" s="45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5"/>
      <c r="B159" s="45"/>
      <c r="C159" s="45"/>
      <c r="D159" s="45"/>
      <c r="E159" s="45"/>
      <c r="F159" s="45"/>
      <c r="G159" s="45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5"/>
      <c r="B160" s="45"/>
      <c r="C160" s="45"/>
      <c r="D160" s="45"/>
      <c r="E160" s="45"/>
      <c r="F160" s="45"/>
      <c r="G160" s="45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5"/>
      <c r="B161" s="45"/>
      <c r="C161" s="45"/>
      <c r="D161" s="45"/>
      <c r="E161" s="45"/>
      <c r="F161" s="45"/>
      <c r="G161" s="45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5"/>
      <c r="B162" s="45"/>
      <c r="C162" s="45"/>
      <c r="D162" s="45"/>
      <c r="E162" s="45"/>
      <c r="F162" s="45"/>
      <c r="G162" s="4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5"/>
      <c r="B163" s="45"/>
      <c r="C163" s="45"/>
      <c r="D163" s="45"/>
      <c r="E163" s="45"/>
      <c r="F163" s="45"/>
      <c r="G163" s="45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5"/>
      <c r="B164" s="45"/>
      <c r="C164" s="45"/>
      <c r="D164" s="45"/>
      <c r="E164" s="45"/>
      <c r="F164" s="45"/>
      <c r="G164" s="4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5"/>
      <c r="B165" s="45"/>
      <c r="C165" s="45"/>
      <c r="D165" s="45"/>
      <c r="E165" s="45"/>
      <c r="F165" s="45"/>
      <c r="G165" s="45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5"/>
      <c r="B166" s="45"/>
      <c r="C166" s="45"/>
      <c r="D166" s="45"/>
      <c r="E166" s="45"/>
      <c r="F166" s="45"/>
      <c r="G166" s="4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5"/>
      <c r="B167" s="45"/>
      <c r="C167" s="45"/>
      <c r="D167" s="45"/>
      <c r="E167" s="45"/>
      <c r="F167" s="45"/>
      <c r="G167" s="45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5"/>
      <c r="B168" s="45"/>
      <c r="C168" s="45"/>
      <c r="D168" s="45"/>
      <c r="E168" s="45"/>
      <c r="F168" s="45"/>
      <c r="G168" s="4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5"/>
      <c r="B169" s="45"/>
      <c r="C169" s="45"/>
      <c r="D169" s="45"/>
      <c r="E169" s="45"/>
      <c r="F169" s="45"/>
      <c r="G169" s="45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5"/>
      <c r="B170" s="45"/>
      <c r="C170" s="45"/>
      <c r="D170" s="45"/>
      <c r="E170" s="45"/>
      <c r="F170" s="45"/>
      <c r="G170" s="4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5"/>
      <c r="B171" s="45"/>
      <c r="C171" s="45"/>
      <c r="D171" s="45"/>
      <c r="E171" s="45"/>
      <c r="F171" s="45"/>
      <c r="G171" s="45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5"/>
      <c r="B172" s="45"/>
      <c r="C172" s="45"/>
      <c r="D172" s="45"/>
      <c r="E172" s="45"/>
      <c r="F172" s="45"/>
      <c r="G172" s="4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5"/>
      <c r="B173" s="45"/>
      <c r="C173" s="45"/>
      <c r="D173" s="45"/>
      <c r="E173" s="45"/>
      <c r="F173" s="45"/>
      <c r="G173" s="45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5"/>
      <c r="B174" s="45"/>
      <c r="C174" s="45"/>
      <c r="D174" s="45"/>
      <c r="E174" s="45"/>
      <c r="F174" s="45"/>
      <c r="G174" s="4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5"/>
      <c r="B175" s="45"/>
      <c r="C175" s="45"/>
      <c r="D175" s="45"/>
      <c r="E175" s="45"/>
      <c r="F175" s="45"/>
      <c r="G175" s="45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5"/>
      <c r="B176" s="45"/>
      <c r="C176" s="45"/>
      <c r="D176" s="45"/>
      <c r="E176" s="45"/>
      <c r="F176" s="45"/>
      <c r="G176" s="4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5"/>
      <c r="B177" s="45"/>
      <c r="C177" s="45"/>
      <c r="D177" s="45"/>
      <c r="E177" s="45"/>
      <c r="F177" s="45"/>
      <c r="G177" s="45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5"/>
      <c r="B178" s="45"/>
      <c r="C178" s="45"/>
      <c r="D178" s="45"/>
      <c r="E178" s="45"/>
      <c r="F178" s="45"/>
      <c r="G178" s="4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5"/>
      <c r="B179" s="45"/>
      <c r="C179" s="45"/>
      <c r="D179" s="45"/>
      <c r="E179" s="45"/>
      <c r="F179" s="45"/>
      <c r="G179" s="45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5"/>
      <c r="B180" s="45"/>
      <c r="C180" s="45"/>
      <c r="D180" s="45"/>
      <c r="E180" s="45"/>
      <c r="F180" s="45"/>
      <c r="G180" s="4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5"/>
      <c r="B181" s="45"/>
      <c r="C181" s="45"/>
      <c r="D181" s="45"/>
      <c r="E181" s="45"/>
      <c r="F181" s="45"/>
      <c r="G181" s="45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5"/>
      <c r="B182" s="45"/>
      <c r="C182" s="45"/>
      <c r="D182" s="45"/>
      <c r="E182" s="45"/>
      <c r="F182" s="45"/>
      <c r="G182" s="4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5"/>
      <c r="B183" s="45"/>
      <c r="C183" s="45"/>
      <c r="D183" s="45"/>
      <c r="E183" s="45"/>
      <c r="F183" s="45"/>
      <c r="G183" s="45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5"/>
      <c r="B184" s="45"/>
      <c r="C184" s="45"/>
      <c r="D184" s="45"/>
      <c r="E184" s="45"/>
      <c r="F184" s="45"/>
      <c r="G184" s="4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5"/>
      <c r="B185" s="45"/>
      <c r="C185" s="45"/>
      <c r="D185" s="45"/>
      <c r="E185" s="45"/>
      <c r="F185" s="45"/>
      <c r="G185" s="45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5"/>
      <c r="B186" s="45"/>
      <c r="C186" s="45"/>
      <c r="D186" s="45"/>
      <c r="E186" s="45"/>
      <c r="F186" s="45"/>
      <c r="G186" s="4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5"/>
      <c r="B187" s="45"/>
      <c r="C187" s="45"/>
      <c r="D187" s="45"/>
      <c r="E187" s="45"/>
      <c r="F187" s="45"/>
      <c r="G187" s="45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5"/>
      <c r="B188" s="45"/>
      <c r="C188" s="45"/>
      <c r="D188" s="45"/>
      <c r="E188" s="45"/>
      <c r="F188" s="45"/>
      <c r="G188" s="45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5"/>
      <c r="B189" s="45"/>
      <c r="C189" s="45"/>
      <c r="D189" s="45"/>
      <c r="E189" s="45"/>
      <c r="F189" s="45"/>
      <c r="G189" s="45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5"/>
      <c r="B190" s="45"/>
      <c r="C190" s="45"/>
      <c r="D190" s="45"/>
      <c r="E190" s="45"/>
      <c r="F190" s="45"/>
      <c r="G190" s="45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5"/>
      <c r="B191" s="45"/>
      <c r="C191" s="45"/>
      <c r="D191" s="45"/>
      <c r="E191" s="45"/>
      <c r="F191" s="45"/>
      <c r="G191" s="45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5"/>
      <c r="B192" s="45"/>
      <c r="C192" s="45"/>
      <c r="D192" s="45"/>
      <c r="E192" s="45"/>
      <c r="F192" s="45"/>
      <c r="G192" s="45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5"/>
      <c r="B193" s="45"/>
      <c r="C193" s="45"/>
      <c r="D193" s="45"/>
      <c r="E193" s="45"/>
      <c r="F193" s="45"/>
      <c r="G193" s="45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5"/>
      <c r="B194" s="45"/>
      <c r="C194" s="45"/>
      <c r="D194" s="45"/>
      <c r="E194" s="45"/>
      <c r="F194" s="45"/>
      <c r="G194" s="45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5"/>
      <c r="B195" s="45"/>
      <c r="C195" s="45"/>
      <c r="D195" s="45"/>
      <c r="E195" s="45"/>
      <c r="F195" s="45"/>
      <c r="G195" s="45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5"/>
      <c r="B196" s="45"/>
      <c r="C196" s="45"/>
      <c r="D196" s="45"/>
      <c r="E196" s="45"/>
      <c r="F196" s="45"/>
      <c r="G196" s="45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5"/>
      <c r="B197" s="45"/>
      <c r="C197" s="45"/>
      <c r="D197" s="45"/>
      <c r="E197" s="45"/>
      <c r="F197" s="45"/>
      <c r="G197" s="45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5"/>
      <c r="B198" s="45"/>
      <c r="C198" s="45"/>
      <c r="D198" s="45"/>
      <c r="E198" s="45"/>
      <c r="F198" s="45"/>
      <c r="G198" s="45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5"/>
      <c r="B199" s="45"/>
      <c r="C199" s="45"/>
      <c r="D199" s="45"/>
      <c r="E199" s="45"/>
      <c r="F199" s="45"/>
      <c r="G199" s="45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5"/>
      <c r="B200" s="45"/>
      <c r="C200" s="45"/>
      <c r="D200" s="45"/>
      <c r="E200" s="45"/>
      <c r="F200" s="45"/>
      <c r="G200" s="45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5"/>
      <c r="B201" s="45"/>
      <c r="C201" s="45"/>
      <c r="D201" s="45"/>
      <c r="E201" s="45"/>
      <c r="F201" s="45"/>
      <c r="G201" s="45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5"/>
      <c r="B202" s="45"/>
      <c r="C202" s="45"/>
      <c r="D202" s="45"/>
      <c r="E202" s="45"/>
      <c r="F202" s="45"/>
      <c r="G202" s="45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5"/>
      <c r="B203" s="45"/>
      <c r="C203" s="45"/>
      <c r="D203" s="45"/>
      <c r="E203" s="45"/>
      <c r="F203" s="45"/>
      <c r="G203" s="45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5"/>
      <c r="B204" s="45"/>
      <c r="C204" s="45"/>
      <c r="D204" s="45"/>
      <c r="E204" s="45"/>
      <c r="F204" s="45"/>
      <c r="G204" s="45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5"/>
      <c r="B205" s="45"/>
      <c r="C205" s="45"/>
      <c r="D205" s="45"/>
      <c r="E205" s="45"/>
      <c r="F205" s="45"/>
      <c r="G205" s="45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5"/>
      <c r="B206" s="45"/>
      <c r="C206" s="45"/>
      <c r="D206" s="45"/>
      <c r="E206" s="45"/>
      <c r="F206" s="45"/>
      <c r="G206" s="45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5"/>
      <c r="B207" s="45"/>
      <c r="C207" s="45"/>
      <c r="D207" s="45"/>
      <c r="E207" s="45"/>
      <c r="F207" s="45"/>
      <c r="G207" s="45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5"/>
      <c r="B208" s="45"/>
      <c r="C208" s="45"/>
      <c r="D208" s="45"/>
      <c r="E208" s="45"/>
      <c r="F208" s="45"/>
      <c r="G208" s="45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5"/>
      <c r="B209" s="45"/>
      <c r="C209" s="45"/>
      <c r="D209" s="45"/>
      <c r="E209" s="45"/>
      <c r="F209" s="45"/>
      <c r="G209" s="45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5"/>
      <c r="B210" s="45"/>
      <c r="C210" s="45"/>
      <c r="D210" s="45"/>
      <c r="E210" s="45"/>
      <c r="F210" s="45"/>
      <c r="G210" s="45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5"/>
      <c r="B211" s="45"/>
      <c r="C211" s="45"/>
      <c r="D211" s="45"/>
      <c r="E211" s="45"/>
      <c r="F211" s="45"/>
      <c r="G211" s="45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5"/>
      <c r="B212" s="45"/>
      <c r="C212" s="45"/>
      <c r="D212" s="45"/>
      <c r="E212" s="45"/>
      <c r="F212" s="45"/>
      <c r="G212" s="45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5"/>
      <c r="B213" s="45"/>
      <c r="C213" s="45"/>
      <c r="D213" s="45"/>
      <c r="E213" s="45"/>
      <c r="F213" s="45"/>
      <c r="G213" s="45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5"/>
      <c r="B214" s="45"/>
      <c r="C214" s="45"/>
      <c r="D214" s="45"/>
      <c r="E214" s="45"/>
      <c r="F214" s="45"/>
      <c r="G214" s="45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5"/>
      <c r="B215" s="45"/>
      <c r="C215" s="45"/>
      <c r="D215" s="45"/>
      <c r="E215" s="45"/>
      <c r="F215" s="45"/>
      <c r="G215" s="45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5"/>
      <c r="B216" s="45"/>
      <c r="C216" s="45"/>
      <c r="D216" s="45"/>
      <c r="E216" s="45"/>
      <c r="F216" s="45"/>
      <c r="G216" s="45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5"/>
      <c r="B217" s="45"/>
      <c r="C217" s="45"/>
      <c r="D217" s="45"/>
      <c r="E217" s="45"/>
      <c r="F217" s="45"/>
      <c r="G217" s="45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5"/>
      <c r="B218" s="45"/>
      <c r="C218" s="45"/>
      <c r="D218" s="45"/>
      <c r="E218" s="45"/>
      <c r="F218" s="45"/>
      <c r="G218" s="45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5"/>
      <c r="B219" s="45"/>
      <c r="C219" s="45"/>
      <c r="D219" s="45"/>
      <c r="E219" s="45"/>
      <c r="F219" s="45"/>
      <c r="G219" s="45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5"/>
      <c r="B220" s="45"/>
      <c r="C220" s="45"/>
      <c r="D220" s="45"/>
      <c r="E220" s="45"/>
      <c r="F220" s="45"/>
      <c r="G220" s="45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5"/>
      <c r="B221" s="45"/>
      <c r="C221" s="45"/>
      <c r="D221" s="45"/>
      <c r="E221" s="45"/>
      <c r="F221" s="45"/>
      <c r="G221" s="45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5"/>
      <c r="B222" s="45"/>
      <c r="C222" s="45"/>
      <c r="D222" s="45"/>
      <c r="E222" s="45"/>
      <c r="F222" s="45"/>
      <c r="G222" s="45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5"/>
      <c r="B223" s="45"/>
      <c r="C223" s="45"/>
      <c r="D223" s="45"/>
      <c r="E223" s="45"/>
      <c r="F223" s="45"/>
      <c r="G223" s="45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5"/>
      <c r="B224" s="45"/>
      <c r="C224" s="45"/>
      <c r="D224" s="45"/>
      <c r="E224" s="45"/>
      <c r="F224" s="45"/>
      <c r="G224" s="45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5"/>
      <c r="B225" s="45"/>
      <c r="C225" s="45"/>
      <c r="D225" s="45"/>
      <c r="E225" s="45"/>
      <c r="F225" s="45"/>
      <c r="G225" s="45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33:G48">
    <cfRule type="cellIs" dxfId="0" priority="1" operator="lessThan">
      <formula>7</formula>
    </cfRule>
  </conditionalFormatting>
  <conditionalFormatting sqref="G33:G48">
    <cfRule type="cellIs" dxfId="1" priority="2" operator="greaterThanOrEqual">
      <formula>7</formula>
    </cfRule>
  </conditionalFormatting>
  <conditionalFormatting sqref="G4:G27">
    <cfRule type="cellIs" dxfId="0" priority="3" operator="lessThan">
      <formula>7</formula>
    </cfRule>
  </conditionalFormatting>
  <conditionalFormatting sqref="G4:G27">
    <cfRule type="cellIs" dxfId="1" priority="4" operator="greaterThanOrEqual">
      <formula>7</formula>
    </cfRule>
  </conditionalFormatting>
  <conditionalFormatting sqref="B4:E2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3" t="s">
        <v>26</v>
      </c>
      <c r="B1" s="14" t="s">
        <v>49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 t="s">
        <v>28</v>
      </c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2"/>
      <c r="AA1" s="18"/>
      <c r="AB1" s="18"/>
      <c r="AC1" s="18"/>
      <c r="AD1" s="18"/>
      <c r="AE1" s="18"/>
    </row>
    <row r="2">
      <c r="A2" s="20"/>
      <c r="B2" s="21"/>
      <c r="C2" s="22"/>
      <c r="D2" s="22"/>
      <c r="E2" s="22"/>
      <c r="F2" s="22"/>
      <c r="G2" s="22"/>
      <c r="H2" s="22"/>
      <c r="I2" s="22"/>
      <c r="J2" s="22"/>
      <c r="K2" s="23"/>
      <c r="L2" s="2"/>
      <c r="M2" s="24" t="s">
        <v>29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2"/>
      <c r="AA2" s="18"/>
      <c r="AB2" s="18"/>
      <c r="AC2" s="18"/>
      <c r="AD2" s="18"/>
      <c r="AE2" s="18"/>
    </row>
    <row r="3">
      <c r="A3" s="25"/>
      <c r="B3" s="26" t="s">
        <v>30</v>
      </c>
      <c r="C3" s="26" t="s">
        <v>31</v>
      </c>
      <c r="D3" s="26" t="s">
        <v>32</v>
      </c>
      <c r="E3" s="26" t="s">
        <v>33</v>
      </c>
      <c r="F3" s="27" t="s">
        <v>34</v>
      </c>
      <c r="G3" s="27" t="s">
        <v>35</v>
      </c>
      <c r="H3" s="27" t="s">
        <v>36</v>
      </c>
      <c r="I3" s="27" t="s">
        <v>37</v>
      </c>
      <c r="J3" s="26" t="s">
        <v>38</v>
      </c>
      <c r="K3" s="26" t="s">
        <v>39</v>
      </c>
      <c r="L3" s="2"/>
      <c r="M3" s="17" t="s">
        <v>40</v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2"/>
      <c r="Y3" s="18"/>
      <c r="Z3" s="18"/>
      <c r="AA3" s="18"/>
      <c r="AB3" s="18"/>
      <c r="AC3" s="18"/>
      <c r="AD3" s="18"/>
      <c r="AE3" s="18"/>
    </row>
    <row r="4">
      <c r="A4" s="28" t="str">
        <f>ALNS!A4</f>
        <v>Ana Beatriz Oliveira Barbosa</v>
      </c>
      <c r="B4" s="29"/>
      <c r="C4" s="29"/>
      <c r="D4" s="29"/>
      <c r="E4" s="29"/>
      <c r="F4" s="30">
        <f t="shared" ref="F4:F27" si="1">IF(A4&lt;&gt;"",SUM(B4:E4),)</f>
        <v>0</v>
      </c>
      <c r="G4" s="31" t="str">
        <f t="shared" ref="G4:G27" si="2">IFERROR(IF(F4&gt;=0,AVERAGE(B4:E4),""),"")</f>
        <v/>
      </c>
      <c r="H4" s="30" t="str">
        <f t="shared" ref="H4:H27" si="3">IF(AND(F4&gt;=10,F4&lt;28,G4&lt;7),ROUND((50-G4*6)/4,1),"")</f>
        <v/>
      </c>
      <c r="I4" s="32"/>
      <c r="J4" s="33" t="str">
        <f t="shared" ref="J4:J27" si="4">IF(AND(B4&lt;&gt;"",C4&lt;&gt;"",D4&lt;&gt;"",E4&lt;&gt;""),IF(OR(F4&gt;=28,F4&lt;10),G4,IF(I4=H4,5,((G4*6)+(I4*4))/10)),)</f>
        <v/>
      </c>
      <c r="K4" s="34" t="str">
        <f t="shared" ref="K4:K27" si="5">IF(AND(B4&lt;&gt;"",C4&lt;&gt;"",D4&lt;&gt;"",E4&lt;&gt;""),IF(J4&gt;=5,"A","R"),)</f>
        <v/>
      </c>
      <c r="L4" s="2"/>
      <c r="M4" s="35" t="s">
        <v>41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</row>
    <row r="5">
      <c r="A5" s="36" t="str">
        <f>ALNS!A5</f>
        <v>Ana Clara de Lima</v>
      </c>
      <c r="B5" s="37"/>
      <c r="C5" s="37"/>
      <c r="D5" s="37"/>
      <c r="E5" s="37"/>
      <c r="F5" s="38">
        <f t="shared" si="1"/>
        <v>0</v>
      </c>
      <c r="G5" s="39" t="str">
        <f t="shared" si="2"/>
        <v/>
      </c>
      <c r="H5" s="38" t="str">
        <f t="shared" si="3"/>
        <v/>
      </c>
      <c r="I5" s="40"/>
      <c r="J5" s="41" t="str">
        <f t="shared" si="4"/>
        <v/>
      </c>
      <c r="K5" s="42" t="str">
        <f t="shared" si="5"/>
        <v/>
      </c>
      <c r="L5" s="2"/>
      <c r="M5" s="24" t="s">
        <v>42</v>
      </c>
      <c r="N5" s="18"/>
      <c r="O5" s="18"/>
      <c r="P5" s="18"/>
      <c r="Q5" s="18"/>
      <c r="R5" s="18"/>
      <c r="S5" s="18"/>
      <c r="T5" s="18"/>
      <c r="U5" s="18"/>
      <c r="V5" s="18"/>
      <c r="W5" s="18"/>
      <c r="X5" s="2"/>
      <c r="Y5" s="18"/>
      <c r="Z5" s="2"/>
      <c r="AA5" s="18"/>
      <c r="AB5" s="18"/>
      <c r="AC5" s="18"/>
      <c r="AD5" s="18"/>
      <c r="AE5" s="18"/>
    </row>
    <row r="6">
      <c r="A6" s="28" t="str">
        <f>ALNS!A6</f>
        <v>Brenda Teixeira Figueiredo</v>
      </c>
      <c r="B6" s="29"/>
      <c r="C6" s="29"/>
      <c r="D6" s="29"/>
      <c r="E6" s="29"/>
      <c r="F6" s="30">
        <f t="shared" si="1"/>
        <v>0</v>
      </c>
      <c r="G6" s="31" t="str">
        <f t="shared" si="2"/>
        <v/>
      </c>
      <c r="H6" s="30" t="str">
        <f t="shared" si="3"/>
        <v/>
      </c>
      <c r="I6" s="32"/>
      <c r="J6" s="33" t="str">
        <f t="shared" si="4"/>
        <v/>
      </c>
      <c r="K6" s="34" t="str">
        <f t="shared" si="5"/>
        <v/>
      </c>
      <c r="L6" s="2"/>
      <c r="M6" s="43" t="s">
        <v>43</v>
      </c>
      <c r="N6" s="18"/>
      <c r="O6" s="18"/>
      <c r="P6" s="18"/>
      <c r="Q6" s="18"/>
      <c r="R6" s="18"/>
      <c r="S6" s="18"/>
      <c r="T6" s="18"/>
      <c r="U6" s="18"/>
      <c r="V6" s="18"/>
      <c r="W6" s="18"/>
      <c r="X6" s="2"/>
      <c r="Y6" s="18"/>
      <c r="Z6" s="2"/>
      <c r="AA6" s="18"/>
      <c r="AB6" s="18"/>
      <c r="AC6" s="18"/>
      <c r="AD6" s="18"/>
      <c r="AE6" s="18"/>
    </row>
    <row r="7">
      <c r="A7" s="36" t="str">
        <f>ALNS!A7</f>
        <v>Carlos Antonio da Silva Vicente</v>
      </c>
      <c r="B7" s="37"/>
      <c r="C7" s="37"/>
      <c r="D7" s="37"/>
      <c r="E7" s="37"/>
      <c r="F7" s="38">
        <f t="shared" si="1"/>
        <v>0</v>
      </c>
      <c r="G7" s="39" t="str">
        <f t="shared" si="2"/>
        <v/>
      </c>
      <c r="H7" s="38" t="str">
        <f t="shared" si="3"/>
        <v/>
      </c>
      <c r="I7" s="40"/>
      <c r="J7" s="41" t="str">
        <f t="shared" si="4"/>
        <v/>
      </c>
      <c r="K7" s="42" t="str">
        <f t="shared" si="5"/>
        <v/>
      </c>
      <c r="L7" s="2"/>
      <c r="M7" s="43" t="s">
        <v>44</v>
      </c>
      <c r="N7" s="18"/>
      <c r="O7" s="18"/>
      <c r="P7" s="18"/>
      <c r="Q7" s="18"/>
      <c r="R7" s="18"/>
      <c r="S7" s="18"/>
      <c r="T7" s="18"/>
      <c r="U7" s="18"/>
      <c r="V7" s="18"/>
      <c r="W7" s="18"/>
      <c r="X7" s="2"/>
      <c r="Y7" s="18"/>
      <c r="Z7" s="2"/>
      <c r="AA7" s="18"/>
      <c r="AB7" s="18"/>
      <c r="AC7" s="18"/>
      <c r="AD7" s="18"/>
      <c r="AE7" s="18"/>
    </row>
    <row r="8">
      <c r="A8" s="28" t="str">
        <f>ALNS!A8</f>
        <v>Eduarda Shaieny Lopes Lima</v>
      </c>
      <c r="B8" s="29"/>
      <c r="C8" s="29"/>
      <c r="D8" s="29"/>
      <c r="E8" s="29"/>
      <c r="F8" s="30">
        <f t="shared" si="1"/>
        <v>0</v>
      </c>
      <c r="G8" s="31" t="str">
        <f t="shared" si="2"/>
        <v/>
      </c>
      <c r="H8" s="30" t="str">
        <f t="shared" si="3"/>
        <v/>
      </c>
      <c r="I8" s="32"/>
      <c r="J8" s="33" t="str">
        <f t="shared" si="4"/>
        <v/>
      </c>
      <c r="K8" s="34" t="str">
        <f t="shared" si="5"/>
        <v/>
      </c>
      <c r="L8" s="2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2"/>
      <c r="Y8" s="18"/>
      <c r="Z8" s="2"/>
      <c r="AA8" s="18"/>
      <c r="AB8" s="18"/>
      <c r="AC8" s="18"/>
      <c r="AD8" s="18"/>
      <c r="AE8" s="18"/>
    </row>
    <row r="9">
      <c r="A9" s="36" t="str">
        <f>ALNS!A9</f>
        <v>Ellen Beatriz Pacífico da Silva</v>
      </c>
      <c r="B9" s="37"/>
      <c r="C9" s="37"/>
      <c r="D9" s="37"/>
      <c r="E9" s="37"/>
      <c r="F9" s="38">
        <f t="shared" si="1"/>
        <v>0</v>
      </c>
      <c r="G9" s="39" t="str">
        <f t="shared" si="2"/>
        <v/>
      </c>
      <c r="H9" s="38" t="str">
        <f t="shared" si="3"/>
        <v/>
      </c>
      <c r="I9" s="40"/>
      <c r="J9" s="41" t="str">
        <f t="shared" si="4"/>
        <v/>
      </c>
      <c r="K9" s="42" t="str">
        <f t="shared" si="5"/>
        <v/>
      </c>
      <c r="L9" s="2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2"/>
      <c r="Y9" s="18"/>
      <c r="Z9" s="2"/>
      <c r="AA9" s="18"/>
      <c r="AB9" s="18"/>
      <c r="AC9" s="18"/>
      <c r="AD9" s="18"/>
      <c r="AE9" s="18"/>
    </row>
    <row r="10">
      <c r="A10" s="28" t="str">
        <f>ALNS!A10</f>
        <v>Emilly Christina Lima Freire</v>
      </c>
      <c r="B10" s="29"/>
      <c r="C10" s="29"/>
      <c r="D10" s="29"/>
      <c r="E10" s="29"/>
      <c r="F10" s="30">
        <f t="shared" si="1"/>
        <v>0</v>
      </c>
      <c r="G10" s="31" t="str">
        <f t="shared" si="2"/>
        <v/>
      </c>
      <c r="H10" s="30" t="str">
        <f t="shared" si="3"/>
        <v/>
      </c>
      <c r="I10" s="32"/>
      <c r="J10" s="33" t="str">
        <f t="shared" si="4"/>
        <v/>
      </c>
      <c r="K10" s="34" t="str">
        <f t="shared" si="5"/>
        <v/>
      </c>
      <c r="L10" s="2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2"/>
      <c r="Y10" s="18"/>
      <c r="Z10" s="2"/>
      <c r="AA10" s="18"/>
      <c r="AB10" s="18"/>
      <c r="AC10" s="18"/>
      <c r="AD10" s="18"/>
      <c r="AE10" s="18"/>
    </row>
    <row r="11">
      <c r="A11" s="36" t="str">
        <f>ALNS!A11</f>
        <v>Emilly Eduarda Almeida da Silva</v>
      </c>
      <c r="B11" s="37"/>
      <c r="C11" s="37"/>
      <c r="D11" s="37"/>
      <c r="E11" s="37"/>
      <c r="F11" s="38">
        <f t="shared" si="1"/>
        <v>0</v>
      </c>
      <c r="G11" s="39" t="str">
        <f t="shared" si="2"/>
        <v/>
      </c>
      <c r="H11" s="38" t="str">
        <f t="shared" si="3"/>
        <v/>
      </c>
      <c r="I11" s="40"/>
      <c r="J11" s="41" t="str">
        <f t="shared" si="4"/>
        <v/>
      </c>
      <c r="K11" s="42" t="str">
        <f t="shared" si="5"/>
        <v/>
      </c>
      <c r="L11" s="2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2"/>
      <c r="Y11" s="18"/>
      <c r="Z11" s="2"/>
      <c r="AA11" s="18"/>
      <c r="AB11" s="18"/>
      <c r="AC11" s="18"/>
      <c r="AD11" s="18"/>
      <c r="AE11" s="18"/>
    </row>
    <row r="12">
      <c r="A12" s="28" t="str">
        <f>ALNS!A12</f>
        <v>Emilly Oliveira da Cruz</v>
      </c>
      <c r="B12" s="29"/>
      <c r="C12" s="29"/>
      <c r="D12" s="29"/>
      <c r="E12" s="29"/>
      <c r="F12" s="30">
        <f t="shared" si="1"/>
        <v>0</v>
      </c>
      <c r="G12" s="31" t="str">
        <f t="shared" si="2"/>
        <v/>
      </c>
      <c r="H12" s="30" t="str">
        <f t="shared" si="3"/>
        <v/>
      </c>
      <c r="I12" s="32"/>
      <c r="J12" s="33" t="str">
        <f t="shared" si="4"/>
        <v/>
      </c>
      <c r="K12" s="34" t="str">
        <f t="shared" si="5"/>
        <v/>
      </c>
      <c r="L12" s="2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2"/>
      <c r="Y12" s="18"/>
      <c r="Z12" s="2"/>
      <c r="AA12" s="18"/>
      <c r="AB12" s="18"/>
      <c r="AC12" s="18"/>
      <c r="AD12" s="18"/>
      <c r="AE12" s="18"/>
    </row>
    <row r="13">
      <c r="A13" s="36" t="str">
        <f>ALNS!A13</f>
        <v>Esteffany Mirelly Lima da Silva</v>
      </c>
      <c r="B13" s="37"/>
      <c r="C13" s="37"/>
      <c r="D13" s="37"/>
      <c r="E13" s="37"/>
      <c r="F13" s="38">
        <f t="shared" si="1"/>
        <v>0</v>
      </c>
      <c r="G13" s="39" t="str">
        <f t="shared" si="2"/>
        <v/>
      </c>
      <c r="H13" s="38" t="str">
        <f t="shared" si="3"/>
        <v/>
      </c>
      <c r="I13" s="40"/>
      <c r="J13" s="41" t="str">
        <f t="shared" si="4"/>
        <v/>
      </c>
      <c r="K13" s="42" t="str">
        <f t="shared" si="5"/>
        <v/>
      </c>
      <c r="L13" s="2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2"/>
      <c r="Y13" s="18"/>
      <c r="Z13" s="2"/>
      <c r="AA13" s="18"/>
      <c r="AB13" s="18"/>
      <c r="AC13" s="18"/>
      <c r="AD13" s="18"/>
      <c r="AE13" s="18"/>
    </row>
    <row r="14">
      <c r="A14" s="28" t="str">
        <f>ALNS!A14</f>
        <v>Ester Hadassa Gomes Silva</v>
      </c>
      <c r="B14" s="29"/>
      <c r="C14" s="29"/>
      <c r="D14" s="29"/>
      <c r="E14" s="29"/>
      <c r="F14" s="30">
        <f t="shared" si="1"/>
        <v>0</v>
      </c>
      <c r="G14" s="31" t="str">
        <f t="shared" si="2"/>
        <v/>
      </c>
      <c r="H14" s="30" t="str">
        <f t="shared" si="3"/>
        <v/>
      </c>
      <c r="I14" s="32"/>
      <c r="J14" s="33" t="str">
        <f t="shared" si="4"/>
        <v/>
      </c>
      <c r="K14" s="34" t="str">
        <f t="shared" si="5"/>
        <v/>
      </c>
      <c r="L14" s="2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2"/>
      <c r="Y14" s="18"/>
      <c r="Z14" s="2"/>
      <c r="AA14" s="18"/>
      <c r="AB14" s="18"/>
      <c r="AC14" s="18"/>
      <c r="AD14" s="18"/>
      <c r="AE14" s="18"/>
    </row>
    <row r="15">
      <c r="A15" s="36" t="str">
        <f>ALNS!A15</f>
        <v>Évelin Yasmin Ferreira de Santana</v>
      </c>
      <c r="B15" s="37"/>
      <c r="C15" s="37"/>
      <c r="D15" s="37"/>
      <c r="E15" s="37"/>
      <c r="F15" s="38">
        <f t="shared" si="1"/>
        <v>0</v>
      </c>
      <c r="G15" s="39" t="str">
        <f t="shared" si="2"/>
        <v/>
      </c>
      <c r="H15" s="38" t="str">
        <f t="shared" si="3"/>
        <v/>
      </c>
      <c r="I15" s="40"/>
      <c r="J15" s="41" t="str">
        <f t="shared" si="4"/>
        <v/>
      </c>
      <c r="K15" s="42" t="str">
        <f t="shared" si="5"/>
        <v/>
      </c>
      <c r="L15" s="2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2"/>
      <c r="Y15" s="18"/>
      <c r="Z15" s="2"/>
      <c r="AA15" s="18"/>
      <c r="AB15" s="18"/>
      <c r="AC15" s="18"/>
      <c r="AD15" s="18"/>
      <c r="AE15" s="18"/>
    </row>
    <row r="16">
      <c r="A16" s="28" t="str">
        <f>ALNS!A16</f>
        <v>Everton Henrique de Negreiros Silva</v>
      </c>
      <c r="B16" s="29"/>
      <c r="C16" s="29"/>
      <c r="D16" s="29"/>
      <c r="E16" s="29"/>
      <c r="F16" s="30">
        <f t="shared" si="1"/>
        <v>0</v>
      </c>
      <c r="G16" s="31" t="str">
        <f t="shared" si="2"/>
        <v/>
      </c>
      <c r="H16" s="30" t="str">
        <f t="shared" si="3"/>
        <v/>
      </c>
      <c r="I16" s="32"/>
      <c r="J16" s="33" t="str">
        <f t="shared" si="4"/>
        <v/>
      </c>
      <c r="K16" s="34" t="str">
        <f t="shared" si="5"/>
        <v/>
      </c>
      <c r="L16" s="2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2"/>
      <c r="Y16" s="18"/>
      <c r="Z16" s="2"/>
      <c r="AA16" s="18"/>
      <c r="AB16" s="18"/>
      <c r="AC16" s="18"/>
      <c r="AD16" s="18"/>
      <c r="AE16" s="18"/>
    </row>
    <row r="17">
      <c r="A17" s="36" t="str">
        <f>ALNS!A17</f>
        <v>Gabrielle Borges Alves</v>
      </c>
      <c r="B17" s="37"/>
      <c r="C17" s="37"/>
      <c r="D17" s="37"/>
      <c r="E17" s="37"/>
      <c r="F17" s="38">
        <f t="shared" si="1"/>
        <v>0</v>
      </c>
      <c r="G17" s="39" t="str">
        <f t="shared" si="2"/>
        <v/>
      </c>
      <c r="H17" s="38" t="str">
        <f t="shared" si="3"/>
        <v/>
      </c>
      <c r="I17" s="40"/>
      <c r="J17" s="41" t="str">
        <f t="shared" si="4"/>
        <v/>
      </c>
      <c r="K17" s="42" t="str">
        <f t="shared" si="5"/>
        <v/>
      </c>
      <c r="L17" s="2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2"/>
      <c r="Y17" s="18"/>
      <c r="Z17" s="2"/>
      <c r="AA17" s="18"/>
      <c r="AB17" s="18"/>
      <c r="AC17" s="18"/>
      <c r="AD17" s="18"/>
      <c r="AE17" s="18"/>
    </row>
    <row r="18">
      <c r="A18" s="28" t="str">
        <f>ALNS!A18</f>
        <v>João Gabriel Araújo Macedo</v>
      </c>
      <c r="B18" s="29"/>
      <c r="C18" s="29"/>
      <c r="D18" s="29"/>
      <c r="E18" s="29"/>
      <c r="F18" s="30">
        <f t="shared" si="1"/>
        <v>0</v>
      </c>
      <c r="G18" s="31" t="str">
        <f t="shared" si="2"/>
        <v/>
      </c>
      <c r="H18" s="30" t="str">
        <f t="shared" si="3"/>
        <v/>
      </c>
      <c r="I18" s="32"/>
      <c r="J18" s="33" t="str">
        <f t="shared" si="4"/>
        <v/>
      </c>
      <c r="K18" s="34" t="str">
        <f t="shared" si="5"/>
        <v/>
      </c>
      <c r="L18" s="2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2"/>
      <c r="Y18" s="18"/>
      <c r="Z18" s="2"/>
      <c r="AA18" s="18"/>
      <c r="AB18" s="18"/>
      <c r="AC18" s="18"/>
      <c r="AD18" s="18"/>
      <c r="AE18" s="18"/>
    </row>
    <row r="19">
      <c r="A19" s="36" t="str">
        <f>ALNS!A19</f>
        <v>José Flávio Araújo Macedo</v>
      </c>
      <c r="B19" s="37"/>
      <c r="C19" s="37"/>
      <c r="D19" s="37"/>
      <c r="E19" s="37"/>
      <c r="F19" s="38">
        <f t="shared" si="1"/>
        <v>0</v>
      </c>
      <c r="G19" s="39" t="str">
        <f t="shared" si="2"/>
        <v/>
      </c>
      <c r="H19" s="38" t="str">
        <f t="shared" si="3"/>
        <v/>
      </c>
      <c r="I19" s="40"/>
      <c r="J19" s="41" t="str">
        <f t="shared" si="4"/>
        <v/>
      </c>
      <c r="K19" s="42" t="str">
        <f t="shared" si="5"/>
        <v/>
      </c>
      <c r="L19" s="2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2"/>
      <c r="Y19" s="18"/>
      <c r="Z19" s="2"/>
      <c r="AA19" s="18"/>
      <c r="AB19" s="18"/>
      <c r="AC19" s="18"/>
      <c r="AD19" s="18"/>
      <c r="AE19" s="18"/>
    </row>
    <row r="20" ht="15.75" customHeight="1">
      <c r="A20" s="44" t="str">
        <f>ALNS!A20</f>
        <v>Lethycia Nascimento Sousa</v>
      </c>
      <c r="B20" s="29"/>
      <c r="C20" s="29"/>
      <c r="D20" s="29"/>
      <c r="E20" s="29"/>
      <c r="F20" s="30">
        <f t="shared" si="1"/>
        <v>0</v>
      </c>
      <c r="G20" s="31" t="str">
        <f t="shared" si="2"/>
        <v/>
      </c>
      <c r="H20" s="30" t="str">
        <f t="shared" si="3"/>
        <v/>
      </c>
      <c r="I20" s="32"/>
      <c r="J20" s="33" t="str">
        <f t="shared" si="4"/>
        <v/>
      </c>
      <c r="K20" s="34" t="str">
        <f t="shared" si="5"/>
        <v/>
      </c>
      <c r="L20" s="2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2"/>
      <c r="Y20" s="18"/>
      <c r="Z20" s="2"/>
      <c r="AA20" s="18"/>
      <c r="AB20" s="18"/>
      <c r="AC20" s="18"/>
      <c r="AD20" s="18"/>
      <c r="AE20" s="18"/>
    </row>
    <row r="21" ht="15.75" customHeight="1">
      <c r="A21" s="36" t="str">
        <f>ALNS!A21</f>
        <v>Maria Julia Oliveira Almeida</v>
      </c>
      <c r="B21" s="37"/>
      <c r="C21" s="37"/>
      <c r="D21" s="37"/>
      <c r="E21" s="37"/>
      <c r="F21" s="38">
        <f t="shared" si="1"/>
        <v>0</v>
      </c>
      <c r="G21" s="39" t="str">
        <f t="shared" si="2"/>
        <v/>
      </c>
      <c r="H21" s="38" t="str">
        <f t="shared" si="3"/>
        <v/>
      </c>
      <c r="I21" s="40"/>
      <c r="J21" s="41" t="str">
        <f t="shared" si="4"/>
        <v/>
      </c>
      <c r="K21" s="42" t="str">
        <f t="shared" si="5"/>
        <v/>
      </c>
      <c r="L21" s="2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2"/>
      <c r="Y21" s="18"/>
      <c r="Z21" s="2"/>
      <c r="AA21" s="18"/>
      <c r="AB21" s="18"/>
      <c r="AC21" s="18"/>
      <c r="AD21" s="18"/>
      <c r="AE21" s="18"/>
    </row>
    <row r="22" ht="15.75" customHeight="1">
      <c r="A22" s="28" t="str">
        <f>ALNS!A22</f>
        <v>Marynna Mellyne de Oliveira Almeida Carneiro</v>
      </c>
      <c r="B22" s="29"/>
      <c r="C22" s="29"/>
      <c r="D22" s="29"/>
      <c r="E22" s="29"/>
      <c r="F22" s="30">
        <f t="shared" si="1"/>
        <v>0</v>
      </c>
      <c r="G22" s="31" t="str">
        <f t="shared" si="2"/>
        <v/>
      </c>
      <c r="H22" s="30" t="str">
        <f t="shared" si="3"/>
        <v/>
      </c>
      <c r="I22" s="32"/>
      <c r="J22" s="33" t="str">
        <f t="shared" si="4"/>
        <v/>
      </c>
      <c r="K22" s="34" t="str">
        <f t="shared" si="5"/>
        <v/>
      </c>
      <c r="L22" s="2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2"/>
      <c r="Y22" s="18"/>
      <c r="Z22" s="2"/>
      <c r="AA22" s="18"/>
      <c r="AB22" s="18"/>
      <c r="AC22" s="18"/>
      <c r="AD22" s="18"/>
      <c r="AE22" s="18"/>
    </row>
    <row r="23" ht="15.75" customHeight="1">
      <c r="A23" s="36" t="str">
        <f>ALNS!A23</f>
        <v>Milena Luana Azevedo Lima</v>
      </c>
      <c r="B23" s="37"/>
      <c r="C23" s="37"/>
      <c r="D23" s="37"/>
      <c r="E23" s="37"/>
      <c r="F23" s="38">
        <f t="shared" si="1"/>
        <v>0</v>
      </c>
      <c r="G23" s="39" t="str">
        <f t="shared" si="2"/>
        <v/>
      </c>
      <c r="H23" s="38" t="str">
        <f t="shared" si="3"/>
        <v/>
      </c>
      <c r="I23" s="40"/>
      <c r="J23" s="41" t="str">
        <f t="shared" si="4"/>
        <v/>
      </c>
      <c r="K23" s="42" t="str">
        <f t="shared" si="5"/>
        <v/>
      </c>
      <c r="L23" s="2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2"/>
      <c r="Y23" s="18"/>
      <c r="Z23" s="2"/>
      <c r="AA23" s="18"/>
      <c r="AB23" s="18"/>
      <c r="AC23" s="18"/>
      <c r="AD23" s="18"/>
      <c r="AE23" s="18"/>
    </row>
    <row r="24" ht="15.75" customHeight="1">
      <c r="A24" s="28" t="str">
        <f>ALNS!A24</f>
        <v>Myllena Maria da Silva Balbino</v>
      </c>
      <c r="B24" s="29"/>
      <c r="C24" s="29"/>
      <c r="D24" s="29"/>
      <c r="E24" s="29"/>
      <c r="F24" s="30">
        <f t="shared" si="1"/>
        <v>0</v>
      </c>
      <c r="G24" s="31" t="str">
        <f t="shared" si="2"/>
        <v/>
      </c>
      <c r="H24" s="30" t="str">
        <f t="shared" si="3"/>
        <v/>
      </c>
      <c r="I24" s="32"/>
      <c r="J24" s="33" t="str">
        <f t="shared" si="4"/>
        <v/>
      </c>
      <c r="K24" s="34" t="str">
        <f t="shared" si="5"/>
        <v/>
      </c>
      <c r="L24" s="2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2"/>
      <c r="Y24" s="18"/>
      <c r="Z24" s="2"/>
      <c r="AA24" s="18"/>
      <c r="AB24" s="18"/>
      <c r="AC24" s="18"/>
      <c r="AD24" s="18"/>
      <c r="AE24" s="18"/>
    </row>
    <row r="25" ht="15.75" customHeight="1">
      <c r="A25" s="36" t="str">
        <f>ALNS!A25</f>
        <v>Poliana Kelly de Almeida Nascimento</v>
      </c>
      <c r="B25" s="37"/>
      <c r="C25" s="37"/>
      <c r="D25" s="37"/>
      <c r="E25" s="37"/>
      <c r="F25" s="38">
        <f t="shared" si="1"/>
        <v>0</v>
      </c>
      <c r="G25" s="39" t="str">
        <f t="shared" si="2"/>
        <v/>
      </c>
      <c r="H25" s="38" t="str">
        <f t="shared" si="3"/>
        <v/>
      </c>
      <c r="I25" s="40"/>
      <c r="J25" s="41" t="str">
        <f t="shared" si="4"/>
        <v/>
      </c>
      <c r="K25" s="42" t="str">
        <f t="shared" si="5"/>
        <v/>
      </c>
      <c r="L25" s="2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2"/>
      <c r="Y25" s="18"/>
      <c r="Z25" s="2"/>
      <c r="AA25" s="18"/>
      <c r="AB25" s="18"/>
      <c r="AC25" s="18"/>
      <c r="AD25" s="18"/>
      <c r="AE25" s="18"/>
    </row>
    <row r="26" ht="15.75" customHeight="1">
      <c r="A26" s="28" t="str">
        <f>ALNS!A26</f>
        <v>Rafaelly Jordão de Oliveira</v>
      </c>
      <c r="B26" s="29"/>
      <c r="C26" s="29"/>
      <c r="D26" s="29"/>
      <c r="E26" s="29"/>
      <c r="F26" s="30">
        <f t="shared" si="1"/>
        <v>0</v>
      </c>
      <c r="G26" s="31" t="str">
        <f t="shared" si="2"/>
        <v/>
      </c>
      <c r="H26" s="30" t="str">
        <f t="shared" si="3"/>
        <v/>
      </c>
      <c r="I26" s="32"/>
      <c r="J26" s="33" t="str">
        <f t="shared" si="4"/>
        <v/>
      </c>
      <c r="K26" s="34" t="str">
        <f t="shared" si="5"/>
        <v/>
      </c>
      <c r="L26" s="2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2"/>
      <c r="Y26" s="18"/>
      <c r="Z26" s="2"/>
      <c r="AA26" s="18"/>
      <c r="AB26" s="18"/>
      <c r="AC26" s="18"/>
      <c r="AD26" s="18"/>
      <c r="AE26" s="18"/>
    </row>
    <row r="27" ht="15.75" customHeight="1">
      <c r="A27" s="36" t="str">
        <f>ALNS!A27</f>
        <v>Samuel de Sousa Ribeiro</v>
      </c>
      <c r="B27" s="37"/>
      <c r="C27" s="37"/>
      <c r="D27" s="37"/>
      <c r="E27" s="37"/>
      <c r="F27" s="38">
        <f t="shared" si="1"/>
        <v>0</v>
      </c>
      <c r="G27" s="39" t="str">
        <f t="shared" si="2"/>
        <v/>
      </c>
      <c r="H27" s="38" t="str">
        <f t="shared" si="3"/>
        <v/>
      </c>
      <c r="I27" s="40"/>
      <c r="J27" s="41" t="str">
        <f t="shared" si="4"/>
        <v/>
      </c>
      <c r="K27" s="42" t="str">
        <f t="shared" si="5"/>
        <v/>
      </c>
      <c r="L27" s="2"/>
      <c r="M27" s="18"/>
      <c r="N27" s="18"/>
      <c r="O27" s="18"/>
      <c r="P27" s="18"/>
      <c r="Q27" s="18"/>
      <c r="R27" s="18"/>
      <c r="S27" s="18"/>
      <c r="T27" s="18"/>
      <c r="U27" s="2"/>
      <c r="V27" s="2"/>
      <c r="W27" s="2"/>
      <c r="X27" s="2"/>
      <c r="Y27" s="18"/>
      <c r="Z27" s="2"/>
      <c r="AA27" s="18"/>
      <c r="AB27" s="18"/>
      <c r="AC27" s="18"/>
      <c r="AD27" s="18"/>
      <c r="AE27" s="18"/>
    </row>
    <row r="28" ht="15.75" hidden="1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2"/>
      <c r="M28" s="18"/>
      <c r="N28" s="18"/>
      <c r="O28" s="18"/>
      <c r="P28" s="18"/>
      <c r="Q28" s="18"/>
      <c r="R28" s="18"/>
      <c r="S28" s="18"/>
      <c r="T28" s="18"/>
      <c r="U28" s="2"/>
      <c r="V28" s="2"/>
      <c r="W28" s="2"/>
      <c r="X28" s="2"/>
      <c r="Y28" s="18"/>
      <c r="Z28" s="2"/>
      <c r="AA28" s="18"/>
      <c r="AB28" s="18"/>
      <c r="AC28" s="18"/>
      <c r="AD28" s="18"/>
      <c r="AE28" s="18"/>
    </row>
    <row r="29" ht="15.75" hidden="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2"/>
      <c r="M29" s="18"/>
      <c r="N29" s="18"/>
      <c r="O29" s="18"/>
      <c r="P29" s="18"/>
      <c r="Q29" s="18"/>
      <c r="R29" s="18"/>
      <c r="S29" s="18"/>
      <c r="T29" s="18"/>
      <c r="U29" s="2"/>
      <c r="V29" s="2"/>
      <c r="W29" s="2"/>
      <c r="X29" s="2"/>
      <c r="Y29" s="2"/>
      <c r="Z29" s="2"/>
      <c r="AA29" s="18"/>
      <c r="AB29" s="18"/>
      <c r="AC29" s="18"/>
      <c r="AD29" s="18"/>
      <c r="AE29" s="18"/>
    </row>
    <row r="30" ht="15.75" hidden="1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2"/>
      <c r="M30" s="18"/>
      <c r="N30" s="18"/>
      <c r="O30" s="18"/>
      <c r="P30" s="18"/>
      <c r="Q30" s="18"/>
      <c r="R30" s="18"/>
      <c r="S30" s="18"/>
      <c r="T30" s="18"/>
      <c r="U30" s="2"/>
      <c r="V30" s="2"/>
      <c r="W30" s="2"/>
      <c r="X30" s="2"/>
      <c r="Y30" s="2"/>
      <c r="Z30" s="2"/>
      <c r="AA30" s="18"/>
      <c r="AB30" s="18"/>
      <c r="AC30" s="18"/>
      <c r="AD30" s="18"/>
      <c r="AE30" s="18"/>
    </row>
    <row r="31" ht="15.75" hidden="1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8"/>
      <c r="M31" s="18"/>
      <c r="N31" s="18"/>
      <c r="O31" s="18"/>
      <c r="P31" s="18"/>
      <c r="Q31" s="18"/>
      <c r="R31" s="18"/>
      <c r="S31" s="18"/>
      <c r="T31" s="18"/>
      <c r="U31" s="2"/>
      <c r="V31" s="2"/>
      <c r="W31" s="2"/>
      <c r="X31" s="2"/>
      <c r="Y31" s="2"/>
      <c r="Z31" s="2"/>
      <c r="AA31" s="18"/>
      <c r="AB31" s="18"/>
      <c r="AC31" s="18"/>
      <c r="AD31" s="18"/>
      <c r="AE31" s="18"/>
    </row>
    <row r="32" ht="15.75" hidden="1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8"/>
      <c r="M32" s="18"/>
      <c r="N32" s="18"/>
      <c r="O32" s="18"/>
      <c r="P32" s="18"/>
      <c r="Q32" s="18"/>
      <c r="R32" s="18"/>
      <c r="S32" s="18"/>
      <c r="T32" s="18"/>
      <c r="U32" s="2"/>
      <c r="V32" s="2"/>
      <c r="W32" s="2"/>
      <c r="X32" s="2"/>
      <c r="Y32" s="2"/>
      <c r="Z32" s="2"/>
      <c r="AA32" s="18"/>
      <c r="AB32" s="18"/>
      <c r="AC32" s="18"/>
      <c r="AD32" s="18"/>
      <c r="AE32" s="18"/>
    </row>
    <row r="33" ht="15.75" hidden="1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8"/>
      <c r="M33" s="18"/>
      <c r="N33" s="18"/>
      <c r="O33" s="18"/>
      <c r="P33" s="18"/>
      <c r="Q33" s="18"/>
      <c r="R33" s="18"/>
      <c r="S33" s="18"/>
      <c r="T33" s="18"/>
      <c r="U33" s="2"/>
      <c r="V33" s="2"/>
      <c r="W33" s="2"/>
      <c r="X33" s="2"/>
      <c r="Y33" s="2"/>
      <c r="Z33" s="2"/>
      <c r="AA33" s="18"/>
      <c r="AB33" s="18"/>
      <c r="AC33" s="18"/>
      <c r="AD33" s="18"/>
      <c r="AE33" s="18"/>
    </row>
    <row r="34" ht="15.75" hidden="1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8"/>
      <c r="M34" s="18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8"/>
      <c r="AB34" s="18"/>
      <c r="AC34" s="18"/>
      <c r="AD34" s="18"/>
      <c r="AE34" s="18"/>
    </row>
    <row r="35" ht="15.75" hidden="1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8"/>
      <c r="M35" s="18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8"/>
      <c r="AB35" s="18"/>
      <c r="AC35" s="18"/>
      <c r="AD35" s="18"/>
      <c r="AE35" s="18"/>
    </row>
    <row r="36" ht="15.75" hidden="1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8"/>
      <c r="M36" s="18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8"/>
      <c r="AB36" s="18"/>
      <c r="AC36" s="18"/>
      <c r="AD36" s="18"/>
      <c r="AE36" s="18"/>
    </row>
    <row r="37" ht="15.75" hidden="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8"/>
      <c r="M37" s="18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8"/>
      <c r="AB37" s="18"/>
      <c r="AC37" s="18"/>
      <c r="AD37" s="18"/>
      <c r="AE37" s="2"/>
    </row>
    <row r="38" ht="15.75" hidden="1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8"/>
      <c r="M38" s="18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8"/>
      <c r="AB38" s="18"/>
      <c r="AC38" s="18"/>
      <c r="AD38" s="18"/>
      <c r="AE38" s="2"/>
    </row>
    <row r="39" ht="15.75" hidden="1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8"/>
      <c r="M39" s="18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8"/>
      <c r="AB39" s="18"/>
      <c r="AC39" s="18"/>
      <c r="AD39" s="18"/>
      <c r="AE39" s="2"/>
    </row>
    <row r="40" ht="15.75" hidden="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8"/>
      <c r="M40" s="18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8"/>
      <c r="AB40" s="18"/>
      <c r="AC40" s="18"/>
      <c r="AD40" s="2"/>
      <c r="AE40" s="2"/>
    </row>
    <row r="41" ht="15.75" hidden="1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8"/>
      <c r="M41" s="18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8"/>
      <c r="AB41" s="2"/>
      <c r="AC41" s="2"/>
      <c r="AD41" s="2"/>
      <c r="AE41" s="2"/>
    </row>
    <row r="42" ht="15.75" hidden="1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8"/>
      <c r="M42" s="18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8"/>
      <c r="AB42" s="2"/>
      <c r="AC42" s="2"/>
      <c r="AD42" s="2"/>
      <c r="AE42" s="2"/>
    </row>
    <row r="43" ht="15.75" hidden="1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8"/>
      <c r="M43" s="18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8"/>
      <c r="AB43" s="2"/>
      <c r="AC43" s="2"/>
      <c r="AD43" s="2"/>
      <c r="AE43" s="2"/>
    </row>
    <row r="44" ht="15.75" hidden="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8"/>
      <c r="M44" s="18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8"/>
      <c r="AB44" s="2"/>
      <c r="AC44" s="2"/>
      <c r="AD44" s="2"/>
      <c r="AE44" s="2"/>
    </row>
    <row r="45" ht="15.75" hidden="1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8"/>
      <c r="M45" s="18"/>
      <c r="N45" s="18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8"/>
      <c r="M46" s="18"/>
      <c r="N46" s="18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8"/>
      <c r="M47" s="18"/>
      <c r="N47" s="18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8"/>
      <c r="M48" s="18"/>
      <c r="N48" s="1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8"/>
      <c r="M49" s="18"/>
      <c r="N49" s="18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8"/>
      <c r="M50" s="18"/>
      <c r="N50" s="18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8"/>
      <c r="M51" s="18"/>
      <c r="N51" s="18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8"/>
      <c r="M52" s="18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2"/>
      <c r="AA53" s="18"/>
      <c r="AB53" s="18"/>
      <c r="AC53" s="18"/>
      <c r="AD53" s="18"/>
      <c r="AE53" s="18"/>
    </row>
    <row r="54" ht="15.75" hidden="1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2"/>
      <c r="AA54" s="18"/>
      <c r="AB54" s="18"/>
      <c r="AC54" s="18"/>
      <c r="AD54" s="18"/>
      <c r="AE54" s="18"/>
    </row>
    <row r="55" ht="15.75" hidden="1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2"/>
      <c r="Y55" s="18"/>
      <c r="Z55" s="2"/>
      <c r="AA55" s="18"/>
      <c r="AB55" s="18"/>
      <c r="AC55" s="18"/>
      <c r="AD55" s="18"/>
      <c r="AE55" s="18"/>
    </row>
    <row r="56" ht="15.75" hidden="1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2"/>
      <c r="AA56" s="18"/>
      <c r="AB56" s="18"/>
      <c r="AC56" s="18"/>
      <c r="AD56" s="18"/>
      <c r="AE56" s="18"/>
    </row>
    <row r="57" ht="15.75" hidden="1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2"/>
      <c r="Y57" s="18"/>
      <c r="Z57" s="2"/>
      <c r="AA57" s="18"/>
      <c r="AB57" s="18"/>
      <c r="AC57" s="18"/>
      <c r="AD57" s="18"/>
      <c r="AE57" s="18"/>
    </row>
    <row r="58" ht="15.75" hidden="1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2"/>
      <c r="Y58" s="18"/>
      <c r="Z58" s="2"/>
      <c r="AA58" s="18"/>
      <c r="AB58" s="18"/>
      <c r="AC58" s="18"/>
      <c r="AD58" s="18"/>
      <c r="AE58" s="18"/>
    </row>
    <row r="59" ht="15.75" hidden="1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2"/>
      <c r="Y59" s="18"/>
      <c r="Z59" s="2"/>
      <c r="AA59" s="18"/>
      <c r="AB59" s="18"/>
      <c r="AC59" s="18"/>
      <c r="AD59" s="18"/>
      <c r="AE59" s="18"/>
    </row>
    <row r="60" ht="15.75" hidden="1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2"/>
      <c r="Y60" s="18"/>
      <c r="Z60" s="2"/>
      <c r="AA60" s="18"/>
      <c r="AB60" s="18"/>
      <c r="AC60" s="18"/>
      <c r="AD60" s="18"/>
      <c r="AE60" s="18"/>
    </row>
    <row r="61" ht="15.75" hidden="1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2"/>
      <c r="Y61" s="18"/>
      <c r="Z61" s="2"/>
      <c r="AA61" s="18"/>
      <c r="AB61" s="18"/>
      <c r="AC61" s="18"/>
      <c r="AD61" s="18"/>
      <c r="AE61" s="18"/>
    </row>
    <row r="62" ht="15.75" hidden="1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2"/>
      <c r="Y62" s="18"/>
      <c r="Z62" s="2"/>
      <c r="AA62" s="18"/>
      <c r="AB62" s="18"/>
      <c r="AC62" s="18"/>
      <c r="AD62" s="18"/>
      <c r="AE62" s="18"/>
    </row>
    <row r="63" ht="15.75" hidden="1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2"/>
      <c r="Y63" s="18"/>
      <c r="Z63" s="2"/>
      <c r="AA63" s="18"/>
      <c r="AB63" s="18"/>
      <c r="AC63" s="18"/>
      <c r="AD63" s="18"/>
      <c r="AE63" s="18"/>
    </row>
    <row r="64" ht="15.75" hidden="1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2"/>
      <c r="Y64" s="18"/>
      <c r="Z64" s="2"/>
      <c r="AA64" s="18"/>
      <c r="AB64" s="18"/>
      <c r="AC64" s="18"/>
      <c r="AD64" s="18"/>
      <c r="AE64" s="18"/>
    </row>
    <row r="65" ht="15.75" hidden="1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2"/>
      <c r="Y65" s="18"/>
      <c r="Z65" s="2"/>
      <c r="AA65" s="18"/>
      <c r="AB65" s="18"/>
      <c r="AC65" s="18"/>
      <c r="AD65" s="18"/>
      <c r="AE65" s="18"/>
    </row>
    <row r="66" ht="15.75" hidden="1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2"/>
      <c r="Y66" s="18"/>
      <c r="Z66" s="2"/>
      <c r="AA66" s="18"/>
      <c r="AB66" s="18"/>
      <c r="AC66" s="18"/>
      <c r="AD66" s="18"/>
      <c r="AE66" s="18"/>
    </row>
    <row r="67" ht="15.75" hidden="1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2"/>
      <c r="Y67" s="18"/>
      <c r="Z67" s="2"/>
      <c r="AA67" s="18"/>
      <c r="AB67" s="18"/>
      <c r="AC67" s="18"/>
      <c r="AD67" s="18"/>
      <c r="AE67" s="18"/>
    </row>
    <row r="68" ht="15.75" hidden="1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2"/>
      <c r="Y68" s="18"/>
      <c r="Z68" s="2"/>
      <c r="AA68" s="18"/>
      <c r="AB68" s="18"/>
      <c r="AC68" s="18"/>
      <c r="AD68" s="18"/>
      <c r="AE68" s="18"/>
    </row>
    <row r="69" ht="15.75" hidden="1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2"/>
      <c r="Y69" s="18"/>
      <c r="Z69" s="2"/>
      <c r="AA69" s="18"/>
      <c r="AB69" s="18"/>
      <c r="AC69" s="18"/>
      <c r="AD69" s="18"/>
      <c r="AE69" s="18"/>
    </row>
    <row r="70" ht="15.75" hidden="1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2"/>
      <c r="Y70" s="18"/>
      <c r="Z70" s="2"/>
      <c r="AA70" s="18"/>
      <c r="AB70" s="18"/>
      <c r="AC70" s="18"/>
      <c r="AD70" s="18"/>
      <c r="AE70" s="18"/>
    </row>
    <row r="71" ht="15.75" hidden="1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2"/>
      <c r="Y71" s="18"/>
      <c r="Z71" s="2"/>
      <c r="AA71" s="18"/>
      <c r="AB71" s="18"/>
      <c r="AC71" s="18"/>
      <c r="AD71" s="18"/>
      <c r="AE71" s="18"/>
    </row>
    <row r="72" ht="15.75" hidden="1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2"/>
      <c r="Y72" s="18"/>
      <c r="Z72" s="2"/>
      <c r="AA72" s="18"/>
      <c r="AB72" s="18"/>
      <c r="AC72" s="18"/>
      <c r="AD72" s="18"/>
      <c r="AE72" s="18"/>
    </row>
    <row r="73" ht="15.75" hidden="1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2"/>
      <c r="Y73" s="18"/>
      <c r="Z73" s="2"/>
      <c r="AA73" s="18"/>
      <c r="AB73" s="18"/>
      <c r="AC73" s="18"/>
      <c r="AD73" s="18"/>
      <c r="AE73" s="18"/>
    </row>
    <row r="74" ht="15.75" hidden="1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2"/>
      <c r="Y74" s="18"/>
      <c r="Z74" s="2"/>
      <c r="AA74" s="18"/>
      <c r="AB74" s="18"/>
      <c r="AC74" s="18"/>
      <c r="AD74" s="18"/>
      <c r="AE74" s="18"/>
    </row>
    <row r="75" ht="15.75" hidden="1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2"/>
      <c r="Y75" s="18"/>
      <c r="Z75" s="2"/>
      <c r="AA75" s="18"/>
      <c r="AB75" s="18"/>
      <c r="AC75" s="18"/>
      <c r="AD75" s="18"/>
      <c r="AE75" s="18"/>
    </row>
    <row r="76" ht="15.75" hidden="1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2"/>
      <c r="Y76" s="18"/>
      <c r="Z76" s="2"/>
      <c r="AA76" s="18"/>
      <c r="AB76" s="18"/>
      <c r="AC76" s="18"/>
      <c r="AD76" s="18"/>
      <c r="AE76" s="18"/>
    </row>
    <row r="77" ht="15.75" hidden="1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2"/>
      <c r="Y77" s="18"/>
      <c r="Z77" s="2"/>
      <c r="AA77" s="18"/>
      <c r="AB77" s="18"/>
      <c r="AC77" s="18"/>
      <c r="AD77" s="18"/>
      <c r="AE77" s="18"/>
    </row>
    <row r="78" ht="15.75" hidden="1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2"/>
      <c r="Y78" s="18"/>
      <c r="Z78" s="2"/>
      <c r="AA78" s="18"/>
      <c r="AB78" s="18"/>
      <c r="AC78" s="18"/>
      <c r="AD78" s="18"/>
      <c r="AE78" s="18"/>
    </row>
    <row r="79" ht="15.75" hidden="1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2"/>
      <c r="W79" s="2"/>
      <c r="X79" s="2"/>
      <c r="Y79" s="18"/>
      <c r="Z79" s="2"/>
      <c r="AA79" s="18"/>
      <c r="AB79" s="18"/>
      <c r="AC79" s="18"/>
      <c r="AD79" s="18"/>
      <c r="AE79" s="18"/>
    </row>
    <row r="80" ht="15.75" hidden="1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2"/>
      <c r="Y80" s="18"/>
      <c r="Z80" s="2"/>
      <c r="AA80" s="18"/>
      <c r="AB80" s="18"/>
      <c r="AC80" s="18"/>
      <c r="AD80" s="18"/>
      <c r="AE80" s="18"/>
    </row>
    <row r="81" ht="15.75" hidden="1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2"/>
      <c r="Y81" s="2"/>
      <c r="Z81" s="2"/>
      <c r="AA81" s="18"/>
      <c r="AB81" s="18"/>
      <c r="AC81" s="18"/>
      <c r="AD81" s="18"/>
      <c r="AE81" s="18"/>
    </row>
    <row r="82" ht="15.75" hidden="1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2"/>
      <c r="W82" s="2"/>
      <c r="X82" s="2"/>
      <c r="Y82" s="2"/>
      <c r="Z82" s="2"/>
      <c r="AA82" s="18"/>
      <c r="AB82" s="18"/>
      <c r="AC82" s="18"/>
      <c r="AD82" s="18"/>
      <c r="AE82" s="18"/>
    </row>
    <row r="83" ht="15.75" hidden="1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2"/>
      <c r="Y83" s="2"/>
      <c r="Z83" s="2"/>
      <c r="AA83" s="18"/>
      <c r="AB83" s="18"/>
      <c r="AC83" s="18"/>
      <c r="AD83" s="18"/>
      <c r="AE83" s="18"/>
    </row>
    <row r="84" ht="15.75" hidden="1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2"/>
      <c r="Y84" s="2"/>
      <c r="Z84" s="2"/>
      <c r="AA84" s="18"/>
      <c r="AB84" s="18"/>
      <c r="AC84" s="18"/>
      <c r="AD84" s="18"/>
      <c r="AE84" s="18"/>
    </row>
    <row r="85" ht="15.75" hidden="1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2"/>
      <c r="W85" s="2"/>
      <c r="X85" s="2"/>
      <c r="Y85" s="2"/>
      <c r="Z85" s="2"/>
      <c r="AA85" s="18"/>
      <c r="AB85" s="18"/>
      <c r="AC85" s="18"/>
      <c r="AD85" s="18"/>
      <c r="AE85" s="18"/>
    </row>
    <row r="86" ht="15.75" hidden="1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8"/>
      <c r="M86" s="18"/>
      <c r="N86" s="18"/>
      <c r="O86" s="18"/>
      <c r="P86" s="18"/>
      <c r="Q86" s="2"/>
      <c r="R86" s="2"/>
      <c r="S86" s="18"/>
      <c r="T86" s="18"/>
      <c r="U86" s="2"/>
      <c r="V86" s="2"/>
      <c r="W86" s="2"/>
      <c r="X86" s="2"/>
      <c r="Y86" s="2"/>
      <c r="Z86" s="2"/>
      <c r="AA86" s="18"/>
      <c r="AB86" s="18"/>
      <c r="AC86" s="18"/>
      <c r="AD86" s="18"/>
      <c r="AE86" s="18"/>
    </row>
    <row r="87" ht="15.75" hidden="1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8"/>
      <c r="M87" s="18"/>
      <c r="N87" s="18"/>
      <c r="O87" s="18"/>
      <c r="P87" s="18"/>
      <c r="Q87" s="2"/>
      <c r="R87" s="2"/>
      <c r="S87" s="2"/>
      <c r="T87" s="2"/>
      <c r="U87" s="2"/>
      <c r="V87" s="2"/>
      <c r="W87" s="2"/>
      <c r="X87" s="2"/>
      <c r="Y87" s="2"/>
      <c r="Z87" s="2"/>
      <c r="AA87" s="18"/>
      <c r="AB87" s="18"/>
      <c r="AC87" s="18"/>
      <c r="AD87" s="18"/>
      <c r="AE87" s="18"/>
    </row>
    <row r="88" ht="15.75" hidden="1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8"/>
      <c r="M88" s="18"/>
      <c r="N88" s="18"/>
      <c r="O88" s="18"/>
      <c r="P88" s="18"/>
      <c r="Q88" s="18"/>
      <c r="R88" s="18"/>
      <c r="S88" s="18"/>
      <c r="T88" s="18"/>
      <c r="U88" s="2"/>
      <c r="V88" s="2"/>
      <c r="W88" s="18"/>
      <c r="X88" s="2"/>
      <c r="Y88" s="2"/>
      <c r="Z88" s="2"/>
      <c r="AA88" s="18"/>
      <c r="AB88" s="18"/>
      <c r="AC88" s="18"/>
      <c r="AD88" s="18"/>
      <c r="AE88" s="18"/>
    </row>
    <row r="89" ht="15.75" hidden="1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8"/>
      <c r="M89" s="18"/>
      <c r="N89" s="18"/>
      <c r="O89" s="18"/>
      <c r="P89" s="18"/>
      <c r="Q89" s="2"/>
      <c r="R89" s="2"/>
      <c r="S89" s="18"/>
      <c r="T89" s="18"/>
      <c r="U89" s="18"/>
      <c r="V89" s="18"/>
      <c r="W89" s="18"/>
      <c r="X89" s="2"/>
      <c r="Y89" s="2"/>
      <c r="Z89" s="2"/>
      <c r="AA89" s="18"/>
      <c r="AB89" s="18"/>
      <c r="AC89" s="18"/>
      <c r="AD89" s="18"/>
      <c r="AE89" s="18"/>
    </row>
    <row r="90" ht="15.75" hidden="1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8"/>
      <c r="M90" s="18"/>
      <c r="N90" s="18"/>
      <c r="O90" s="18"/>
      <c r="P90" s="18"/>
      <c r="Q90" s="2"/>
      <c r="R90" s="2"/>
      <c r="S90" s="2"/>
      <c r="T90" s="2"/>
      <c r="U90" s="2"/>
      <c r="V90" s="2"/>
      <c r="W90" s="2"/>
      <c r="X90" s="2"/>
      <c r="Y90" s="2"/>
      <c r="Z90" s="2"/>
      <c r="AA90" s="18"/>
      <c r="AB90" s="18"/>
      <c r="AC90" s="18"/>
      <c r="AD90" s="18"/>
      <c r="AE90" s="2"/>
    </row>
    <row r="91" ht="15.75" hidden="1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8"/>
      <c r="M91" s="18"/>
      <c r="N91" s="18"/>
      <c r="O91" s="18"/>
      <c r="P91" s="18"/>
      <c r="Q91" s="2"/>
      <c r="R91" s="2"/>
      <c r="S91" s="2"/>
      <c r="T91" s="2"/>
      <c r="U91" s="2"/>
      <c r="V91" s="2"/>
      <c r="W91" s="2"/>
      <c r="X91" s="2"/>
      <c r="Y91" s="2"/>
      <c r="Z91" s="2"/>
      <c r="AA91" s="18"/>
      <c r="AB91" s="18"/>
      <c r="AC91" s="18"/>
      <c r="AD91" s="18"/>
      <c r="AE91" s="2"/>
    </row>
    <row r="92" ht="15.75" hidden="1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8"/>
      <c r="M92" s="18"/>
      <c r="N92" s="18"/>
      <c r="O92" s="18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8"/>
      <c r="AB92" s="18"/>
      <c r="AC92" s="18"/>
      <c r="AD92" s="2"/>
      <c r="AE92" s="2"/>
    </row>
    <row r="93" ht="15.75" hidden="1" customHeight="1">
      <c r="A93" s="45"/>
      <c r="B93" s="45"/>
      <c r="C93" s="45"/>
      <c r="D93" s="45"/>
      <c r="E93" s="45"/>
      <c r="F93" s="45"/>
      <c r="G93" s="45"/>
      <c r="L93" s="2"/>
      <c r="M93" s="18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8"/>
      <c r="AB93" s="2"/>
      <c r="AC93" s="2"/>
      <c r="AD93" s="2"/>
      <c r="AE93" s="2"/>
    </row>
    <row r="94" ht="15.75" hidden="1" customHeight="1">
      <c r="A94" s="45"/>
      <c r="B94" s="45"/>
      <c r="C94" s="45"/>
      <c r="D94" s="45"/>
      <c r="E94" s="45"/>
      <c r="F94" s="45"/>
      <c r="G94" s="45"/>
      <c r="L94" s="2"/>
      <c r="M94" s="18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8"/>
      <c r="AB94" s="2"/>
      <c r="AC94" s="2"/>
      <c r="AD94" s="2"/>
      <c r="AE94" s="2"/>
    </row>
    <row r="95" ht="15.75" hidden="1" customHeight="1">
      <c r="A95" s="45"/>
      <c r="B95" s="45"/>
      <c r="C95" s="45"/>
      <c r="D95" s="45"/>
      <c r="E95" s="45"/>
      <c r="F95" s="45"/>
      <c r="G95" s="45"/>
      <c r="L95" s="2"/>
      <c r="M95" s="18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8"/>
      <c r="AB95" s="2"/>
      <c r="AC95" s="2"/>
      <c r="AD95" s="2"/>
      <c r="AE95" s="2"/>
    </row>
    <row r="96" ht="15.75" hidden="1" customHeight="1">
      <c r="A96" s="45"/>
      <c r="B96" s="45"/>
      <c r="C96" s="45"/>
      <c r="D96" s="45"/>
      <c r="E96" s="45"/>
      <c r="F96" s="45"/>
      <c r="G96" s="45"/>
      <c r="L96" s="2"/>
      <c r="M96" s="18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8"/>
      <c r="AB96" s="2"/>
      <c r="AC96" s="2"/>
      <c r="AD96" s="2"/>
      <c r="AE96" s="2"/>
    </row>
    <row r="97" ht="15.75" hidden="1" customHeight="1">
      <c r="A97" s="45"/>
      <c r="B97" s="45"/>
      <c r="C97" s="45"/>
      <c r="D97" s="45"/>
      <c r="E97" s="45"/>
      <c r="F97" s="45"/>
      <c r="G97" s="45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45"/>
      <c r="B98" s="45"/>
      <c r="C98" s="45"/>
      <c r="D98" s="45"/>
      <c r="E98" s="45"/>
      <c r="F98" s="45"/>
      <c r="G98" s="45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45"/>
      <c r="B99" s="45"/>
      <c r="C99" s="45"/>
      <c r="D99" s="45"/>
      <c r="E99" s="45"/>
      <c r="F99" s="45"/>
      <c r="G99" s="45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45"/>
      <c r="B100" s="45"/>
      <c r="C100" s="45"/>
      <c r="D100" s="45"/>
      <c r="E100" s="45"/>
      <c r="F100" s="45"/>
      <c r="G100" s="45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45"/>
      <c r="B101" s="45"/>
      <c r="C101" s="45"/>
      <c r="D101" s="45"/>
      <c r="E101" s="45"/>
      <c r="F101" s="45"/>
      <c r="G101" s="45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45"/>
      <c r="B102" s="45"/>
      <c r="C102" s="45"/>
      <c r="D102" s="45"/>
      <c r="E102" s="45"/>
      <c r="F102" s="45"/>
      <c r="G102" s="45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45"/>
      <c r="B103" s="45"/>
      <c r="C103" s="45"/>
      <c r="D103" s="45"/>
      <c r="E103" s="45"/>
      <c r="F103" s="45"/>
      <c r="G103" s="45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45"/>
      <c r="B104" s="45"/>
      <c r="C104" s="45"/>
      <c r="D104" s="45"/>
      <c r="E104" s="45"/>
      <c r="F104" s="45"/>
      <c r="G104" s="45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45"/>
      <c r="B105" s="45"/>
      <c r="C105" s="45"/>
      <c r="D105" s="45"/>
      <c r="E105" s="45"/>
      <c r="F105" s="45"/>
      <c r="G105" s="45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45"/>
      <c r="B106" s="45"/>
      <c r="C106" s="45"/>
      <c r="D106" s="45"/>
      <c r="E106" s="45"/>
      <c r="F106" s="45"/>
      <c r="G106" s="45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45"/>
      <c r="B107" s="45"/>
      <c r="C107" s="45"/>
      <c r="D107" s="45"/>
      <c r="E107" s="45"/>
      <c r="F107" s="45"/>
      <c r="G107" s="45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45"/>
      <c r="B108" s="45"/>
      <c r="C108" s="45"/>
      <c r="D108" s="45"/>
      <c r="E108" s="45"/>
      <c r="F108" s="45"/>
      <c r="G108" s="45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45"/>
      <c r="B109" s="45"/>
      <c r="C109" s="45"/>
      <c r="D109" s="45"/>
      <c r="E109" s="45"/>
      <c r="F109" s="45"/>
      <c r="G109" s="45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45"/>
      <c r="B110" s="45"/>
      <c r="C110" s="45"/>
      <c r="D110" s="45"/>
      <c r="E110" s="45"/>
      <c r="F110" s="45"/>
      <c r="G110" s="45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45"/>
      <c r="B111" s="45"/>
      <c r="C111" s="45"/>
      <c r="D111" s="45"/>
      <c r="E111" s="45"/>
      <c r="F111" s="45"/>
      <c r="G111" s="45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45"/>
      <c r="B112" s="45"/>
      <c r="C112" s="45"/>
      <c r="D112" s="45"/>
      <c r="E112" s="45"/>
      <c r="F112" s="45"/>
      <c r="G112" s="45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45"/>
      <c r="B113" s="45"/>
      <c r="C113" s="45"/>
      <c r="D113" s="45"/>
      <c r="E113" s="45"/>
      <c r="F113" s="45"/>
      <c r="G113" s="45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45"/>
      <c r="B114" s="45"/>
      <c r="C114" s="45"/>
      <c r="D114" s="45"/>
      <c r="E114" s="45"/>
      <c r="F114" s="45"/>
      <c r="G114" s="45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45"/>
      <c r="B115" s="45"/>
      <c r="C115" s="45"/>
      <c r="D115" s="45"/>
      <c r="E115" s="45"/>
      <c r="F115" s="45"/>
      <c r="G115" s="45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45"/>
      <c r="B116" s="45"/>
      <c r="C116" s="45"/>
      <c r="D116" s="45"/>
      <c r="E116" s="45"/>
      <c r="F116" s="45"/>
      <c r="G116" s="45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45"/>
      <c r="B117" s="45"/>
      <c r="C117" s="45"/>
      <c r="D117" s="45"/>
      <c r="E117" s="45"/>
      <c r="F117" s="45"/>
      <c r="G117" s="45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45"/>
      <c r="B118" s="45"/>
      <c r="C118" s="45"/>
      <c r="D118" s="45"/>
      <c r="E118" s="45"/>
      <c r="F118" s="45"/>
      <c r="G118" s="45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45"/>
      <c r="B119" s="45"/>
      <c r="C119" s="45"/>
      <c r="D119" s="45"/>
      <c r="E119" s="45"/>
      <c r="F119" s="45"/>
      <c r="G119" s="45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45"/>
      <c r="B120" s="45"/>
      <c r="C120" s="45"/>
      <c r="D120" s="45"/>
      <c r="E120" s="45"/>
      <c r="F120" s="45"/>
      <c r="G120" s="45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45"/>
      <c r="B121" s="45"/>
      <c r="C121" s="45"/>
      <c r="D121" s="45"/>
      <c r="E121" s="45"/>
      <c r="F121" s="45"/>
      <c r="G121" s="45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45"/>
      <c r="B122" s="45"/>
      <c r="C122" s="45"/>
      <c r="D122" s="45"/>
      <c r="E122" s="45"/>
      <c r="F122" s="45"/>
      <c r="G122" s="45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45"/>
      <c r="B123" s="45"/>
      <c r="C123" s="45"/>
      <c r="D123" s="45"/>
      <c r="E123" s="45"/>
      <c r="F123" s="45"/>
      <c r="G123" s="45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45"/>
      <c r="B124" s="45"/>
      <c r="C124" s="45"/>
      <c r="D124" s="45"/>
      <c r="E124" s="45"/>
      <c r="F124" s="45"/>
      <c r="G124" s="45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45"/>
      <c r="B125" s="45"/>
      <c r="C125" s="45"/>
      <c r="D125" s="45"/>
      <c r="E125" s="45"/>
      <c r="F125" s="45"/>
      <c r="G125" s="45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45"/>
      <c r="B126" s="45"/>
      <c r="C126" s="45"/>
      <c r="D126" s="45"/>
      <c r="E126" s="45"/>
      <c r="F126" s="45"/>
      <c r="G126" s="45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45"/>
      <c r="B127" s="45"/>
      <c r="C127" s="45"/>
      <c r="D127" s="45"/>
      <c r="E127" s="45"/>
      <c r="F127" s="45"/>
      <c r="G127" s="45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45"/>
      <c r="B128" s="45"/>
      <c r="C128" s="45"/>
      <c r="D128" s="45"/>
      <c r="E128" s="45"/>
      <c r="F128" s="45"/>
      <c r="G128" s="45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45"/>
      <c r="B129" s="45"/>
      <c r="C129" s="45"/>
      <c r="D129" s="45"/>
      <c r="E129" s="45"/>
      <c r="F129" s="45"/>
      <c r="G129" s="45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45"/>
      <c r="B130" s="45"/>
      <c r="C130" s="45"/>
      <c r="D130" s="45"/>
      <c r="E130" s="45"/>
      <c r="F130" s="45"/>
      <c r="G130" s="45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45"/>
      <c r="B131" s="45"/>
      <c r="C131" s="45"/>
      <c r="D131" s="45"/>
      <c r="E131" s="45"/>
      <c r="F131" s="45"/>
      <c r="G131" s="45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45"/>
      <c r="B132" s="45"/>
      <c r="C132" s="45"/>
      <c r="D132" s="45"/>
      <c r="E132" s="45"/>
      <c r="F132" s="45"/>
      <c r="G132" s="45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45"/>
      <c r="B133" s="45"/>
      <c r="C133" s="45"/>
      <c r="D133" s="45"/>
      <c r="E133" s="45"/>
      <c r="F133" s="45"/>
      <c r="G133" s="45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45"/>
      <c r="B134" s="45"/>
      <c r="C134" s="45"/>
      <c r="D134" s="45"/>
      <c r="E134" s="45"/>
      <c r="F134" s="45"/>
      <c r="G134" s="45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45"/>
      <c r="B135" s="45"/>
      <c r="C135" s="45"/>
      <c r="D135" s="45"/>
      <c r="E135" s="45"/>
      <c r="F135" s="45"/>
      <c r="G135" s="45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45"/>
      <c r="B136" s="45"/>
      <c r="C136" s="45"/>
      <c r="D136" s="45"/>
      <c r="E136" s="45"/>
      <c r="F136" s="45"/>
      <c r="G136" s="45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45"/>
      <c r="B137" s="45"/>
      <c r="C137" s="45"/>
      <c r="D137" s="45"/>
      <c r="E137" s="45"/>
      <c r="F137" s="45"/>
      <c r="G137" s="45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45"/>
      <c r="B138" s="45"/>
      <c r="C138" s="45"/>
      <c r="D138" s="45"/>
      <c r="E138" s="45"/>
      <c r="F138" s="45"/>
      <c r="G138" s="45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45"/>
      <c r="B139" s="45"/>
      <c r="C139" s="45"/>
      <c r="D139" s="45"/>
      <c r="E139" s="45"/>
      <c r="F139" s="45"/>
      <c r="G139" s="45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45"/>
      <c r="B140" s="45"/>
      <c r="C140" s="45"/>
      <c r="D140" s="45"/>
      <c r="E140" s="45"/>
      <c r="F140" s="45"/>
      <c r="G140" s="45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45"/>
      <c r="B141" s="45"/>
      <c r="C141" s="45"/>
      <c r="D141" s="45"/>
      <c r="E141" s="45"/>
      <c r="F141" s="45"/>
      <c r="G141" s="45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45"/>
      <c r="B142" s="45"/>
      <c r="C142" s="45"/>
      <c r="D142" s="45"/>
      <c r="E142" s="45"/>
      <c r="F142" s="45"/>
      <c r="G142" s="45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45"/>
      <c r="B143" s="45"/>
      <c r="C143" s="45"/>
      <c r="D143" s="45"/>
      <c r="E143" s="45"/>
      <c r="F143" s="45"/>
      <c r="G143" s="45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45"/>
      <c r="B144" s="45"/>
      <c r="C144" s="45"/>
      <c r="D144" s="45"/>
      <c r="E144" s="45"/>
      <c r="F144" s="45"/>
      <c r="G144" s="45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45"/>
      <c r="B145" s="45"/>
      <c r="C145" s="45"/>
      <c r="D145" s="45"/>
      <c r="E145" s="45"/>
      <c r="F145" s="45"/>
      <c r="G145" s="45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45"/>
      <c r="B146" s="45"/>
      <c r="C146" s="45"/>
      <c r="D146" s="45"/>
      <c r="E146" s="45"/>
      <c r="F146" s="45"/>
      <c r="G146" s="45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45"/>
      <c r="B147" s="45"/>
      <c r="C147" s="45"/>
      <c r="D147" s="45"/>
      <c r="E147" s="45"/>
      <c r="F147" s="45"/>
      <c r="G147" s="45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45"/>
      <c r="B148" s="45"/>
      <c r="C148" s="45"/>
      <c r="D148" s="45"/>
      <c r="E148" s="45"/>
      <c r="F148" s="45"/>
      <c r="G148" s="45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45"/>
      <c r="B149" s="45"/>
      <c r="C149" s="45"/>
      <c r="D149" s="45"/>
      <c r="E149" s="45"/>
      <c r="F149" s="45"/>
      <c r="G149" s="45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45"/>
      <c r="B150" s="45"/>
      <c r="C150" s="45"/>
      <c r="D150" s="45"/>
      <c r="E150" s="45"/>
      <c r="F150" s="45"/>
      <c r="G150" s="45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45"/>
      <c r="B151" s="45"/>
      <c r="C151" s="45"/>
      <c r="D151" s="45"/>
      <c r="E151" s="45"/>
      <c r="F151" s="45"/>
      <c r="G151" s="45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45"/>
      <c r="B152" s="45"/>
      <c r="C152" s="45"/>
      <c r="D152" s="45"/>
      <c r="E152" s="45"/>
      <c r="F152" s="45"/>
      <c r="G152" s="45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45"/>
      <c r="B153" s="45"/>
      <c r="C153" s="45"/>
      <c r="D153" s="45"/>
      <c r="E153" s="45"/>
      <c r="F153" s="45"/>
      <c r="G153" s="45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45"/>
      <c r="B154" s="45"/>
      <c r="C154" s="45"/>
      <c r="D154" s="45"/>
      <c r="E154" s="45"/>
      <c r="F154" s="45"/>
      <c r="G154" s="45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45"/>
      <c r="B155" s="45"/>
      <c r="C155" s="45"/>
      <c r="D155" s="45"/>
      <c r="E155" s="45"/>
      <c r="F155" s="45"/>
      <c r="G155" s="45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45"/>
      <c r="B156" s="45"/>
      <c r="C156" s="45"/>
      <c r="D156" s="45"/>
      <c r="E156" s="45"/>
      <c r="F156" s="45"/>
      <c r="G156" s="45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45"/>
      <c r="B157" s="45"/>
      <c r="C157" s="45"/>
      <c r="D157" s="45"/>
      <c r="E157" s="45"/>
      <c r="F157" s="45"/>
      <c r="G157" s="45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5"/>
      <c r="B158" s="45"/>
      <c r="C158" s="45"/>
      <c r="D158" s="45"/>
      <c r="E158" s="45"/>
      <c r="F158" s="45"/>
      <c r="G158" s="45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5"/>
      <c r="B159" s="45"/>
      <c r="C159" s="45"/>
      <c r="D159" s="45"/>
      <c r="E159" s="45"/>
      <c r="F159" s="45"/>
      <c r="G159" s="45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5"/>
      <c r="B160" s="45"/>
      <c r="C160" s="45"/>
      <c r="D160" s="45"/>
      <c r="E160" s="45"/>
      <c r="F160" s="45"/>
      <c r="G160" s="45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5"/>
      <c r="B161" s="45"/>
      <c r="C161" s="45"/>
      <c r="D161" s="45"/>
      <c r="E161" s="45"/>
      <c r="F161" s="45"/>
      <c r="G161" s="45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5"/>
      <c r="B162" s="45"/>
      <c r="C162" s="45"/>
      <c r="D162" s="45"/>
      <c r="E162" s="45"/>
      <c r="F162" s="45"/>
      <c r="G162" s="4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5"/>
      <c r="B163" s="45"/>
      <c r="C163" s="45"/>
      <c r="D163" s="45"/>
      <c r="E163" s="45"/>
      <c r="F163" s="45"/>
      <c r="G163" s="45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5"/>
      <c r="B164" s="45"/>
      <c r="C164" s="45"/>
      <c r="D164" s="45"/>
      <c r="E164" s="45"/>
      <c r="F164" s="45"/>
      <c r="G164" s="4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5"/>
      <c r="B165" s="45"/>
      <c r="C165" s="45"/>
      <c r="D165" s="45"/>
      <c r="E165" s="45"/>
      <c r="F165" s="45"/>
      <c r="G165" s="45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5"/>
      <c r="B166" s="45"/>
      <c r="C166" s="45"/>
      <c r="D166" s="45"/>
      <c r="E166" s="45"/>
      <c r="F166" s="45"/>
      <c r="G166" s="4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5"/>
      <c r="B167" s="45"/>
      <c r="C167" s="45"/>
      <c r="D167" s="45"/>
      <c r="E167" s="45"/>
      <c r="F167" s="45"/>
      <c r="G167" s="45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5"/>
      <c r="B168" s="45"/>
      <c r="C168" s="45"/>
      <c r="D168" s="45"/>
      <c r="E168" s="45"/>
      <c r="F168" s="45"/>
      <c r="G168" s="4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5"/>
      <c r="B169" s="45"/>
      <c r="C169" s="45"/>
      <c r="D169" s="45"/>
      <c r="E169" s="45"/>
      <c r="F169" s="45"/>
      <c r="G169" s="45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5"/>
      <c r="B170" s="45"/>
      <c r="C170" s="45"/>
      <c r="D170" s="45"/>
      <c r="E170" s="45"/>
      <c r="F170" s="45"/>
      <c r="G170" s="4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5"/>
      <c r="B171" s="45"/>
      <c r="C171" s="45"/>
      <c r="D171" s="45"/>
      <c r="E171" s="45"/>
      <c r="F171" s="45"/>
      <c r="G171" s="45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5"/>
      <c r="B172" s="45"/>
      <c r="C172" s="45"/>
      <c r="D172" s="45"/>
      <c r="E172" s="45"/>
      <c r="F172" s="45"/>
      <c r="G172" s="4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5"/>
      <c r="B173" s="45"/>
      <c r="C173" s="45"/>
      <c r="D173" s="45"/>
      <c r="E173" s="45"/>
      <c r="F173" s="45"/>
      <c r="G173" s="45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5"/>
      <c r="B174" s="45"/>
      <c r="C174" s="45"/>
      <c r="D174" s="45"/>
      <c r="E174" s="45"/>
      <c r="F174" s="45"/>
      <c r="G174" s="4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5"/>
      <c r="B175" s="45"/>
      <c r="C175" s="45"/>
      <c r="D175" s="45"/>
      <c r="E175" s="45"/>
      <c r="F175" s="45"/>
      <c r="G175" s="45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5"/>
      <c r="B176" s="45"/>
      <c r="C176" s="45"/>
      <c r="D176" s="45"/>
      <c r="E176" s="45"/>
      <c r="F176" s="45"/>
      <c r="G176" s="4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5"/>
      <c r="B177" s="45"/>
      <c r="C177" s="45"/>
      <c r="D177" s="45"/>
      <c r="E177" s="45"/>
      <c r="F177" s="45"/>
      <c r="G177" s="45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5"/>
      <c r="B178" s="45"/>
      <c r="C178" s="45"/>
      <c r="D178" s="45"/>
      <c r="E178" s="45"/>
      <c r="F178" s="45"/>
      <c r="G178" s="4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5"/>
      <c r="B179" s="45"/>
      <c r="C179" s="45"/>
      <c r="D179" s="45"/>
      <c r="E179" s="45"/>
      <c r="F179" s="45"/>
      <c r="G179" s="45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5"/>
      <c r="B180" s="45"/>
      <c r="C180" s="45"/>
      <c r="D180" s="45"/>
      <c r="E180" s="45"/>
      <c r="F180" s="45"/>
      <c r="G180" s="4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5"/>
      <c r="B181" s="45"/>
      <c r="C181" s="45"/>
      <c r="D181" s="45"/>
      <c r="E181" s="45"/>
      <c r="F181" s="45"/>
      <c r="G181" s="45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5"/>
      <c r="B182" s="45"/>
      <c r="C182" s="45"/>
      <c r="D182" s="45"/>
      <c r="E182" s="45"/>
      <c r="F182" s="45"/>
      <c r="G182" s="4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5"/>
      <c r="B183" s="45"/>
      <c r="C183" s="45"/>
      <c r="D183" s="45"/>
      <c r="E183" s="45"/>
      <c r="F183" s="45"/>
      <c r="G183" s="45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5"/>
      <c r="B184" s="45"/>
      <c r="C184" s="45"/>
      <c r="D184" s="45"/>
      <c r="E184" s="45"/>
      <c r="F184" s="45"/>
      <c r="G184" s="4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5"/>
      <c r="B185" s="45"/>
      <c r="C185" s="45"/>
      <c r="D185" s="45"/>
      <c r="E185" s="45"/>
      <c r="F185" s="45"/>
      <c r="G185" s="45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5"/>
      <c r="B186" s="45"/>
      <c r="C186" s="45"/>
      <c r="D186" s="45"/>
      <c r="E186" s="45"/>
      <c r="F186" s="45"/>
      <c r="G186" s="4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5"/>
      <c r="B187" s="45"/>
      <c r="C187" s="45"/>
      <c r="D187" s="45"/>
      <c r="E187" s="45"/>
      <c r="F187" s="45"/>
      <c r="G187" s="45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5"/>
      <c r="B188" s="45"/>
      <c r="C188" s="45"/>
      <c r="D188" s="45"/>
      <c r="E188" s="45"/>
      <c r="F188" s="45"/>
      <c r="G188" s="45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5"/>
      <c r="B189" s="45"/>
      <c r="C189" s="45"/>
      <c r="D189" s="45"/>
      <c r="E189" s="45"/>
      <c r="F189" s="45"/>
      <c r="G189" s="45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5"/>
      <c r="B190" s="45"/>
      <c r="C190" s="45"/>
      <c r="D190" s="45"/>
      <c r="E190" s="45"/>
      <c r="F190" s="45"/>
      <c r="G190" s="45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5"/>
      <c r="B191" s="45"/>
      <c r="C191" s="45"/>
      <c r="D191" s="45"/>
      <c r="E191" s="45"/>
      <c r="F191" s="45"/>
      <c r="G191" s="45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5"/>
      <c r="B192" s="45"/>
      <c r="C192" s="45"/>
      <c r="D192" s="45"/>
      <c r="E192" s="45"/>
      <c r="F192" s="45"/>
      <c r="G192" s="45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5"/>
      <c r="B193" s="45"/>
      <c r="C193" s="45"/>
      <c r="D193" s="45"/>
      <c r="E193" s="45"/>
      <c r="F193" s="45"/>
      <c r="G193" s="45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5"/>
      <c r="B194" s="45"/>
      <c r="C194" s="45"/>
      <c r="D194" s="45"/>
      <c r="E194" s="45"/>
      <c r="F194" s="45"/>
      <c r="G194" s="45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5"/>
      <c r="B195" s="45"/>
      <c r="C195" s="45"/>
      <c r="D195" s="45"/>
      <c r="E195" s="45"/>
      <c r="F195" s="45"/>
      <c r="G195" s="45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5"/>
      <c r="B196" s="45"/>
      <c r="C196" s="45"/>
      <c r="D196" s="45"/>
      <c r="E196" s="45"/>
      <c r="F196" s="45"/>
      <c r="G196" s="45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5"/>
      <c r="B197" s="45"/>
      <c r="C197" s="45"/>
      <c r="D197" s="45"/>
      <c r="E197" s="45"/>
      <c r="F197" s="45"/>
      <c r="G197" s="45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5"/>
      <c r="B198" s="45"/>
      <c r="C198" s="45"/>
      <c r="D198" s="45"/>
      <c r="E198" s="45"/>
      <c r="F198" s="45"/>
      <c r="G198" s="45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5"/>
      <c r="B199" s="45"/>
      <c r="C199" s="45"/>
      <c r="D199" s="45"/>
      <c r="E199" s="45"/>
      <c r="F199" s="45"/>
      <c r="G199" s="45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5"/>
      <c r="B200" s="45"/>
      <c r="C200" s="45"/>
      <c r="D200" s="45"/>
      <c r="E200" s="45"/>
      <c r="F200" s="45"/>
      <c r="G200" s="45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5"/>
      <c r="B201" s="45"/>
      <c r="C201" s="45"/>
      <c r="D201" s="45"/>
      <c r="E201" s="45"/>
      <c r="F201" s="45"/>
      <c r="G201" s="45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5"/>
      <c r="B202" s="45"/>
      <c r="C202" s="45"/>
      <c r="D202" s="45"/>
      <c r="E202" s="45"/>
      <c r="F202" s="45"/>
      <c r="G202" s="45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5"/>
      <c r="B203" s="45"/>
      <c r="C203" s="45"/>
      <c r="D203" s="45"/>
      <c r="E203" s="45"/>
      <c r="F203" s="45"/>
      <c r="G203" s="45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5"/>
      <c r="B204" s="45"/>
      <c r="C204" s="45"/>
      <c r="D204" s="45"/>
      <c r="E204" s="45"/>
      <c r="F204" s="45"/>
      <c r="G204" s="45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5"/>
      <c r="B205" s="45"/>
      <c r="C205" s="45"/>
      <c r="D205" s="45"/>
      <c r="E205" s="45"/>
      <c r="F205" s="45"/>
      <c r="G205" s="45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5"/>
      <c r="B206" s="45"/>
      <c r="C206" s="45"/>
      <c r="D206" s="45"/>
      <c r="E206" s="45"/>
      <c r="F206" s="45"/>
      <c r="G206" s="45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5"/>
      <c r="B207" s="45"/>
      <c r="C207" s="45"/>
      <c r="D207" s="45"/>
      <c r="E207" s="45"/>
      <c r="F207" s="45"/>
      <c r="G207" s="45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5"/>
      <c r="B208" s="45"/>
      <c r="C208" s="45"/>
      <c r="D208" s="45"/>
      <c r="E208" s="45"/>
      <c r="F208" s="45"/>
      <c r="G208" s="45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5"/>
      <c r="B209" s="45"/>
      <c r="C209" s="45"/>
      <c r="D209" s="45"/>
      <c r="E209" s="45"/>
      <c r="F209" s="45"/>
      <c r="G209" s="45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5"/>
      <c r="B210" s="45"/>
      <c r="C210" s="45"/>
      <c r="D210" s="45"/>
      <c r="E210" s="45"/>
      <c r="F210" s="45"/>
      <c r="G210" s="45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5"/>
      <c r="B211" s="45"/>
      <c r="C211" s="45"/>
      <c r="D211" s="45"/>
      <c r="E211" s="45"/>
      <c r="F211" s="45"/>
      <c r="G211" s="45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5"/>
      <c r="B212" s="45"/>
      <c r="C212" s="45"/>
      <c r="D212" s="45"/>
      <c r="E212" s="45"/>
      <c r="F212" s="45"/>
      <c r="G212" s="45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5"/>
      <c r="B213" s="45"/>
      <c r="C213" s="45"/>
      <c r="D213" s="45"/>
      <c r="E213" s="45"/>
      <c r="F213" s="45"/>
      <c r="G213" s="45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5"/>
      <c r="B214" s="45"/>
      <c r="C214" s="45"/>
      <c r="D214" s="45"/>
      <c r="E214" s="45"/>
      <c r="F214" s="45"/>
      <c r="G214" s="45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5"/>
      <c r="B215" s="45"/>
      <c r="C215" s="45"/>
      <c r="D215" s="45"/>
      <c r="E215" s="45"/>
      <c r="F215" s="45"/>
      <c r="G215" s="45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5"/>
      <c r="B216" s="45"/>
      <c r="C216" s="45"/>
      <c r="D216" s="45"/>
      <c r="E216" s="45"/>
      <c r="F216" s="45"/>
      <c r="G216" s="45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5"/>
      <c r="B217" s="45"/>
      <c r="C217" s="45"/>
      <c r="D217" s="45"/>
      <c r="E217" s="45"/>
      <c r="F217" s="45"/>
      <c r="G217" s="45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5"/>
      <c r="B218" s="45"/>
      <c r="C218" s="45"/>
      <c r="D218" s="45"/>
      <c r="E218" s="45"/>
      <c r="F218" s="45"/>
      <c r="G218" s="45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5"/>
      <c r="B219" s="45"/>
      <c r="C219" s="45"/>
      <c r="D219" s="45"/>
      <c r="E219" s="45"/>
      <c r="F219" s="45"/>
      <c r="G219" s="45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5"/>
      <c r="B220" s="45"/>
      <c r="C220" s="45"/>
      <c r="D220" s="45"/>
      <c r="E220" s="45"/>
      <c r="F220" s="45"/>
      <c r="G220" s="45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5"/>
      <c r="B221" s="45"/>
      <c r="C221" s="45"/>
      <c r="D221" s="45"/>
      <c r="E221" s="45"/>
      <c r="F221" s="45"/>
      <c r="G221" s="45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5"/>
      <c r="B222" s="45"/>
      <c r="C222" s="45"/>
      <c r="D222" s="45"/>
      <c r="E222" s="45"/>
      <c r="F222" s="45"/>
      <c r="G222" s="45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5"/>
      <c r="B223" s="45"/>
      <c r="C223" s="45"/>
      <c r="D223" s="45"/>
      <c r="E223" s="45"/>
      <c r="F223" s="45"/>
      <c r="G223" s="45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5"/>
      <c r="B224" s="45"/>
      <c r="C224" s="45"/>
      <c r="D224" s="45"/>
      <c r="E224" s="45"/>
      <c r="F224" s="45"/>
      <c r="G224" s="45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5"/>
      <c r="B225" s="45"/>
      <c r="C225" s="45"/>
      <c r="D225" s="45"/>
      <c r="E225" s="45"/>
      <c r="F225" s="45"/>
      <c r="G225" s="45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33:G48">
    <cfRule type="cellIs" dxfId="0" priority="1" operator="lessThan">
      <formula>7</formula>
    </cfRule>
  </conditionalFormatting>
  <conditionalFormatting sqref="G33:G48">
    <cfRule type="cellIs" dxfId="1" priority="2" operator="greaterThanOrEqual">
      <formula>7</formula>
    </cfRule>
  </conditionalFormatting>
  <conditionalFormatting sqref="G4:G27">
    <cfRule type="cellIs" dxfId="0" priority="3" operator="lessThan">
      <formula>7</formula>
    </cfRule>
  </conditionalFormatting>
  <conditionalFormatting sqref="G4:G27">
    <cfRule type="cellIs" dxfId="1" priority="4" operator="greaterThanOrEqual">
      <formula>7</formula>
    </cfRule>
  </conditionalFormatting>
  <conditionalFormatting sqref="B4:E2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3" t="s">
        <v>26</v>
      </c>
      <c r="B1" s="14" t="s">
        <v>50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 t="s">
        <v>28</v>
      </c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2"/>
      <c r="AA1" s="18"/>
      <c r="AB1" s="18"/>
      <c r="AC1" s="18"/>
      <c r="AD1" s="18"/>
      <c r="AE1" s="18"/>
    </row>
    <row r="2">
      <c r="A2" s="20"/>
      <c r="B2" s="21"/>
      <c r="C2" s="22"/>
      <c r="D2" s="22"/>
      <c r="E2" s="22"/>
      <c r="F2" s="22"/>
      <c r="G2" s="22"/>
      <c r="H2" s="22"/>
      <c r="I2" s="22"/>
      <c r="J2" s="22"/>
      <c r="K2" s="23"/>
      <c r="L2" s="2"/>
      <c r="M2" s="24" t="s">
        <v>29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2"/>
      <c r="AA2" s="18"/>
      <c r="AB2" s="18"/>
      <c r="AC2" s="18"/>
      <c r="AD2" s="18"/>
      <c r="AE2" s="18"/>
    </row>
    <row r="3">
      <c r="A3" s="25"/>
      <c r="B3" s="26" t="s">
        <v>30</v>
      </c>
      <c r="C3" s="26" t="s">
        <v>31</v>
      </c>
      <c r="D3" s="26" t="s">
        <v>32</v>
      </c>
      <c r="E3" s="26" t="s">
        <v>33</v>
      </c>
      <c r="F3" s="27" t="s">
        <v>34</v>
      </c>
      <c r="G3" s="27" t="s">
        <v>35</v>
      </c>
      <c r="H3" s="27" t="s">
        <v>36</v>
      </c>
      <c r="I3" s="27" t="s">
        <v>37</v>
      </c>
      <c r="J3" s="26" t="s">
        <v>38</v>
      </c>
      <c r="K3" s="26" t="s">
        <v>39</v>
      </c>
      <c r="L3" s="2"/>
      <c r="M3" s="17" t="s">
        <v>40</v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2"/>
      <c r="Y3" s="18"/>
      <c r="Z3" s="18"/>
      <c r="AA3" s="18"/>
      <c r="AB3" s="18"/>
      <c r="AC3" s="18"/>
      <c r="AD3" s="18"/>
      <c r="AE3" s="18"/>
    </row>
    <row r="4">
      <c r="A4" s="28" t="str">
        <f>ALNS!A4</f>
        <v>Ana Beatriz Oliveira Barbosa</v>
      </c>
      <c r="B4" s="46">
        <v>7.0</v>
      </c>
      <c r="C4" s="29"/>
      <c r="D4" s="29"/>
      <c r="E4" s="29"/>
      <c r="F4" s="30">
        <f t="shared" ref="F4:F27" si="1">IF(A4&lt;&gt;"",SUM(B4:E4),)</f>
        <v>7</v>
      </c>
      <c r="G4" s="31">
        <f t="shared" ref="G4:G27" si="2">IFERROR(IF(F4&gt;=0,AVERAGE(B4:E4),""),"")</f>
        <v>7</v>
      </c>
      <c r="H4" s="30" t="str">
        <f t="shared" ref="H4:H27" si="3">IF(AND(F4&gt;=10,F4&lt;28,G4&lt;7),ROUND((50-G4*6)/4,1),"")</f>
        <v/>
      </c>
      <c r="I4" s="32"/>
      <c r="J4" s="33" t="str">
        <f t="shared" ref="J4:J27" si="4">IF(AND(B4&lt;&gt;"",C4&lt;&gt;"",D4&lt;&gt;"",E4&lt;&gt;""),IF(OR(F4&gt;=28,F4&lt;10),G4,IF(I4=H4,5,((G4*6)+(I4*4))/10)),)</f>
        <v/>
      </c>
      <c r="K4" s="34" t="str">
        <f t="shared" ref="K4:K27" si="5">IF(AND(B4&lt;&gt;"",C4&lt;&gt;"",D4&lt;&gt;"",E4&lt;&gt;""),IF(J4&gt;=5,"A","R"),)</f>
        <v/>
      </c>
      <c r="L4" s="2"/>
      <c r="M4" s="35" t="s">
        <v>41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</row>
    <row r="5">
      <c r="A5" s="36" t="str">
        <f>ALNS!A5</f>
        <v>Ana Clara de Lima</v>
      </c>
      <c r="B5" s="37"/>
      <c r="C5" s="37"/>
      <c r="D5" s="37"/>
      <c r="E5" s="37"/>
      <c r="F5" s="38">
        <f t="shared" si="1"/>
        <v>0</v>
      </c>
      <c r="G5" s="39" t="str">
        <f t="shared" si="2"/>
        <v/>
      </c>
      <c r="H5" s="38" t="str">
        <f t="shared" si="3"/>
        <v/>
      </c>
      <c r="I5" s="40"/>
      <c r="J5" s="41" t="str">
        <f t="shared" si="4"/>
        <v/>
      </c>
      <c r="K5" s="42" t="str">
        <f t="shared" si="5"/>
        <v/>
      </c>
      <c r="L5" s="2"/>
      <c r="M5" s="24" t="s">
        <v>42</v>
      </c>
      <c r="N5" s="18"/>
      <c r="O5" s="18"/>
      <c r="P5" s="18"/>
      <c r="Q5" s="18"/>
      <c r="R5" s="18"/>
      <c r="S5" s="18"/>
      <c r="T5" s="18"/>
      <c r="U5" s="18"/>
      <c r="V5" s="18"/>
      <c r="W5" s="18"/>
      <c r="X5" s="2"/>
      <c r="Y5" s="18"/>
      <c r="Z5" s="2"/>
      <c r="AA5" s="18"/>
      <c r="AB5" s="18"/>
      <c r="AC5" s="18"/>
      <c r="AD5" s="18"/>
      <c r="AE5" s="18"/>
    </row>
    <row r="6">
      <c r="A6" s="28" t="str">
        <f>ALNS!A6</f>
        <v>Brenda Teixeira Figueiredo</v>
      </c>
      <c r="B6" s="46">
        <v>8.0</v>
      </c>
      <c r="C6" s="29"/>
      <c r="D6" s="29"/>
      <c r="E6" s="29"/>
      <c r="F6" s="30">
        <f t="shared" si="1"/>
        <v>8</v>
      </c>
      <c r="G6" s="31">
        <f t="shared" si="2"/>
        <v>8</v>
      </c>
      <c r="H6" s="30" t="str">
        <f t="shared" si="3"/>
        <v/>
      </c>
      <c r="I6" s="32"/>
      <c r="J6" s="33" t="str">
        <f t="shared" si="4"/>
        <v/>
      </c>
      <c r="K6" s="34" t="str">
        <f t="shared" si="5"/>
        <v/>
      </c>
      <c r="L6" s="2"/>
      <c r="M6" s="43" t="s">
        <v>43</v>
      </c>
      <c r="N6" s="18"/>
      <c r="O6" s="18"/>
      <c r="P6" s="18"/>
      <c r="Q6" s="18"/>
      <c r="R6" s="18"/>
      <c r="S6" s="18"/>
      <c r="T6" s="18"/>
      <c r="U6" s="18"/>
      <c r="V6" s="18"/>
      <c r="W6" s="18"/>
      <c r="X6" s="2"/>
      <c r="Y6" s="18"/>
      <c r="Z6" s="2"/>
      <c r="AA6" s="18"/>
      <c r="AB6" s="18"/>
      <c r="AC6" s="18"/>
      <c r="AD6" s="18"/>
      <c r="AE6" s="18"/>
    </row>
    <row r="7">
      <c r="A7" s="36" t="str">
        <f>ALNS!A7</f>
        <v>Carlos Antonio da Silva Vicente</v>
      </c>
      <c r="B7" s="47">
        <v>8.0</v>
      </c>
      <c r="C7" s="37"/>
      <c r="D7" s="37"/>
      <c r="E7" s="37"/>
      <c r="F7" s="38">
        <f t="shared" si="1"/>
        <v>8</v>
      </c>
      <c r="G7" s="39">
        <f t="shared" si="2"/>
        <v>8</v>
      </c>
      <c r="H7" s="38" t="str">
        <f t="shared" si="3"/>
        <v/>
      </c>
      <c r="I7" s="40"/>
      <c r="J7" s="41" t="str">
        <f t="shared" si="4"/>
        <v/>
      </c>
      <c r="K7" s="42" t="str">
        <f t="shared" si="5"/>
        <v/>
      </c>
      <c r="L7" s="2"/>
      <c r="M7" s="43" t="s">
        <v>44</v>
      </c>
      <c r="N7" s="18"/>
      <c r="O7" s="18"/>
      <c r="P7" s="18"/>
      <c r="Q7" s="18"/>
      <c r="R7" s="18"/>
      <c r="S7" s="18"/>
      <c r="T7" s="18"/>
      <c r="U7" s="18"/>
      <c r="V7" s="18"/>
      <c r="W7" s="18"/>
      <c r="X7" s="2"/>
      <c r="Y7" s="18"/>
      <c r="Z7" s="2"/>
      <c r="AA7" s="18"/>
      <c r="AB7" s="18"/>
      <c r="AC7" s="18"/>
      <c r="AD7" s="18"/>
      <c r="AE7" s="18"/>
    </row>
    <row r="8">
      <c r="A8" s="28" t="str">
        <f>ALNS!A8</f>
        <v>Eduarda Shaieny Lopes Lima</v>
      </c>
      <c r="B8" s="46">
        <v>9.0</v>
      </c>
      <c r="C8" s="29"/>
      <c r="D8" s="29"/>
      <c r="E8" s="29"/>
      <c r="F8" s="30">
        <f t="shared" si="1"/>
        <v>9</v>
      </c>
      <c r="G8" s="31">
        <f t="shared" si="2"/>
        <v>9</v>
      </c>
      <c r="H8" s="30" t="str">
        <f t="shared" si="3"/>
        <v/>
      </c>
      <c r="I8" s="32"/>
      <c r="J8" s="33" t="str">
        <f t="shared" si="4"/>
        <v/>
      </c>
      <c r="K8" s="34" t="str">
        <f t="shared" si="5"/>
        <v/>
      </c>
      <c r="L8" s="2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2"/>
      <c r="Y8" s="18"/>
      <c r="Z8" s="2"/>
      <c r="AA8" s="18"/>
      <c r="AB8" s="18"/>
      <c r="AC8" s="18"/>
      <c r="AD8" s="18"/>
      <c r="AE8" s="18"/>
    </row>
    <row r="9">
      <c r="A9" s="36" t="str">
        <f>ALNS!A9</f>
        <v>Ellen Beatriz Pacífico da Silva</v>
      </c>
      <c r="B9" s="47">
        <v>5.0</v>
      </c>
      <c r="C9" s="37"/>
      <c r="D9" s="37"/>
      <c r="E9" s="37"/>
      <c r="F9" s="38">
        <f t="shared" si="1"/>
        <v>5</v>
      </c>
      <c r="G9" s="39">
        <f t="shared" si="2"/>
        <v>5</v>
      </c>
      <c r="H9" s="38" t="str">
        <f t="shared" si="3"/>
        <v/>
      </c>
      <c r="I9" s="40"/>
      <c r="J9" s="41" t="str">
        <f t="shared" si="4"/>
        <v/>
      </c>
      <c r="K9" s="42" t="str">
        <f t="shared" si="5"/>
        <v/>
      </c>
      <c r="L9" s="2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2"/>
      <c r="Y9" s="18"/>
      <c r="Z9" s="2"/>
      <c r="AA9" s="18"/>
      <c r="AB9" s="18"/>
      <c r="AC9" s="18"/>
      <c r="AD9" s="18"/>
      <c r="AE9" s="18"/>
    </row>
    <row r="10">
      <c r="A10" s="28" t="str">
        <f>ALNS!A10</f>
        <v>Emilly Christina Lima Freire</v>
      </c>
      <c r="B10" s="46">
        <v>9.0</v>
      </c>
      <c r="C10" s="29"/>
      <c r="D10" s="29"/>
      <c r="E10" s="29"/>
      <c r="F10" s="30">
        <f t="shared" si="1"/>
        <v>9</v>
      </c>
      <c r="G10" s="31">
        <f t="shared" si="2"/>
        <v>9</v>
      </c>
      <c r="H10" s="30" t="str">
        <f t="shared" si="3"/>
        <v/>
      </c>
      <c r="I10" s="32"/>
      <c r="J10" s="33" t="str">
        <f t="shared" si="4"/>
        <v/>
      </c>
      <c r="K10" s="34" t="str">
        <f t="shared" si="5"/>
        <v/>
      </c>
      <c r="L10" s="2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2"/>
      <c r="Y10" s="18"/>
      <c r="Z10" s="2"/>
      <c r="AA10" s="18"/>
      <c r="AB10" s="18"/>
      <c r="AC10" s="18"/>
      <c r="AD10" s="18"/>
      <c r="AE10" s="18"/>
    </row>
    <row r="11">
      <c r="A11" s="36" t="str">
        <f>ALNS!A11</f>
        <v>Emilly Eduarda Almeida da Silva</v>
      </c>
      <c r="B11" s="47">
        <v>8.5</v>
      </c>
      <c r="C11" s="37"/>
      <c r="D11" s="37"/>
      <c r="E11" s="37"/>
      <c r="F11" s="38">
        <f t="shared" si="1"/>
        <v>8.5</v>
      </c>
      <c r="G11" s="39">
        <f t="shared" si="2"/>
        <v>8.5</v>
      </c>
      <c r="H11" s="38" t="str">
        <f t="shared" si="3"/>
        <v/>
      </c>
      <c r="I11" s="40"/>
      <c r="J11" s="41" t="str">
        <f t="shared" si="4"/>
        <v/>
      </c>
      <c r="K11" s="42" t="str">
        <f t="shared" si="5"/>
        <v/>
      </c>
      <c r="L11" s="2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2"/>
      <c r="Y11" s="18"/>
      <c r="Z11" s="2"/>
      <c r="AA11" s="18"/>
      <c r="AB11" s="18"/>
      <c r="AC11" s="18"/>
      <c r="AD11" s="18"/>
      <c r="AE11" s="18"/>
    </row>
    <row r="12">
      <c r="A12" s="28" t="str">
        <f>ALNS!A12</f>
        <v>Emilly Oliveira da Cruz</v>
      </c>
      <c r="B12" s="29"/>
      <c r="C12" s="29"/>
      <c r="D12" s="29"/>
      <c r="E12" s="29"/>
      <c r="F12" s="30">
        <f t="shared" si="1"/>
        <v>0</v>
      </c>
      <c r="G12" s="31" t="str">
        <f t="shared" si="2"/>
        <v/>
      </c>
      <c r="H12" s="30" t="str">
        <f t="shared" si="3"/>
        <v/>
      </c>
      <c r="I12" s="32"/>
      <c r="J12" s="33" t="str">
        <f t="shared" si="4"/>
        <v/>
      </c>
      <c r="K12" s="34" t="str">
        <f t="shared" si="5"/>
        <v/>
      </c>
      <c r="L12" s="2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2"/>
      <c r="Y12" s="18"/>
      <c r="Z12" s="2"/>
      <c r="AA12" s="18"/>
      <c r="AB12" s="18"/>
      <c r="AC12" s="18"/>
      <c r="AD12" s="18"/>
      <c r="AE12" s="18"/>
    </row>
    <row r="13">
      <c r="A13" s="36" t="str">
        <f>ALNS!A13</f>
        <v>Esteffany Mirelly Lima da Silva</v>
      </c>
      <c r="B13" s="47">
        <v>5.0</v>
      </c>
      <c r="C13" s="37"/>
      <c r="D13" s="37"/>
      <c r="E13" s="37"/>
      <c r="F13" s="38">
        <f t="shared" si="1"/>
        <v>5</v>
      </c>
      <c r="G13" s="39">
        <f t="shared" si="2"/>
        <v>5</v>
      </c>
      <c r="H13" s="38" t="str">
        <f t="shared" si="3"/>
        <v/>
      </c>
      <c r="I13" s="40"/>
      <c r="J13" s="41" t="str">
        <f t="shared" si="4"/>
        <v/>
      </c>
      <c r="K13" s="42" t="str">
        <f t="shared" si="5"/>
        <v/>
      </c>
      <c r="L13" s="2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2"/>
      <c r="Y13" s="18"/>
      <c r="Z13" s="2"/>
      <c r="AA13" s="18"/>
      <c r="AB13" s="18"/>
      <c r="AC13" s="18"/>
      <c r="AD13" s="18"/>
      <c r="AE13" s="18"/>
    </row>
    <row r="14">
      <c r="A14" s="28" t="str">
        <f>ALNS!A14</f>
        <v>Ester Hadassa Gomes Silva</v>
      </c>
      <c r="B14" s="46">
        <v>9.0</v>
      </c>
      <c r="C14" s="29"/>
      <c r="D14" s="29"/>
      <c r="E14" s="29"/>
      <c r="F14" s="30">
        <f t="shared" si="1"/>
        <v>9</v>
      </c>
      <c r="G14" s="31">
        <f t="shared" si="2"/>
        <v>9</v>
      </c>
      <c r="H14" s="30" t="str">
        <f t="shared" si="3"/>
        <v/>
      </c>
      <c r="I14" s="32"/>
      <c r="J14" s="33" t="str">
        <f t="shared" si="4"/>
        <v/>
      </c>
      <c r="K14" s="34" t="str">
        <f t="shared" si="5"/>
        <v/>
      </c>
      <c r="L14" s="2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2"/>
      <c r="Y14" s="18"/>
      <c r="Z14" s="2"/>
      <c r="AA14" s="18"/>
      <c r="AB14" s="18"/>
      <c r="AC14" s="18"/>
      <c r="AD14" s="18"/>
      <c r="AE14" s="18"/>
    </row>
    <row r="15">
      <c r="A15" s="36" t="str">
        <f>ALNS!A15</f>
        <v>Évelin Yasmin Ferreira de Santana</v>
      </c>
      <c r="B15" s="47">
        <v>9.2</v>
      </c>
      <c r="C15" s="37"/>
      <c r="D15" s="37"/>
      <c r="E15" s="37"/>
      <c r="F15" s="38">
        <f t="shared" si="1"/>
        <v>9.2</v>
      </c>
      <c r="G15" s="39">
        <f t="shared" si="2"/>
        <v>9.2</v>
      </c>
      <c r="H15" s="38" t="str">
        <f t="shared" si="3"/>
        <v/>
      </c>
      <c r="I15" s="40"/>
      <c r="J15" s="41" t="str">
        <f t="shared" si="4"/>
        <v/>
      </c>
      <c r="K15" s="42" t="str">
        <f t="shared" si="5"/>
        <v/>
      </c>
      <c r="L15" s="2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2"/>
      <c r="Y15" s="18"/>
      <c r="Z15" s="2"/>
      <c r="AA15" s="18"/>
      <c r="AB15" s="18"/>
      <c r="AC15" s="18"/>
      <c r="AD15" s="18"/>
      <c r="AE15" s="18"/>
    </row>
    <row r="16">
      <c r="A16" s="28" t="str">
        <f>ALNS!A16</f>
        <v>Everton Henrique de Negreiros Silva</v>
      </c>
      <c r="B16" s="46">
        <v>7.5</v>
      </c>
      <c r="C16" s="29"/>
      <c r="D16" s="29"/>
      <c r="E16" s="29"/>
      <c r="F16" s="30">
        <f t="shared" si="1"/>
        <v>7.5</v>
      </c>
      <c r="G16" s="31">
        <f t="shared" si="2"/>
        <v>7.5</v>
      </c>
      <c r="H16" s="30" t="str">
        <f t="shared" si="3"/>
        <v/>
      </c>
      <c r="I16" s="32"/>
      <c r="J16" s="33" t="str">
        <f t="shared" si="4"/>
        <v/>
      </c>
      <c r="K16" s="34" t="str">
        <f t="shared" si="5"/>
        <v/>
      </c>
      <c r="L16" s="2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2"/>
      <c r="Y16" s="18"/>
      <c r="Z16" s="2"/>
      <c r="AA16" s="18"/>
      <c r="AB16" s="18"/>
      <c r="AC16" s="18"/>
      <c r="AD16" s="18"/>
      <c r="AE16" s="18"/>
    </row>
    <row r="17">
      <c r="A17" s="36" t="str">
        <f>ALNS!A17</f>
        <v>Gabrielle Borges Alves</v>
      </c>
      <c r="B17" s="47">
        <v>8.0</v>
      </c>
      <c r="C17" s="37"/>
      <c r="D17" s="37"/>
      <c r="E17" s="37"/>
      <c r="F17" s="38">
        <f t="shared" si="1"/>
        <v>8</v>
      </c>
      <c r="G17" s="39">
        <f t="shared" si="2"/>
        <v>8</v>
      </c>
      <c r="H17" s="38" t="str">
        <f t="shared" si="3"/>
        <v/>
      </c>
      <c r="I17" s="40"/>
      <c r="J17" s="41" t="str">
        <f t="shared" si="4"/>
        <v/>
      </c>
      <c r="K17" s="42" t="str">
        <f t="shared" si="5"/>
        <v/>
      </c>
      <c r="L17" s="2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2"/>
      <c r="Y17" s="18"/>
      <c r="Z17" s="2"/>
      <c r="AA17" s="18"/>
      <c r="AB17" s="18"/>
      <c r="AC17" s="18"/>
      <c r="AD17" s="18"/>
      <c r="AE17" s="18"/>
    </row>
    <row r="18">
      <c r="A18" s="28" t="str">
        <f>ALNS!A18</f>
        <v>João Gabriel Araújo Macedo</v>
      </c>
      <c r="B18" s="46">
        <v>8.0</v>
      </c>
      <c r="C18" s="29"/>
      <c r="D18" s="29"/>
      <c r="E18" s="29"/>
      <c r="F18" s="30">
        <f t="shared" si="1"/>
        <v>8</v>
      </c>
      <c r="G18" s="31">
        <f t="shared" si="2"/>
        <v>8</v>
      </c>
      <c r="H18" s="30" t="str">
        <f t="shared" si="3"/>
        <v/>
      </c>
      <c r="I18" s="32"/>
      <c r="J18" s="33" t="str">
        <f t="shared" si="4"/>
        <v/>
      </c>
      <c r="K18" s="34" t="str">
        <f t="shared" si="5"/>
        <v/>
      </c>
      <c r="L18" s="2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2"/>
      <c r="Y18" s="18"/>
      <c r="Z18" s="2"/>
      <c r="AA18" s="18"/>
      <c r="AB18" s="18"/>
      <c r="AC18" s="18"/>
      <c r="AD18" s="18"/>
      <c r="AE18" s="18"/>
    </row>
    <row r="19">
      <c r="A19" s="36" t="str">
        <f>ALNS!A19</f>
        <v>José Flávio Araújo Macedo</v>
      </c>
      <c r="B19" s="47">
        <v>8.5</v>
      </c>
      <c r="C19" s="37"/>
      <c r="D19" s="37"/>
      <c r="E19" s="37"/>
      <c r="F19" s="38">
        <f t="shared" si="1"/>
        <v>8.5</v>
      </c>
      <c r="G19" s="39">
        <f t="shared" si="2"/>
        <v>8.5</v>
      </c>
      <c r="H19" s="38" t="str">
        <f t="shared" si="3"/>
        <v/>
      </c>
      <c r="I19" s="40"/>
      <c r="J19" s="41" t="str">
        <f t="shared" si="4"/>
        <v/>
      </c>
      <c r="K19" s="42" t="str">
        <f t="shared" si="5"/>
        <v/>
      </c>
      <c r="L19" s="2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2"/>
      <c r="Y19" s="18"/>
      <c r="Z19" s="2"/>
      <c r="AA19" s="18"/>
      <c r="AB19" s="18"/>
      <c r="AC19" s="18"/>
      <c r="AD19" s="18"/>
      <c r="AE19" s="18"/>
    </row>
    <row r="20" ht="15.75" customHeight="1">
      <c r="A20" s="44" t="str">
        <f>ALNS!A20</f>
        <v>Lethycia Nascimento Sousa</v>
      </c>
      <c r="B20" s="46">
        <v>9.2</v>
      </c>
      <c r="C20" s="29"/>
      <c r="D20" s="29"/>
      <c r="E20" s="29"/>
      <c r="F20" s="30">
        <f t="shared" si="1"/>
        <v>9.2</v>
      </c>
      <c r="G20" s="31">
        <f t="shared" si="2"/>
        <v>9.2</v>
      </c>
      <c r="H20" s="30" t="str">
        <f t="shared" si="3"/>
        <v/>
      </c>
      <c r="I20" s="32"/>
      <c r="J20" s="33" t="str">
        <f t="shared" si="4"/>
        <v/>
      </c>
      <c r="K20" s="34" t="str">
        <f t="shared" si="5"/>
        <v/>
      </c>
      <c r="L20" s="2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2"/>
      <c r="Y20" s="18"/>
      <c r="Z20" s="2"/>
      <c r="AA20" s="18"/>
      <c r="AB20" s="18"/>
      <c r="AC20" s="18"/>
      <c r="AD20" s="18"/>
      <c r="AE20" s="18"/>
    </row>
    <row r="21" ht="15.75" customHeight="1">
      <c r="A21" s="36" t="str">
        <f>ALNS!A21</f>
        <v>Maria Julia Oliveira Almeida</v>
      </c>
      <c r="B21" s="47">
        <v>8.0</v>
      </c>
      <c r="C21" s="37"/>
      <c r="D21" s="37"/>
      <c r="E21" s="37"/>
      <c r="F21" s="38">
        <f t="shared" si="1"/>
        <v>8</v>
      </c>
      <c r="G21" s="39">
        <f t="shared" si="2"/>
        <v>8</v>
      </c>
      <c r="H21" s="38" t="str">
        <f t="shared" si="3"/>
        <v/>
      </c>
      <c r="I21" s="40"/>
      <c r="J21" s="41" t="str">
        <f t="shared" si="4"/>
        <v/>
      </c>
      <c r="K21" s="42" t="str">
        <f t="shared" si="5"/>
        <v/>
      </c>
      <c r="L21" s="2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2"/>
      <c r="Y21" s="18"/>
      <c r="Z21" s="2"/>
      <c r="AA21" s="18"/>
      <c r="AB21" s="18"/>
      <c r="AC21" s="18"/>
      <c r="AD21" s="18"/>
      <c r="AE21" s="18"/>
    </row>
    <row r="22" ht="15.75" customHeight="1">
      <c r="A22" s="28" t="str">
        <f>ALNS!A22</f>
        <v>Marynna Mellyne de Oliveira Almeida Carneiro</v>
      </c>
      <c r="B22" s="46">
        <v>7.5</v>
      </c>
      <c r="C22" s="29"/>
      <c r="D22" s="29"/>
      <c r="E22" s="29"/>
      <c r="F22" s="30">
        <f t="shared" si="1"/>
        <v>7.5</v>
      </c>
      <c r="G22" s="31">
        <f t="shared" si="2"/>
        <v>7.5</v>
      </c>
      <c r="H22" s="30" t="str">
        <f t="shared" si="3"/>
        <v/>
      </c>
      <c r="I22" s="32"/>
      <c r="J22" s="33" t="str">
        <f t="shared" si="4"/>
        <v/>
      </c>
      <c r="K22" s="34" t="str">
        <f t="shared" si="5"/>
        <v/>
      </c>
      <c r="L22" s="2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2"/>
      <c r="Y22" s="18"/>
      <c r="Z22" s="2"/>
      <c r="AA22" s="18"/>
      <c r="AB22" s="18"/>
      <c r="AC22" s="18"/>
      <c r="AD22" s="18"/>
      <c r="AE22" s="18"/>
    </row>
    <row r="23" ht="15.75" customHeight="1">
      <c r="A23" s="36" t="str">
        <f>ALNS!A23</f>
        <v>Milena Luana Azevedo Lima</v>
      </c>
      <c r="B23" s="47">
        <v>7.0</v>
      </c>
      <c r="C23" s="37"/>
      <c r="D23" s="37"/>
      <c r="E23" s="37"/>
      <c r="F23" s="38">
        <f t="shared" si="1"/>
        <v>7</v>
      </c>
      <c r="G23" s="39">
        <f t="shared" si="2"/>
        <v>7</v>
      </c>
      <c r="H23" s="38" t="str">
        <f t="shared" si="3"/>
        <v/>
      </c>
      <c r="I23" s="40"/>
      <c r="J23" s="41" t="str">
        <f t="shared" si="4"/>
        <v/>
      </c>
      <c r="K23" s="42" t="str">
        <f t="shared" si="5"/>
        <v/>
      </c>
      <c r="L23" s="2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2"/>
      <c r="Y23" s="18"/>
      <c r="Z23" s="2"/>
      <c r="AA23" s="18"/>
      <c r="AB23" s="18"/>
      <c r="AC23" s="18"/>
      <c r="AD23" s="18"/>
      <c r="AE23" s="18"/>
    </row>
    <row r="24" ht="15.75" customHeight="1">
      <c r="A24" s="28" t="str">
        <f>ALNS!A24</f>
        <v>Myllena Maria da Silva Balbino</v>
      </c>
      <c r="B24" s="46">
        <v>7.0</v>
      </c>
      <c r="C24" s="29"/>
      <c r="D24" s="29"/>
      <c r="E24" s="29"/>
      <c r="F24" s="30">
        <f t="shared" si="1"/>
        <v>7</v>
      </c>
      <c r="G24" s="31">
        <f t="shared" si="2"/>
        <v>7</v>
      </c>
      <c r="H24" s="30" t="str">
        <f t="shared" si="3"/>
        <v/>
      </c>
      <c r="I24" s="32"/>
      <c r="J24" s="33" t="str">
        <f t="shared" si="4"/>
        <v/>
      </c>
      <c r="K24" s="34" t="str">
        <f t="shared" si="5"/>
        <v/>
      </c>
      <c r="L24" s="2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2"/>
      <c r="Y24" s="18"/>
      <c r="Z24" s="2"/>
      <c r="AA24" s="18"/>
      <c r="AB24" s="18"/>
      <c r="AC24" s="18"/>
      <c r="AD24" s="18"/>
      <c r="AE24" s="18"/>
    </row>
    <row r="25" ht="15.75" customHeight="1">
      <c r="A25" s="36" t="str">
        <f>ALNS!A25</f>
        <v>Poliana Kelly de Almeida Nascimento</v>
      </c>
      <c r="B25" s="47">
        <v>7.5</v>
      </c>
      <c r="C25" s="37"/>
      <c r="D25" s="37"/>
      <c r="E25" s="37"/>
      <c r="F25" s="38">
        <f t="shared" si="1"/>
        <v>7.5</v>
      </c>
      <c r="G25" s="39">
        <f t="shared" si="2"/>
        <v>7.5</v>
      </c>
      <c r="H25" s="38" t="str">
        <f t="shared" si="3"/>
        <v/>
      </c>
      <c r="I25" s="40"/>
      <c r="J25" s="41" t="str">
        <f t="shared" si="4"/>
        <v/>
      </c>
      <c r="K25" s="42" t="str">
        <f t="shared" si="5"/>
        <v/>
      </c>
      <c r="L25" s="2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2"/>
      <c r="Y25" s="18"/>
      <c r="Z25" s="2"/>
      <c r="AA25" s="18"/>
      <c r="AB25" s="18"/>
      <c r="AC25" s="18"/>
      <c r="AD25" s="18"/>
      <c r="AE25" s="18"/>
    </row>
    <row r="26" ht="15.75" customHeight="1">
      <c r="A26" s="28" t="str">
        <f>ALNS!A26</f>
        <v>Rafaelly Jordão de Oliveira</v>
      </c>
      <c r="B26" s="46">
        <v>7.0</v>
      </c>
      <c r="C26" s="29"/>
      <c r="D26" s="29"/>
      <c r="E26" s="29"/>
      <c r="F26" s="30">
        <f t="shared" si="1"/>
        <v>7</v>
      </c>
      <c r="G26" s="31">
        <f t="shared" si="2"/>
        <v>7</v>
      </c>
      <c r="H26" s="30" t="str">
        <f t="shared" si="3"/>
        <v/>
      </c>
      <c r="I26" s="32"/>
      <c r="J26" s="33" t="str">
        <f t="shared" si="4"/>
        <v/>
      </c>
      <c r="K26" s="34" t="str">
        <f t="shared" si="5"/>
        <v/>
      </c>
      <c r="L26" s="2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2"/>
      <c r="Y26" s="18"/>
      <c r="Z26" s="2"/>
      <c r="AA26" s="18"/>
      <c r="AB26" s="18"/>
      <c r="AC26" s="18"/>
      <c r="AD26" s="18"/>
      <c r="AE26" s="18"/>
    </row>
    <row r="27" ht="15.75" customHeight="1">
      <c r="A27" s="36" t="str">
        <f>ALNS!A27</f>
        <v>Samuel de Sousa Ribeiro</v>
      </c>
      <c r="B27" s="47">
        <v>7.4</v>
      </c>
      <c r="C27" s="37"/>
      <c r="D27" s="37"/>
      <c r="E27" s="37"/>
      <c r="F27" s="38">
        <f t="shared" si="1"/>
        <v>7.4</v>
      </c>
      <c r="G27" s="39">
        <f t="shared" si="2"/>
        <v>7.4</v>
      </c>
      <c r="H27" s="38" t="str">
        <f t="shared" si="3"/>
        <v/>
      </c>
      <c r="I27" s="40"/>
      <c r="J27" s="41" t="str">
        <f t="shared" si="4"/>
        <v/>
      </c>
      <c r="K27" s="42" t="str">
        <f t="shared" si="5"/>
        <v/>
      </c>
      <c r="L27" s="2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2"/>
      <c r="X27" s="2"/>
      <c r="Y27" s="18"/>
      <c r="Z27" s="2"/>
      <c r="AA27" s="18"/>
      <c r="AB27" s="18"/>
      <c r="AC27" s="18"/>
      <c r="AD27" s="18"/>
      <c r="AE27" s="18"/>
    </row>
    <row r="28" ht="15.75" hidden="1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2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2"/>
      <c r="X28" s="2"/>
      <c r="Y28" s="18"/>
      <c r="Z28" s="2"/>
      <c r="AA28" s="18"/>
      <c r="AB28" s="18"/>
      <c r="AC28" s="18"/>
      <c r="AD28" s="18"/>
      <c r="AE28" s="18"/>
    </row>
    <row r="29" ht="15.75" hidden="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2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2"/>
      <c r="X29" s="2"/>
      <c r="Y29" s="2"/>
      <c r="Z29" s="2"/>
      <c r="AA29" s="18"/>
      <c r="AB29" s="18"/>
      <c r="AC29" s="18"/>
      <c r="AD29" s="18"/>
      <c r="AE29" s="18"/>
    </row>
    <row r="30" ht="15.75" hidden="1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2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2"/>
      <c r="X30" s="2"/>
      <c r="Y30" s="2"/>
      <c r="Z30" s="2"/>
      <c r="AA30" s="18"/>
      <c r="AB30" s="18"/>
      <c r="AC30" s="18"/>
      <c r="AD30" s="18"/>
      <c r="AE30" s="18"/>
    </row>
    <row r="31" ht="15.75" hidden="1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2"/>
      <c r="X31" s="2"/>
      <c r="Y31" s="2"/>
      <c r="Z31" s="2"/>
      <c r="AA31" s="18"/>
      <c r="AB31" s="18"/>
      <c r="AC31" s="18"/>
      <c r="AD31" s="18"/>
      <c r="AE31" s="18"/>
    </row>
    <row r="32" ht="15.75" hidden="1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2"/>
      <c r="X32" s="2"/>
      <c r="Y32" s="2"/>
      <c r="Z32" s="2"/>
      <c r="AA32" s="18"/>
      <c r="AB32" s="18"/>
      <c r="AC32" s="18"/>
      <c r="AD32" s="18"/>
      <c r="AE32" s="18"/>
    </row>
    <row r="33" ht="15.75" hidden="1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2"/>
      <c r="X33" s="2"/>
      <c r="Y33" s="2"/>
      <c r="Z33" s="2"/>
      <c r="AA33" s="18"/>
      <c r="AB33" s="18"/>
      <c r="AC33" s="18"/>
      <c r="AD33" s="18"/>
      <c r="AE33" s="18"/>
    </row>
    <row r="34" ht="15.75" hidden="1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2"/>
      <c r="X34" s="2"/>
      <c r="Y34" s="2"/>
      <c r="Z34" s="2"/>
      <c r="AA34" s="18"/>
      <c r="AB34" s="18"/>
      <c r="AC34" s="18"/>
      <c r="AD34" s="18"/>
      <c r="AE34" s="18"/>
    </row>
    <row r="35" ht="15.75" hidden="1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2"/>
      <c r="X35" s="2"/>
      <c r="Y35" s="2"/>
      <c r="Z35" s="2"/>
      <c r="AA35" s="18"/>
      <c r="AB35" s="18"/>
      <c r="AC35" s="18"/>
      <c r="AD35" s="18"/>
      <c r="AE35" s="18"/>
    </row>
    <row r="36" ht="15.75" hidden="1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2"/>
      <c r="X36" s="2"/>
      <c r="Y36" s="2"/>
      <c r="Z36" s="2"/>
      <c r="AA36" s="18"/>
      <c r="AB36" s="18"/>
      <c r="AC36" s="18"/>
      <c r="AD36" s="18"/>
      <c r="AE36" s="18"/>
    </row>
    <row r="37" ht="15.75" hidden="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8"/>
      <c r="M37" s="18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8"/>
      <c r="AB37" s="18"/>
      <c r="AC37" s="18"/>
      <c r="AD37" s="18"/>
      <c r="AE37" s="2"/>
    </row>
    <row r="38" ht="15.75" hidden="1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8"/>
      <c r="M38" s="18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8"/>
      <c r="AB38" s="18"/>
      <c r="AC38" s="18"/>
      <c r="AD38" s="18"/>
      <c r="AE38" s="2"/>
    </row>
    <row r="39" ht="15.75" hidden="1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8"/>
      <c r="M39" s="18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8"/>
      <c r="AB39" s="18"/>
      <c r="AC39" s="18"/>
      <c r="AD39" s="18"/>
      <c r="AE39" s="2"/>
    </row>
    <row r="40" ht="15.75" hidden="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8"/>
      <c r="M40" s="18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8"/>
      <c r="AB40" s="18"/>
      <c r="AC40" s="18"/>
      <c r="AD40" s="2"/>
      <c r="AE40" s="2"/>
    </row>
    <row r="41" ht="15.75" hidden="1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8"/>
      <c r="M41" s="18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8"/>
      <c r="AB41" s="2"/>
      <c r="AC41" s="2"/>
      <c r="AD41" s="2"/>
      <c r="AE41" s="2"/>
    </row>
    <row r="42" ht="15.75" hidden="1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8"/>
      <c r="M42" s="18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8"/>
      <c r="AB42" s="2"/>
      <c r="AC42" s="2"/>
      <c r="AD42" s="2"/>
      <c r="AE42" s="2"/>
    </row>
    <row r="43" ht="15.75" hidden="1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8"/>
      <c r="M43" s="18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8"/>
      <c r="AB43" s="2"/>
      <c r="AC43" s="2"/>
      <c r="AD43" s="2"/>
      <c r="AE43" s="2"/>
    </row>
    <row r="44" ht="15.75" hidden="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8"/>
      <c r="M44" s="18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8"/>
      <c r="AB44" s="2"/>
      <c r="AC44" s="2"/>
      <c r="AD44" s="2"/>
      <c r="AE44" s="2"/>
    </row>
    <row r="45" ht="15.75" hidden="1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8"/>
      <c r="M45" s="18"/>
      <c r="N45" s="18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8"/>
      <c r="M46" s="18"/>
      <c r="N46" s="18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8"/>
      <c r="M47" s="18"/>
      <c r="N47" s="18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8"/>
      <c r="M48" s="18"/>
      <c r="N48" s="1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8"/>
      <c r="M49" s="18"/>
      <c r="N49" s="18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8"/>
      <c r="M50" s="18"/>
      <c r="N50" s="18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8"/>
      <c r="M51" s="18"/>
      <c r="N51" s="18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8"/>
      <c r="M52" s="18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2"/>
      <c r="AA53" s="18"/>
      <c r="AB53" s="18"/>
      <c r="AC53" s="18"/>
      <c r="AD53" s="18"/>
      <c r="AE53" s="18"/>
    </row>
    <row r="54" ht="15.75" hidden="1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2"/>
      <c r="AA54" s="18"/>
      <c r="AB54" s="18"/>
      <c r="AC54" s="18"/>
      <c r="AD54" s="18"/>
      <c r="AE54" s="18"/>
    </row>
    <row r="55" ht="15.75" hidden="1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2"/>
      <c r="Y55" s="18"/>
      <c r="Z55" s="2"/>
      <c r="AA55" s="18"/>
      <c r="AB55" s="18"/>
      <c r="AC55" s="18"/>
      <c r="AD55" s="18"/>
      <c r="AE55" s="18"/>
    </row>
    <row r="56" ht="15.75" hidden="1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2"/>
      <c r="AA56" s="18"/>
      <c r="AB56" s="18"/>
      <c r="AC56" s="18"/>
      <c r="AD56" s="18"/>
      <c r="AE56" s="18"/>
    </row>
    <row r="57" ht="15.75" hidden="1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2"/>
      <c r="Y57" s="18"/>
      <c r="Z57" s="2"/>
      <c r="AA57" s="18"/>
      <c r="AB57" s="18"/>
      <c r="AC57" s="18"/>
      <c r="AD57" s="18"/>
      <c r="AE57" s="18"/>
    </row>
    <row r="58" ht="15.75" hidden="1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2"/>
      <c r="Y58" s="18"/>
      <c r="Z58" s="2"/>
      <c r="AA58" s="18"/>
      <c r="AB58" s="18"/>
      <c r="AC58" s="18"/>
      <c r="AD58" s="18"/>
      <c r="AE58" s="18"/>
    </row>
    <row r="59" ht="15.75" hidden="1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2"/>
      <c r="Y59" s="18"/>
      <c r="Z59" s="2"/>
      <c r="AA59" s="18"/>
      <c r="AB59" s="18"/>
      <c r="AC59" s="18"/>
      <c r="AD59" s="18"/>
      <c r="AE59" s="18"/>
    </row>
    <row r="60" ht="15.75" hidden="1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2"/>
      <c r="Y60" s="18"/>
      <c r="Z60" s="2"/>
      <c r="AA60" s="18"/>
      <c r="AB60" s="18"/>
      <c r="AC60" s="18"/>
      <c r="AD60" s="18"/>
      <c r="AE60" s="18"/>
    </row>
    <row r="61" ht="15.75" hidden="1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2"/>
      <c r="Y61" s="18"/>
      <c r="Z61" s="2"/>
      <c r="AA61" s="18"/>
      <c r="AB61" s="18"/>
      <c r="AC61" s="18"/>
      <c r="AD61" s="18"/>
      <c r="AE61" s="18"/>
    </row>
    <row r="62" ht="15.75" hidden="1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2"/>
      <c r="Y62" s="18"/>
      <c r="Z62" s="2"/>
      <c r="AA62" s="18"/>
      <c r="AB62" s="18"/>
      <c r="AC62" s="18"/>
      <c r="AD62" s="18"/>
      <c r="AE62" s="18"/>
    </row>
    <row r="63" ht="15.75" hidden="1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2"/>
      <c r="Y63" s="18"/>
      <c r="Z63" s="2"/>
      <c r="AA63" s="18"/>
      <c r="AB63" s="18"/>
      <c r="AC63" s="18"/>
      <c r="AD63" s="18"/>
      <c r="AE63" s="18"/>
    </row>
    <row r="64" ht="15.75" hidden="1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2"/>
      <c r="Y64" s="18"/>
      <c r="Z64" s="2"/>
      <c r="AA64" s="18"/>
      <c r="AB64" s="18"/>
      <c r="AC64" s="18"/>
      <c r="AD64" s="18"/>
      <c r="AE64" s="18"/>
    </row>
    <row r="65" ht="15.75" hidden="1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2"/>
      <c r="Y65" s="18"/>
      <c r="Z65" s="2"/>
      <c r="AA65" s="18"/>
      <c r="AB65" s="18"/>
      <c r="AC65" s="18"/>
      <c r="AD65" s="18"/>
      <c r="AE65" s="18"/>
    </row>
    <row r="66" ht="15.75" hidden="1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2"/>
      <c r="Y66" s="18"/>
      <c r="Z66" s="2"/>
      <c r="AA66" s="18"/>
      <c r="AB66" s="18"/>
      <c r="AC66" s="18"/>
      <c r="AD66" s="18"/>
      <c r="AE66" s="18"/>
    </row>
    <row r="67" ht="15.75" hidden="1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2"/>
      <c r="Y67" s="18"/>
      <c r="Z67" s="2"/>
      <c r="AA67" s="18"/>
      <c r="AB67" s="18"/>
      <c r="AC67" s="18"/>
      <c r="AD67" s="18"/>
      <c r="AE67" s="18"/>
    </row>
    <row r="68" ht="15.75" hidden="1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2"/>
      <c r="Y68" s="18"/>
      <c r="Z68" s="2"/>
      <c r="AA68" s="18"/>
      <c r="AB68" s="18"/>
      <c r="AC68" s="18"/>
      <c r="AD68" s="18"/>
      <c r="AE68" s="18"/>
    </row>
    <row r="69" ht="15.75" hidden="1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2"/>
      <c r="Y69" s="18"/>
      <c r="Z69" s="2"/>
      <c r="AA69" s="18"/>
      <c r="AB69" s="18"/>
      <c r="AC69" s="18"/>
      <c r="AD69" s="18"/>
      <c r="AE69" s="18"/>
    </row>
    <row r="70" ht="15.75" hidden="1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2"/>
      <c r="Y70" s="18"/>
      <c r="Z70" s="2"/>
      <c r="AA70" s="18"/>
      <c r="AB70" s="18"/>
      <c r="AC70" s="18"/>
      <c r="AD70" s="18"/>
      <c r="AE70" s="18"/>
    </row>
    <row r="71" ht="15.75" hidden="1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2"/>
      <c r="Y71" s="18"/>
      <c r="Z71" s="2"/>
      <c r="AA71" s="18"/>
      <c r="AB71" s="18"/>
      <c r="AC71" s="18"/>
      <c r="AD71" s="18"/>
      <c r="AE71" s="18"/>
    </row>
    <row r="72" ht="15.75" hidden="1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2"/>
      <c r="Y72" s="18"/>
      <c r="Z72" s="2"/>
      <c r="AA72" s="18"/>
      <c r="AB72" s="18"/>
      <c r="AC72" s="18"/>
      <c r="AD72" s="18"/>
      <c r="AE72" s="18"/>
    </row>
    <row r="73" ht="15.75" hidden="1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2"/>
      <c r="Y73" s="18"/>
      <c r="Z73" s="2"/>
      <c r="AA73" s="18"/>
      <c r="AB73" s="18"/>
      <c r="AC73" s="18"/>
      <c r="AD73" s="18"/>
      <c r="AE73" s="18"/>
    </row>
    <row r="74" ht="15.75" hidden="1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2"/>
      <c r="Y74" s="18"/>
      <c r="Z74" s="2"/>
      <c r="AA74" s="18"/>
      <c r="AB74" s="18"/>
      <c r="AC74" s="18"/>
      <c r="AD74" s="18"/>
      <c r="AE74" s="18"/>
    </row>
    <row r="75" ht="15.75" hidden="1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2"/>
      <c r="Y75" s="18"/>
      <c r="Z75" s="2"/>
      <c r="AA75" s="18"/>
      <c r="AB75" s="18"/>
      <c r="AC75" s="18"/>
      <c r="AD75" s="18"/>
      <c r="AE75" s="18"/>
    </row>
    <row r="76" ht="15.75" hidden="1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2"/>
      <c r="Y76" s="18"/>
      <c r="Z76" s="2"/>
      <c r="AA76" s="18"/>
      <c r="AB76" s="18"/>
      <c r="AC76" s="18"/>
      <c r="AD76" s="18"/>
      <c r="AE76" s="18"/>
    </row>
    <row r="77" ht="15.75" hidden="1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2"/>
      <c r="Y77" s="18"/>
      <c r="Z77" s="2"/>
      <c r="AA77" s="18"/>
      <c r="AB77" s="18"/>
      <c r="AC77" s="18"/>
      <c r="AD77" s="18"/>
      <c r="AE77" s="18"/>
    </row>
    <row r="78" ht="15.75" hidden="1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2"/>
      <c r="Y78" s="18"/>
      <c r="Z78" s="2"/>
      <c r="AA78" s="18"/>
      <c r="AB78" s="18"/>
      <c r="AC78" s="18"/>
      <c r="AD78" s="18"/>
      <c r="AE78" s="18"/>
    </row>
    <row r="79" ht="15.75" hidden="1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2"/>
      <c r="Y79" s="18"/>
      <c r="Z79" s="2"/>
      <c r="AA79" s="18"/>
      <c r="AB79" s="18"/>
      <c r="AC79" s="18"/>
      <c r="AD79" s="18"/>
      <c r="AE79" s="18"/>
    </row>
    <row r="80" ht="15.75" hidden="1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2"/>
      <c r="Y80" s="18"/>
      <c r="Z80" s="2"/>
      <c r="AA80" s="18"/>
      <c r="AB80" s="18"/>
      <c r="AC80" s="18"/>
      <c r="AD80" s="18"/>
      <c r="AE80" s="18"/>
    </row>
    <row r="81" ht="15.75" hidden="1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2"/>
      <c r="Y81" s="2"/>
      <c r="Z81" s="2"/>
      <c r="AA81" s="18"/>
      <c r="AB81" s="18"/>
      <c r="AC81" s="18"/>
      <c r="AD81" s="18"/>
      <c r="AE81" s="18"/>
    </row>
    <row r="82" ht="15.75" hidden="1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2"/>
      <c r="Y82" s="2"/>
      <c r="Z82" s="2"/>
      <c r="AA82" s="18"/>
      <c r="AB82" s="18"/>
      <c r="AC82" s="18"/>
      <c r="AD82" s="18"/>
      <c r="AE82" s="18"/>
    </row>
    <row r="83" ht="15.75" hidden="1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2"/>
      <c r="Y83" s="2"/>
      <c r="Z83" s="2"/>
      <c r="AA83" s="18"/>
      <c r="AB83" s="18"/>
      <c r="AC83" s="18"/>
      <c r="AD83" s="18"/>
      <c r="AE83" s="18"/>
    </row>
    <row r="84" ht="15.75" hidden="1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2"/>
      <c r="Y84" s="2"/>
      <c r="Z84" s="2"/>
      <c r="AA84" s="18"/>
      <c r="AB84" s="18"/>
      <c r="AC84" s="18"/>
      <c r="AD84" s="18"/>
      <c r="AE84" s="18"/>
    </row>
    <row r="85" ht="15.75" hidden="1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2"/>
      <c r="Y85" s="2"/>
      <c r="Z85" s="2"/>
      <c r="AA85" s="18"/>
      <c r="AB85" s="18"/>
      <c r="AC85" s="18"/>
      <c r="AD85" s="18"/>
      <c r="AE85" s="18"/>
    </row>
    <row r="86" ht="15.75" hidden="1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2"/>
      <c r="W86" s="2"/>
      <c r="X86" s="2"/>
      <c r="Y86" s="2"/>
      <c r="Z86" s="2"/>
      <c r="AA86" s="18"/>
      <c r="AB86" s="18"/>
      <c r="AC86" s="18"/>
      <c r="AD86" s="18"/>
      <c r="AE86" s="18"/>
    </row>
    <row r="87" ht="15.75" hidden="1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2"/>
      <c r="Y87" s="2"/>
      <c r="Z87" s="2"/>
      <c r="AA87" s="18"/>
      <c r="AB87" s="18"/>
      <c r="AC87" s="18"/>
      <c r="AD87" s="18"/>
      <c r="AE87" s="18"/>
    </row>
    <row r="88" ht="15.75" hidden="1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2"/>
      <c r="Y88" s="2"/>
      <c r="Z88" s="2"/>
      <c r="AA88" s="18"/>
      <c r="AB88" s="18"/>
      <c r="AC88" s="18"/>
      <c r="AD88" s="18"/>
      <c r="AE88" s="18"/>
    </row>
    <row r="89" ht="15.75" hidden="1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2"/>
      <c r="Y89" s="2"/>
      <c r="Z89" s="2"/>
      <c r="AA89" s="18"/>
      <c r="AB89" s="18"/>
      <c r="AC89" s="18"/>
      <c r="AD89" s="18"/>
      <c r="AE89" s="18"/>
    </row>
    <row r="90" ht="15.75" hidden="1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8"/>
      <c r="M90" s="18"/>
      <c r="N90" s="18"/>
      <c r="O90" s="18"/>
      <c r="P90" s="18"/>
      <c r="Q90" s="2"/>
      <c r="R90" s="2"/>
      <c r="S90" s="2"/>
      <c r="T90" s="2"/>
      <c r="U90" s="2"/>
      <c r="V90" s="2"/>
      <c r="W90" s="2"/>
      <c r="X90" s="2"/>
      <c r="Y90" s="2"/>
      <c r="Z90" s="2"/>
      <c r="AA90" s="18"/>
      <c r="AB90" s="18"/>
      <c r="AC90" s="18"/>
      <c r="AD90" s="18"/>
      <c r="AE90" s="2"/>
    </row>
    <row r="91" ht="15.75" hidden="1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8"/>
      <c r="M91" s="18"/>
      <c r="N91" s="18"/>
      <c r="O91" s="18"/>
      <c r="P91" s="18"/>
      <c r="Q91" s="2"/>
      <c r="R91" s="2"/>
      <c r="S91" s="2"/>
      <c r="T91" s="2"/>
      <c r="U91" s="2"/>
      <c r="V91" s="2"/>
      <c r="W91" s="2"/>
      <c r="X91" s="2"/>
      <c r="Y91" s="2"/>
      <c r="Z91" s="2"/>
      <c r="AA91" s="18"/>
      <c r="AB91" s="18"/>
      <c r="AC91" s="18"/>
      <c r="AD91" s="18"/>
      <c r="AE91" s="2"/>
    </row>
    <row r="92" ht="15.75" hidden="1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8"/>
      <c r="M92" s="18"/>
      <c r="N92" s="18"/>
      <c r="O92" s="18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8"/>
      <c r="AB92" s="18"/>
      <c r="AC92" s="18"/>
      <c r="AD92" s="2"/>
      <c r="AE92" s="2"/>
    </row>
    <row r="93" ht="15.75" hidden="1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8"/>
      <c r="M93" s="18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8"/>
      <c r="AB93" s="2"/>
      <c r="AC93" s="2"/>
      <c r="AD93" s="2"/>
      <c r="AE93" s="2"/>
    </row>
    <row r="94" ht="15.75" hidden="1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8"/>
      <c r="M94" s="18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8"/>
      <c r="AB94" s="2"/>
      <c r="AC94" s="2"/>
      <c r="AD94" s="2"/>
      <c r="AE94" s="2"/>
    </row>
    <row r="95" ht="15.75" hidden="1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8"/>
      <c r="M95" s="18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8"/>
      <c r="AB95" s="2"/>
      <c r="AC95" s="2"/>
      <c r="AD95" s="2"/>
      <c r="AE95" s="2"/>
    </row>
    <row r="96" ht="15.75" hidden="1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8"/>
      <c r="M96" s="18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8"/>
      <c r="AB96" s="2"/>
      <c r="AC96" s="2"/>
      <c r="AD96" s="2"/>
      <c r="AE96" s="2"/>
    </row>
    <row r="97" ht="15.75" hidden="1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8"/>
      <c r="M97" s="18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8"/>
      <c r="M98" s="18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8"/>
      <c r="M99" s="18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8"/>
      <c r="M100" s="18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8"/>
      <c r="M101" s="18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8"/>
      <c r="M102" s="18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8"/>
      <c r="M103" s="18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8"/>
      <c r="M104" s="18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8"/>
      <c r="M105" s="18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45"/>
      <c r="B106" s="45"/>
      <c r="C106" s="45"/>
      <c r="D106" s="45"/>
      <c r="E106" s="45"/>
      <c r="F106" s="45"/>
      <c r="G106" s="45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45"/>
      <c r="B107" s="45"/>
      <c r="C107" s="45"/>
      <c r="D107" s="45"/>
      <c r="E107" s="45"/>
      <c r="F107" s="45"/>
      <c r="G107" s="45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45"/>
      <c r="B108" s="45"/>
      <c r="C108" s="45"/>
      <c r="D108" s="45"/>
      <c r="E108" s="45"/>
      <c r="F108" s="45"/>
      <c r="G108" s="45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45"/>
      <c r="B109" s="45"/>
      <c r="C109" s="45"/>
      <c r="D109" s="45"/>
      <c r="E109" s="45"/>
      <c r="F109" s="45"/>
      <c r="G109" s="45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45"/>
      <c r="B110" s="45"/>
      <c r="C110" s="45"/>
      <c r="D110" s="45"/>
      <c r="E110" s="45"/>
      <c r="F110" s="45"/>
      <c r="G110" s="45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45"/>
      <c r="B111" s="45"/>
      <c r="C111" s="45"/>
      <c r="D111" s="45"/>
      <c r="E111" s="45"/>
      <c r="F111" s="45"/>
      <c r="G111" s="45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45"/>
      <c r="B112" s="45"/>
      <c r="C112" s="45"/>
      <c r="D112" s="45"/>
      <c r="E112" s="45"/>
      <c r="F112" s="45"/>
      <c r="G112" s="45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45"/>
      <c r="B113" s="45"/>
      <c r="C113" s="45"/>
      <c r="D113" s="45"/>
      <c r="E113" s="45"/>
      <c r="F113" s="45"/>
      <c r="G113" s="45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45"/>
      <c r="B114" s="45"/>
      <c r="C114" s="45"/>
      <c r="D114" s="45"/>
      <c r="E114" s="45"/>
      <c r="F114" s="45"/>
      <c r="G114" s="45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45"/>
      <c r="B115" s="45"/>
      <c r="C115" s="45"/>
      <c r="D115" s="45"/>
      <c r="E115" s="45"/>
      <c r="F115" s="45"/>
      <c r="G115" s="45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45"/>
      <c r="B116" s="45"/>
      <c r="C116" s="45"/>
      <c r="D116" s="45"/>
      <c r="E116" s="45"/>
      <c r="F116" s="45"/>
      <c r="G116" s="45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45"/>
      <c r="B117" s="45"/>
      <c r="C117" s="45"/>
      <c r="D117" s="45"/>
      <c r="E117" s="45"/>
      <c r="F117" s="45"/>
      <c r="G117" s="45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45"/>
      <c r="B118" s="45"/>
      <c r="C118" s="45"/>
      <c r="D118" s="45"/>
      <c r="E118" s="45"/>
      <c r="F118" s="45"/>
      <c r="G118" s="45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45"/>
      <c r="B119" s="45"/>
      <c r="C119" s="45"/>
      <c r="D119" s="45"/>
      <c r="E119" s="45"/>
      <c r="F119" s="45"/>
      <c r="G119" s="45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45"/>
      <c r="B120" s="45"/>
      <c r="C120" s="45"/>
      <c r="D120" s="45"/>
      <c r="E120" s="45"/>
      <c r="F120" s="45"/>
      <c r="G120" s="45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45"/>
      <c r="B121" s="45"/>
      <c r="C121" s="45"/>
      <c r="D121" s="45"/>
      <c r="E121" s="45"/>
      <c r="F121" s="45"/>
      <c r="G121" s="45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45"/>
      <c r="B122" s="45"/>
      <c r="C122" s="45"/>
      <c r="D122" s="45"/>
      <c r="E122" s="45"/>
      <c r="F122" s="45"/>
      <c r="G122" s="45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45"/>
      <c r="B123" s="45"/>
      <c r="C123" s="45"/>
      <c r="D123" s="45"/>
      <c r="E123" s="45"/>
      <c r="F123" s="45"/>
      <c r="G123" s="45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45"/>
      <c r="B124" s="45"/>
      <c r="C124" s="45"/>
      <c r="D124" s="45"/>
      <c r="E124" s="45"/>
      <c r="F124" s="45"/>
      <c r="G124" s="45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45"/>
      <c r="B125" s="45"/>
      <c r="C125" s="45"/>
      <c r="D125" s="45"/>
      <c r="E125" s="45"/>
      <c r="F125" s="45"/>
      <c r="G125" s="45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45"/>
      <c r="B126" s="45"/>
      <c r="C126" s="45"/>
      <c r="D126" s="45"/>
      <c r="E126" s="45"/>
      <c r="F126" s="45"/>
      <c r="G126" s="45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45"/>
      <c r="B127" s="45"/>
      <c r="C127" s="45"/>
      <c r="D127" s="45"/>
      <c r="E127" s="45"/>
      <c r="F127" s="45"/>
      <c r="G127" s="45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45"/>
      <c r="B128" s="45"/>
      <c r="C128" s="45"/>
      <c r="D128" s="45"/>
      <c r="E128" s="45"/>
      <c r="F128" s="45"/>
      <c r="G128" s="45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45"/>
      <c r="B129" s="45"/>
      <c r="C129" s="45"/>
      <c r="D129" s="45"/>
      <c r="E129" s="45"/>
      <c r="F129" s="45"/>
      <c r="G129" s="45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45"/>
      <c r="B130" s="45"/>
      <c r="C130" s="45"/>
      <c r="D130" s="45"/>
      <c r="E130" s="45"/>
      <c r="F130" s="45"/>
      <c r="G130" s="45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45"/>
      <c r="B131" s="45"/>
      <c r="C131" s="45"/>
      <c r="D131" s="45"/>
      <c r="E131" s="45"/>
      <c r="F131" s="45"/>
      <c r="G131" s="45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45"/>
      <c r="B132" s="45"/>
      <c r="C132" s="45"/>
      <c r="D132" s="45"/>
      <c r="E132" s="45"/>
      <c r="F132" s="45"/>
      <c r="G132" s="45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45"/>
      <c r="B133" s="45"/>
      <c r="C133" s="45"/>
      <c r="D133" s="45"/>
      <c r="E133" s="45"/>
      <c r="F133" s="45"/>
      <c r="G133" s="45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45"/>
      <c r="B134" s="45"/>
      <c r="C134" s="45"/>
      <c r="D134" s="45"/>
      <c r="E134" s="45"/>
      <c r="F134" s="45"/>
      <c r="G134" s="45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45"/>
      <c r="B135" s="45"/>
      <c r="C135" s="45"/>
      <c r="D135" s="45"/>
      <c r="E135" s="45"/>
      <c r="F135" s="45"/>
      <c r="G135" s="45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45"/>
      <c r="B136" s="45"/>
      <c r="C136" s="45"/>
      <c r="D136" s="45"/>
      <c r="E136" s="45"/>
      <c r="F136" s="45"/>
      <c r="G136" s="45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45"/>
      <c r="B137" s="45"/>
      <c r="C137" s="45"/>
      <c r="D137" s="45"/>
      <c r="E137" s="45"/>
      <c r="F137" s="45"/>
      <c r="G137" s="45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45"/>
      <c r="B138" s="45"/>
      <c r="C138" s="45"/>
      <c r="D138" s="45"/>
      <c r="E138" s="45"/>
      <c r="F138" s="45"/>
      <c r="G138" s="45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45"/>
      <c r="B139" s="45"/>
      <c r="C139" s="45"/>
      <c r="D139" s="45"/>
      <c r="E139" s="45"/>
      <c r="F139" s="45"/>
      <c r="G139" s="45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45"/>
      <c r="B140" s="45"/>
      <c r="C140" s="45"/>
      <c r="D140" s="45"/>
      <c r="E140" s="45"/>
      <c r="F140" s="45"/>
      <c r="G140" s="45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45"/>
      <c r="B141" s="45"/>
      <c r="C141" s="45"/>
      <c r="D141" s="45"/>
      <c r="E141" s="45"/>
      <c r="F141" s="45"/>
      <c r="G141" s="45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45"/>
      <c r="B142" s="45"/>
      <c r="C142" s="45"/>
      <c r="D142" s="45"/>
      <c r="E142" s="45"/>
      <c r="F142" s="45"/>
      <c r="G142" s="45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45"/>
      <c r="B143" s="45"/>
      <c r="C143" s="45"/>
      <c r="D143" s="45"/>
      <c r="E143" s="45"/>
      <c r="F143" s="45"/>
      <c r="G143" s="45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45"/>
      <c r="B144" s="45"/>
      <c r="C144" s="45"/>
      <c r="D144" s="45"/>
      <c r="E144" s="45"/>
      <c r="F144" s="45"/>
      <c r="G144" s="45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45"/>
      <c r="B145" s="45"/>
      <c r="C145" s="45"/>
      <c r="D145" s="45"/>
      <c r="E145" s="45"/>
      <c r="F145" s="45"/>
      <c r="G145" s="45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45"/>
      <c r="B146" s="45"/>
      <c r="C146" s="45"/>
      <c r="D146" s="45"/>
      <c r="E146" s="45"/>
      <c r="F146" s="45"/>
      <c r="G146" s="45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45"/>
      <c r="B147" s="45"/>
      <c r="C147" s="45"/>
      <c r="D147" s="45"/>
      <c r="E147" s="45"/>
      <c r="F147" s="45"/>
      <c r="G147" s="45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45"/>
      <c r="B148" s="45"/>
      <c r="C148" s="45"/>
      <c r="D148" s="45"/>
      <c r="E148" s="45"/>
      <c r="F148" s="45"/>
      <c r="G148" s="45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45"/>
      <c r="B149" s="45"/>
      <c r="C149" s="45"/>
      <c r="D149" s="45"/>
      <c r="E149" s="45"/>
      <c r="F149" s="45"/>
      <c r="G149" s="45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45"/>
      <c r="B150" s="45"/>
      <c r="C150" s="45"/>
      <c r="D150" s="45"/>
      <c r="E150" s="45"/>
      <c r="F150" s="45"/>
      <c r="G150" s="45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45"/>
      <c r="B151" s="45"/>
      <c r="C151" s="45"/>
      <c r="D151" s="45"/>
      <c r="E151" s="45"/>
      <c r="F151" s="45"/>
      <c r="G151" s="45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45"/>
      <c r="B152" s="45"/>
      <c r="C152" s="45"/>
      <c r="D152" s="45"/>
      <c r="E152" s="45"/>
      <c r="F152" s="45"/>
      <c r="G152" s="45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45"/>
      <c r="B153" s="45"/>
      <c r="C153" s="45"/>
      <c r="D153" s="45"/>
      <c r="E153" s="45"/>
      <c r="F153" s="45"/>
      <c r="G153" s="45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45"/>
      <c r="B154" s="45"/>
      <c r="C154" s="45"/>
      <c r="D154" s="45"/>
      <c r="E154" s="45"/>
      <c r="F154" s="45"/>
      <c r="G154" s="45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45"/>
      <c r="B155" s="45"/>
      <c r="C155" s="45"/>
      <c r="D155" s="45"/>
      <c r="E155" s="45"/>
      <c r="F155" s="45"/>
      <c r="G155" s="45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45"/>
      <c r="B156" s="45"/>
      <c r="C156" s="45"/>
      <c r="D156" s="45"/>
      <c r="E156" s="45"/>
      <c r="F156" s="45"/>
      <c r="G156" s="45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45"/>
      <c r="B157" s="45"/>
      <c r="C157" s="45"/>
      <c r="D157" s="45"/>
      <c r="E157" s="45"/>
      <c r="F157" s="45"/>
      <c r="G157" s="45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5"/>
      <c r="B158" s="45"/>
      <c r="C158" s="45"/>
      <c r="D158" s="45"/>
      <c r="E158" s="45"/>
      <c r="F158" s="45"/>
      <c r="G158" s="45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5"/>
      <c r="B159" s="45"/>
      <c r="C159" s="45"/>
      <c r="D159" s="45"/>
      <c r="E159" s="45"/>
      <c r="F159" s="45"/>
      <c r="G159" s="45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5"/>
      <c r="B160" s="45"/>
      <c r="C160" s="45"/>
      <c r="D160" s="45"/>
      <c r="E160" s="45"/>
      <c r="F160" s="45"/>
      <c r="G160" s="45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5"/>
      <c r="B161" s="45"/>
      <c r="C161" s="45"/>
      <c r="D161" s="45"/>
      <c r="E161" s="45"/>
      <c r="F161" s="45"/>
      <c r="G161" s="45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5"/>
      <c r="B162" s="45"/>
      <c r="C162" s="45"/>
      <c r="D162" s="45"/>
      <c r="E162" s="45"/>
      <c r="F162" s="45"/>
      <c r="G162" s="4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5"/>
      <c r="B163" s="45"/>
      <c r="C163" s="45"/>
      <c r="D163" s="45"/>
      <c r="E163" s="45"/>
      <c r="F163" s="45"/>
      <c r="G163" s="45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5"/>
      <c r="B164" s="45"/>
      <c r="C164" s="45"/>
      <c r="D164" s="45"/>
      <c r="E164" s="45"/>
      <c r="F164" s="45"/>
      <c r="G164" s="4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5"/>
      <c r="B165" s="45"/>
      <c r="C165" s="45"/>
      <c r="D165" s="45"/>
      <c r="E165" s="45"/>
      <c r="F165" s="45"/>
      <c r="G165" s="45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5"/>
      <c r="B166" s="45"/>
      <c r="C166" s="45"/>
      <c r="D166" s="45"/>
      <c r="E166" s="45"/>
      <c r="F166" s="45"/>
      <c r="G166" s="4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5"/>
      <c r="B167" s="45"/>
      <c r="C167" s="45"/>
      <c r="D167" s="45"/>
      <c r="E167" s="45"/>
      <c r="F167" s="45"/>
      <c r="G167" s="45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5"/>
      <c r="B168" s="45"/>
      <c r="C168" s="45"/>
      <c r="D168" s="45"/>
      <c r="E168" s="45"/>
      <c r="F168" s="45"/>
      <c r="G168" s="4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5"/>
      <c r="B169" s="45"/>
      <c r="C169" s="45"/>
      <c r="D169" s="45"/>
      <c r="E169" s="45"/>
      <c r="F169" s="45"/>
      <c r="G169" s="45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5"/>
      <c r="B170" s="45"/>
      <c r="C170" s="45"/>
      <c r="D170" s="45"/>
      <c r="E170" s="45"/>
      <c r="F170" s="45"/>
      <c r="G170" s="4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5"/>
      <c r="B171" s="45"/>
      <c r="C171" s="45"/>
      <c r="D171" s="45"/>
      <c r="E171" s="45"/>
      <c r="F171" s="45"/>
      <c r="G171" s="45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5"/>
      <c r="B172" s="45"/>
      <c r="C172" s="45"/>
      <c r="D172" s="45"/>
      <c r="E172" s="45"/>
      <c r="F172" s="45"/>
      <c r="G172" s="4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5"/>
      <c r="B173" s="45"/>
      <c r="C173" s="45"/>
      <c r="D173" s="45"/>
      <c r="E173" s="45"/>
      <c r="F173" s="45"/>
      <c r="G173" s="45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5"/>
      <c r="B174" s="45"/>
      <c r="C174" s="45"/>
      <c r="D174" s="45"/>
      <c r="E174" s="45"/>
      <c r="F174" s="45"/>
      <c r="G174" s="4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5"/>
      <c r="B175" s="45"/>
      <c r="C175" s="45"/>
      <c r="D175" s="45"/>
      <c r="E175" s="45"/>
      <c r="F175" s="45"/>
      <c r="G175" s="45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5"/>
      <c r="B176" s="45"/>
      <c r="C176" s="45"/>
      <c r="D176" s="45"/>
      <c r="E176" s="45"/>
      <c r="F176" s="45"/>
      <c r="G176" s="4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5"/>
      <c r="B177" s="45"/>
      <c r="C177" s="45"/>
      <c r="D177" s="45"/>
      <c r="E177" s="45"/>
      <c r="F177" s="45"/>
      <c r="G177" s="45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5"/>
      <c r="B178" s="45"/>
      <c r="C178" s="45"/>
      <c r="D178" s="45"/>
      <c r="E178" s="45"/>
      <c r="F178" s="45"/>
      <c r="G178" s="4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5"/>
      <c r="B179" s="45"/>
      <c r="C179" s="45"/>
      <c r="D179" s="45"/>
      <c r="E179" s="45"/>
      <c r="F179" s="45"/>
      <c r="G179" s="45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5"/>
      <c r="B180" s="45"/>
      <c r="C180" s="45"/>
      <c r="D180" s="45"/>
      <c r="E180" s="45"/>
      <c r="F180" s="45"/>
      <c r="G180" s="4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5"/>
      <c r="B181" s="45"/>
      <c r="C181" s="45"/>
      <c r="D181" s="45"/>
      <c r="E181" s="45"/>
      <c r="F181" s="45"/>
      <c r="G181" s="45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5"/>
      <c r="B182" s="45"/>
      <c r="C182" s="45"/>
      <c r="D182" s="45"/>
      <c r="E182" s="45"/>
      <c r="F182" s="45"/>
      <c r="G182" s="4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5"/>
      <c r="B183" s="45"/>
      <c r="C183" s="45"/>
      <c r="D183" s="45"/>
      <c r="E183" s="45"/>
      <c r="F183" s="45"/>
      <c r="G183" s="45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5"/>
      <c r="B184" s="45"/>
      <c r="C184" s="45"/>
      <c r="D184" s="45"/>
      <c r="E184" s="45"/>
      <c r="F184" s="45"/>
      <c r="G184" s="4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5"/>
      <c r="B185" s="45"/>
      <c r="C185" s="45"/>
      <c r="D185" s="45"/>
      <c r="E185" s="45"/>
      <c r="F185" s="45"/>
      <c r="G185" s="45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5"/>
      <c r="B186" s="45"/>
      <c r="C186" s="45"/>
      <c r="D186" s="45"/>
      <c r="E186" s="45"/>
      <c r="F186" s="45"/>
      <c r="G186" s="4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5"/>
      <c r="B187" s="45"/>
      <c r="C187" s="45"/>
      <c r="D187" s="45"/>
      <c r="E187" s="45"/>
      <c r="F187" s="45"/>
      <c r="G187" s="45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5"/>
      <c r="B188" s="45"/>
      <c r="C188" s="45"/>
      <c r="D188" s="45"/>
      <c r="E188" s="45"/>
      <c r="F188" s="45"/>
      <c r="G188" s="45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5"/>
      <c r="B189" s="45"/>
      <c r="C189" s="45"/>
      <c r="D189" s="45"/>
      <c r="E189" s="45"/>
      <c r="F189" s="45"/>
      <c r="G189" s="45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5"/>
      <c r="B190" s="45"/>
      <c r="C190" s="45"/>
      <c r="D190" s="45"/>
      <c r="E190" s="45"/>
      <c r="F190" s="45"/>
      <c r="G190" s="45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5"/>
      <c r="B191" s="45"/>
      <c r="C191" s="45"/>
      <c r="D191" s="45"/>
      <c r="E191" s="45"/>
      <c r="F191" s="45"/>
      <c r="G191" s="45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5"/>
      <c r="B192" s="45"/>
      <c r="C192" s="45"/>
      <c r="D192" s="45"/>
      <c r="E192" s="45"/>
      <c r="F192" s="45"/>
      <c r="G192" s="45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5"/>
      <c r="B193" s="45"/>
      <c r="C193" s="45"/>
      <c r="D193" s="45"/>
      <c r="E193" s="45"/>
      <c r="F193" s="45"/>
      <c r="G193" s="45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5"/>
      <c r="B194" s="45"/>
      <c r="C194" s="45"/>
      <c r="D194" s="45"/>
      <c r="E194" s="45"/>
      <c r="F194" s="45"/>
      <c r="G194" s="45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5"/>
      <c r="B195" s="45"/>
      <c r="C195" s="45"/>
      <c r="D195" s="45"/>
      <c r="E195" s="45"/>
      <c r="F195" s="45"/>
      <c r="G195" s="45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5"/>
      <c r="B196" s="45"/>
      <c r="C196" s="45"/>
      <c r="D196" s="45"/>
      <c r="E196" s="45"/>
      <c r="F196" s="45"/>
      <c r="G196" s="45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5"/>
      <c r="B197" s="45"/>
      <c r="C197" s="45"/>
      <c r="D197" s="45"/>
      <c r="E197" s="45"/>
      <c r="F197" s="45"/>
      <c r="G197" s="45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5"/>
      <c r="B198" s="45"/>
      <c r="C198" s="45"/>
      <c r="D198" s="45"/>
      <c r="E198" s="45"/>
      <c r="F198" s="45"/>
      <c r="G198" s="45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5"/>
      <c r="B199" s="45"/>
      <c r="C199" s="45"/>
      <c r="D199" s="45"/>
      <c r="E199" s="45"/>
      <c r="F199" s="45"/>
      <c r="G199" s="45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5"/>
      <c r="B200" s="45"/>
      <c r="C200" s="45"/>
      <c r="D200" s="45"/>
      <c r="E200" s="45"/>
      <c r="F200" s="45"/>
      <c r="G200" s="45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5"/>
      <c r="B201" s="45"/>
      <c r="C201" s="45"/>
      <c r="D201" s="45"/>
      <c r="E201" s="45"/>
      <c r="F201" s="45"/>
      <c r="G201" s="45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5"/>
      <c r="B202" s="45"/>
      <c r="C202" s="45"/>
      <c r="D202" s="45"/>
      <c r="E202" s="45"/>
      <c r="F202" s="45"/>
      <c r="G202" s="45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5"/>
      <c r="B203" s="45"/>
      <c r="C203" s="45"/>
      <c r="D203" s="45"/>
      <c r="E203" s="45"/>
      <c r="F203" s="45"/>
      <c r="G203" s="45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5"/>
      <c r="B204" s="45"/>
      <c r="C204" s="45"/>
      <c r="D204" s="45"/>
      <c r="E204" s="45"/>
      <c r="F204" s="45"/>
      <c r="G204" s="45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5"/>
      <c r="B205" s="45"/>
      <c r="C205" s="45"/>
      <c r="D205" s="45"/>
      <c r="E205" s="45"/>
      <c r="F205" s="45"/>
      <c r="G205" s="45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5"/>
      <c r="B206" s="45"/>
      <c r="C206" s="45"/>
      <c r="D206" s="45"/>
      <c r="E206" s="45"/>
      <c r="F206" s="45"/>
      <c r="G206" s="45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5"/>
      <c r="B207" s="45"/>
      <c r="C207" s="45"/>
      <c r="D207" s="45"/>
      <c r="E207" s="45"/>
      <c r="F207" s="45"/>
      <c r="G207" s="45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5"/>
      <c r="B208" s="45"/>
      <c r="C208" s="45"/>
      <c r="D208" s="45"/>
      <c r="E208" s="45"/>
      <c r="F208" s="45"/>
      <c r="G208" s="45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5"/>
      <c r="B209" s="45"/>
      <c r="C209" s="45"/>
      <c r="D209" s="45"/>
      <c r="E209" s="45"/>
      <c r="F209" s="45"/>
      <c r="G209" s="45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5"/>
      <c r="B210" s="45"/>
      <c r="C210" s="45"/>
      <c r="D210" s="45"/>
      <c r="E210" s="45"/>
      <c r="F210" s="45"/>
      <c r="G210" s="45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5"/>
      <c r="B211" s="45"/>
      <c r="C211" s="45"/>
      <c r="D211" s="45"/>
      <c r="E211" s="45"/>
      <c r="F211" s="45"/>
      <c r="G211" s="45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5"/>
      <c r="B212" s="45"/>
      <c r="C212" s="45"/>
      <c r="D212" s="45"/>
      <c r="E212" s="45"/>
      <c r="F212" s="45"/>
      <c r="G212" s="45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5"/>
      <c r="B213" s="45"/>
      <c r="C213" s="45"/>
      <c r="D213" s="45"/>
      <c r="E213" s="45"/>
      <c r="F213" s="45"/>
      <c r="G213" s="45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5"/>
      <c r="B214" s="45"/>
      <c r="C214" s="45"/>
      <c r="D214" s="45"/>
      <c r="E214" s="45"/>
      <c r="F214" s="45"/>
      <c r="G214" s="45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5"/>
      <c r="B215" s="45"/>
      <c r="C215" s="45"/>
      <c r="D215" s="45"/>
      <c r="E215" s="45"/>
      <c r="F215" s="45"/>
      <c r="G215" s="45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5"/>
      <c r="B216" s="45"/>
      <c r="C216" s="45"/>
      <c r="D216" s="45"/>
      <c r="E216" s="45"/>
      <c r="F216" s="45"/>
      <c r="G216" s="45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5"/>
      <c r="B217" s="45"/>
      <c r="C217" s="45"/>
      <c r="D217" s="45"/>
      <c r="E217" s="45"/>
      <c r="F217" s="45"/>
      <c r="G217" s="45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5"/>
      <c r="B218" s="45"/>
      <c r="C218" s="45"/>
      <c r="D218" s="45"/>
      <c r="E218" s="45"/>
      <c r="F218" s="45"/>
      <c r="G218" s="45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5"/>
      <c r="B219" s="45"/>
      <c r="C219" s="45"/>
      <c r="D219" s="45"/>
      <c r="E219" s="45"/>
      <c r="F219" s="45"/>
      <c r="G219" s="45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5"/>
      <c r="B220" s="45"/>
      <c r="C220" s="45"/>
      <c r="D220" s="45"/>
      <c r="E220" s="45"/>
      <c r="F220" s="45"/>
      <c r="G220" s="45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5"/>
      <c r="B221" s="45"/>
      <c r="C221" s="45"/>
      <c r="D221" s="45"/>
      <c r="E221" s="45"/>
      <c r="F221" s="45"/>
      <c r="G221" s="45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5"/>
      <c r="B222" s="45"/>
      <c r="C222" s="45"/>
      <c r="D222" s="45"/>
      <c r="E222" s="45"/>
      <c r="F222" s="45"/>
      <c r="G222" s="45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5"/>
      <c r="B223" s="45"/>
      <c r="C223" s="45"/>
      <c r="D223" s="45"/>
      <c r="E223" s="45"/>
      <c r="F223" s="45"/>
      <c r="G223" s="45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5"/>
      <c r="B224" s="45"/>
      <c r="C224" s="45"/>
      <c r="D224" s="45"/>
      <c r="E224" s="45"/>
      <c r="F224" s="45"/>
      <c r="G224" s="45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5"/>
      <c r="B225" s="45"/>
      <c r="C225" s="45"/>
      <c r="D225" s="45"/>
      <c r="E225" s="45"/>
      <c r="F225" s="45"/>
      <c r="G225" s="45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33:G48">
    <cfRule type="cellIs" dxfId="0" priority="1" operator="lessThan">
      <formula>7</formula>
    </cfRule>
  </conditionalFormatting>
  <conditionalFormatting sqref="G33:G48">
    <cfRule type="cellIs" dxfId="1" priority="2" operator="greaterThanOrEqual">
      <formula>7</formula>
    </cfRule>
  </conditionalFormatting>
  <conditionalFormatting sqref="G4:G27">
    <cfRule type="cellIs" dxfId="0" priority="3" operator="lessThan">
      <formula>7</formula>
    </cfRule>
  </conditionalFormatting>
  <conditionalFormatting sqref="G4:G27">
    <cfRule type="cellIs" dxfId="1" priority="4" operator="greaterThanOrEqual">
      <formula>7</formula>
    </cfRule>
  </conditionalFormatting>
  <conditionalFormatting sqref="B4:E2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3" t="s">
        <v>26</v>
      </c>
      <c r="B1" s="14" t="s">
        <v>51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 t="s">
        <v>28</v>
      </c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2"/>
      <c r="AA1" s="18"/>
      <c r="AB1" s="18"/>
      <c r="AC1" s="18"/>
      <c r="AD1" s="18"/>
      <c r="AE1" s="18"/>
    </row>
    <row r="2">
      <c r="A2" s="20"/>
      <c r="B2" s="21"/>
      <c r="C2" s="22"/>
      <c r="D2" s="22"/>
      <c r="E2" s="22"/>
      <c r="F2" s="22"/>
      <c r="G2" s="22"/>
      <c r="H2" s="22"/>
      <c r="I2" s="22"/>
      <c r="J2" s="22"/>
      <c r="K2" s="23"/>
      <c r="L2" s="2"/>
      <c r="M2" s="24" t="s">
        <v>29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2"/>
      <c r="AA2" s="18"/>
      <c r="AB2" s="18"/>
      <c r="AC2" s="18"/>
      <c r="AD2" s="18"/>
      <c r="AE2" s="18"/>
    </row>
    <row r="3">
      <c r="A3" s="25"/>
      <c r="B3" s="26" t="s">
        <v>30</v>
      </c>
      <c r="C3" s="26" t="s">
        <v>31</v>
      </c>
      <c r="D3" s="26" t="s">
        <v>32</v>
      </c>
      <c r="E3" s="26" t="s">
        <v>33</v>
      </c>
      <c r="F3" s="27" t="s">
        <v>34</v>
      </c>
      <c r="G3" s="27" t="s">
        <v>35</v>
      </c>
      <c r="H3" s="27" t="s">
        <v>36</v>
      </c>
      <c r="I3" s="27" t="s">
        <v>37</v>
      </c>
      <c r="J3" s="26" t="s">
        <v>38</v>
      </c>
      <c r="K3" s="26" t="s">
        <v>39</v>
      </c>
      <c r="L3" s="2"/>
      <c r="M3" s="17" t="s">
        <v>40</v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2"/>
      <c r="Y3" s="18"/>
      <c r="Z3" s="18"/>
      <c r="AA3" s="18"/>
      <c r="AB3" s="18"/>
      <c r="AC3" s="18"/>
      <c r="AD3" s="18"/>
      <c r="AE3" s="18"/>
    </row>
    <row r="4">
      <c r="A4" s="28" t="str">
        <f>ALNS!A4</f>
        <v>Ana Beatriz Oliveira Barbosa</v>
      </c>
      <c r="B4" s="29"/>
      <c r="C4" s="29"/>
      <c r="D4" s="29"/>
      <c r="E4" s="29"/>
      <c r="F4" s="30">
        <f t="shared" ref="F4:F27" si="1">IF(A4&lt;&gt;"",SUM(B4:E4),)</f>
        <v>0</v>
      </c>
      <c r="G4" s="31" t="str">
        <f t="shared" ref="G4:G27" si="2">IFERROR(IF(F4&gt;=0,AVERAGE(B4:E4),""),"")</f>
        <v/>
      </c>
      <c r="H4" s="30" t="str">
        <f t="shared" ref="H4:H27" si="3">IF(AND(F4&gt;=10,F4&lt;28,G4&lt;7),ROUND((50-G4*6)/4,1),"")</f>
        <v/>
      </c>
      <c r="I4" s="32"/>
      <c r="J4" s="33" t="str">
        <f t="shared" ref="J4:J27" si="4">IF(AND(B4&lt;&gt;"",C4&lt;&gt;"",D4&lt;&gt;"",E4&lt;&gt;""),IF(OR(F4&gt;=28,F4&lt;10),G4,IF(I4=H4,5,((G4*6)+(I4*4))/10)),)</f>
        <v/>
      </c>
      <c r="K4" s="34" t="str">
        <f t="shared" ref="K4:K27" si="5">IF(AND(B4&lt;&gt;"",C4&lt;&gt;"",D4&lt;&gt;"",E4&lt;&gt;""),IF(J4&gt;=5,"A","R"),)</f>
        <v/>
      </c>
      <c r="L4" s="2"/>
      <c r="M4" s="35" t="s">
        <v>41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</row>
    <row r="5">
      <c r="A5" s="36" t="str">
        <f>ALNS!A5</f>
        <v>Ana Clara de Lima</v>
      </c>
      <c r="B5" s="37"/>
      <c r="C5" s="37"/>
      <c r="D5" s="37"/>
      <c r="E5" s="37"/>
      <c r="F5" s="38">
        <f t="shared" si="1"/>
        <v>0</v>
      </c>
      <c r="G5" s="39" t="str">
        <f t="shared" si="2"/>
        <v/>
      </c>
      <c r="H5" s="38" t="str">
        <f t="shared" si="3"/>
        <v/>
      </c>
      <c r="I5" s="40"/>
      <c r="J5" s="41" t="str">
        <f t="shared" si="4"/>
        <v/>
      </c>
      <c r="K5" s="42" t="str">
        <f t="shared" si="5"/>
        <v/>
      </c>
      <c r="L5" s="2"/>
      <c r="M5" s="24" t="s">
        <v>42</v>
      </c>
      <c r="N5" s="18"/>
      <c r="O5" s="18"/>
      <c r="P5" s="18"/>
      <c r="Q5" s="18"/>
      <c r="R5" s="18"/>
      <c r="S5" s="18"/>
      <c r="T5" s="18"/>
      <c r="U5" s="18"/>
      <c r="V5" s="18"/>
      <c r="W5" s="18"/>
      <c r="X5" s="2"/>
      <c r="Y5" s="18"/>
      <c r="Z5" s="2"/>
      <c r="AA5" s="18"/>
      <c r="AB5" s="18"/>
      <c r="AC5" s="18"/>
      <c r="AD5" s="18"/>
      <c r="AE5" s="18"/>
    </row>
    <row r="6">
      <c r="A6" s="28" t="str">
        <f>ALNS!A6</f>
        <v>Brenda Teixeira Figueiredo</v>
      </c>
      <c r="B6" s="29"/>
      <c r="C6" s="29"/>
      <c r="D6" s="29"/>
      <c r="E6" s="29"/>
      <c r="F6" s="30">
        <f t="shared" si="1"/>
        <v>0</v>
      </c>
      <c r="G6" s="31" t="str">
        <f t="shared" si="2"/>
        <v/>
      </c>
      <c r="H6" s="30" t="str">
        <f t="shared" si="3"/>
        <v/>
      </c>
      <c r="I6" s="32"/>
      <c r="J6" s="33" t="str">
        <f t="shared" si="4"/>
        <v/>
      </c>
      <c r="K6" s="34" t="str">
        <f t="shared" si="5"/>
        <v/>
      </c>
      <c r="L6" s="2"/>
      <c r="M6" s="43" t="s">
        <v>43</v>
      </c>
      <c r="N6" s="18"/>
      <c r="O6" s="18"/>
      <c r="P6" s="18"/>
      <c r="Q6" s="18"/>
      <c r="R6" s="18"/>
      <c r="S6" s="18"/>
      <c r="T6" s="18"/>
      <c r="U6" s="18"/>
      <c r="V6" s="18"/>
      <c r="W6" s="18"/>
      <c r="X6" s="2"/>
      <c r="Y6" s="18"/>
      <c r="Z6" s="2"/>
      <c r="AA6" s="18"/>
      <c r="AB6" s="18"/>
      <c r="AC6" s="18"/>
      <c r="AD6" s="18"/>
      <c r="AE6" s="18"/>
    </row>
    <row r="7">
      <c r="A7" s="36" t="str">
        <f>ALNS!A7</f>
        <v>Carlos Antonio da Silva Vicente</v>
      </c>
      <c r="B7" s="37"/>
      <c r="C7" s="37"/>
      <c r="D7" s="37"/>
      <c r="E7" s="37"/>
      <c r="F7" s="38">
        <f t="shared" si="1"/>
        <v>0</v>
      </c>
      <c r="G7" s="39" t="str">
        <f t="shared" si="2"/>
        <v/>
      </c>
      <c r="H7" s="38" t="str">
        <f t="shared" si="3"/>
        <v/>
      </c>
      <c r="I7" s="40"/>
      <c r="J7" s="41" t="str">
        <f t="shared" si="4"/>
        <v/>
      </c>
      <c r="K7" s="42" t="str">
        <f t="shared" si="5"/>
        <v/>
      </c>
      <c r="L7" s="2"/>
      <c r="M7" s="43" t="s">
        <v>44</v>
      </c>
      <c r="N7" s="18"/>
      <c r="O7" s="18"/>
      <c r="P7" s="18"/>
      <c r="Q7" s="18"/>
      <c r="R7" s="18"/>
      <c r="S7" s="18"/>
      <c r="T7" s="18"/>
      <c r="U7" s="18"/>
      <c r="V7" s="18"/>
      <c r="W7" s="18"/>
      <c r="X7" s="2"/>
      <c r="Y7" s="18"/>
      <c r="Z7" s="2"/>
      <c r="AA7" s="18"/>
      <c r="AB7" s="18"/>
      <c r="AC7" s="18"/>
      <c r="AD7" s="18"/>
      <c r="AE7" s="18"/>
    </row>
    <row r="8">
      <c r="A8" s="28" t="str">
        <f>ALNS!A8</f>
        <v>Eduarda Shaieny Lopes Lima</v>
      </c>
      <c r="B8" s="29"/>
      <c r="C8" s="29"/>
      <c r="D8" s="29"/>
      <c r="E8" s="29"/>
      <c r="F8" s="30">
        <f t="shared" si="1"/>
        <v>0</v>
      </c>
      <c r="G8" s="31" t="str">
        <f t="shared" si="2"/>
        <v/>
      </c>
      <c r="H8" s="30" t="str">
        <f t="shared" si="3"/>
        <v/>
      </c>
      <c r="I8" s="32"/>
      <c r="J8" s="33" t="str">
        <f t="shared" si="4"/>
        <v/>
      </c>
      <c r="K8" s="34" t="str">
        <f t="shared" si="5"/>
        <v/>
      </c>
      <c r="L8" s="2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2"/>
      <c r="Y8" s="18"/>
      <c r="Z8" s="2"/>
      <c r="AA8" s="18"/>
      <c r="AB8" s="18"/>
      <c r="AC8" s="18"/>
      <c r="AD8" s="18"/>
      <c r="AE8" s="18"/>
    </row>
    <row r="9">
      <c r="A9" s="36" t="str">
        <f>ALNS!A9</f>
        <v>Ellen Beatriz Pacífico da Silva</v>
      </c>
      <c r="B9" s="37"/>
      <c r="C9" s="37"/>
      <c r="D9" s="37"/>
      <c r="E9" s="37"/>
      <c r="F9" s="38">
        <f t="shared" si="1"/>
        <v>0</v>
      </c>
      <c r="G9" s="39" t="str">
        <f t="shared" si="2"/>
        <v/>
      </c>
      <c r="H9" s="38" t="str">
        <f t="shared" si="3"/>
        <v/>
      </c>
      <c r="I9" s="40"/>
      <c r="J9" s="41" t="str">
        <f t="shared" si="4"/>
        <v/>
      </c>
      <c r="K9" s="42" t="str">
        <f t="shared" si="5"/>
        <v/>
      </c>
      <c r="L9" s="2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2"/>
      <c r="Y9" s="18"/>
      <c r="Z9" s="2"/>
      <c r="AA9" s="18"/>
      <c r="AB9" s="18"/>
      <c r="AC9" s="18"/>
      <c r="AD9" s="18"/>
      <c r="AE9" s="18"/>
    </row>
    <row r="10">
      <c r="A10" s="28" t="str">
        <f>ALNS!A10</f>
        <v>Emilly Christina Lima Freire</v>
      </c>
      <c r="B10" s="29"/>
      <c r="C10" s="29"/>
      <c r="D10" s="29"/>
      <c r="E10" s="29"/>
      <c r="F10" s="30">
        <f t="shared" si="1"/>
        <v>0</v>
      </c>
      <c r="G10" s="31" t="str">
        <f t="shared" si="2"/>
        <v/>
      </c>
      <c r="H10" s="30" t="str">
        <f t="shared" si="3"/>
        <v/>
      </c>
      <c r="I10" s="32"/>
      <c r="J10" s="33" t="str">
        <f t="shared" si="4"/>
        <v/>
      </c>
      <c r="K10" s="34" t="str">
        <f t="shared" si="5"/>
        <v/>
      </c>
      <c r="L10" s="2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2"/>
      <c r="Y10" s="18"/>
      <c r="Z10" s="2"/>
      <c r="AA10" s="18"/>
      <c r="AB10" s="18"/>
      <c r="AC10" s="18"/>
      <c r="AD10" s="18"/>
      <c r="AE10" s="18"/>
    </row>
    <row r="11">
      <c r="A11" s="36" t="str">
        <f>ALNS!A11</f>
        <v>Emilly Eduarda Almeida da Silva</v>
      </c>
      <c r="B11" s="37"/>
      <c r="C11" s="37"/>
      <c r="D11" s="37"/>
      <c r="E11" s="37"/>
      <c r="F11" s="38">
        <f t="shared" si="1"/>
        <v>0</v>
      </c>
      <c r="G11" s="39" t="str">
        <f t="shared" si="2"/>
        <v/>
      </c>
      <c r="H11" s="38" t="str">
        <f t="shared" si="3"/>
        <v/>
      </c>
      <c r="I11" s="40"/>
      <c r="J11" s="41" t="str">
        <f t="shared" si="4"/>
        <v/>
      </c>
      <c r="K11" s="42" t="str">
        <f t="shared" si="5"/>
        <v/>
      </c>
      <c r="L11" s="2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2"/>
      <c r="Y11" s="18"/>
      <c r="Z11" s="2"/>
      <c r="AA11" s="18"/>
      <c r="AB11" s="18"/>
      <c r="AC11" s="18"/>
      <c r="AD11" s="18"/>
      <c r="AE11" s="18"/>
    </row>
    <row r="12">
      <c r="A12" s="28" t="str">
        <f>ALNS!A12</f>
        <v>Emilly Oliveira da Cruz</v>
      </c>
      <c r="B12" s="29"/>
      <c r="C12" s="29"/>
      <c r="D12" s="29"/>
      <c r="E12" s="29"/>
      <c r="F12" s="30">
        <f t="shared" si="1"/>
        <v>0</v>
      </c>
      <c r="G12" s="31" t="str">
        <f t="shared" si="2"/>
        <v/>
      </c>
      <c r="H12" s="30" t="str">
        <f t="shared" si="3"/>
        <v/>
      </c>
      <c r="I12" s="32"/>
      <c r="J12" s="33" t="str">
        <f t="shared" si="4"/>
        <v/>
      </c>
      <c r="K12" s="34" t="str">
        <f t="shared" si="5"/>
        <v/>
      </c>
      <c r="L12" s="2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2"/>
      <c r="Y12" s="18"/>
      <c r="Z12" s="2"/>
      <c r="AA12" s="18"/>
      <c r="AB12" s="18"/>
      <c r="AC12" s="18"/>
      <c r="AD12" s="18"/>
      <c r="AE12" s="18"/>
    </row>
    <row r="13">
      <c r="A13" s="36" t="str">
        <f>ALNS!A13</f>
        <v>Esteffany Mirelly Lima da Silva</v>
      </c>
      <c r="B13" s="37"/>
      <c r="C13" s="37"/>
      <c r="D13" s="37"/>
      <c r="E13" s="37"/>
      <c r="F13" s="38">
        <f t="shared" si="1"/>
        <v>0</v>
      </c>
      <c r="G13" s="39" t="str">
        <f t="shared" si="2"/>
        <v/>
      </c>
      <c r="H13" s="38" t="str">
        <f t="shared" si="3"/>
        <v/>
      </c>
      <c r="I13" s="40"/>
      <c r="J13" s="41" t="str">
        <f t="shared" si="4"/>
        <v/>
      </c>
      <c r="K13" s="42" t="str">
        <f t="shared" si="5"/>
        <v/>
      </c>
      <c r="L13" s="2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2"/>
      <c r="Y13" s="18"/>
      <c r="Z13" s="2"/>
      <c r="AA13" s="18"/>
      <c r="AB13" s="18"/>
      <c r="AC13" s="18"/>
      <c r="AD13" s="18"/>
      <c r="AE13" s="18"/>
    </row>
    <row r="14">
      <c r="A14" s="28" t="str">
        <f>ALNS!A14</f>
        <v>Ester Hadassa Gomes Silva</v>
      </c>
      <c r="B14" s="29"/>
      <c r="C14" s="29"/>
      <c r="D14" s="29"/>
      <c r="E14" s="29"/>
      <c r="F14" s="30">
        <f t="shared" si="1"/>
        <v>0</v>
      </c>
      <c r="G14" s="31" t="str">
        <f t="shared" si="2"/>
        <v/>
      </c>
      <c r="H14" s="30" t="str">
        <f t="shared" si="3"/>
        <v/>
      </c>
      <c r="I14" s="32"/>
      <c r="J14" s="33" t="str">
        <f t="shared" si="4"/>
        <v/>
      </c>
      <c r="K14" s="34" t="str">
        <f t="shared" si="5"/>
        <v/>
      </c>
      <c r="L14" s="2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2"/>
      <c r="Y14" s="18"/>
      <c r="Z14" s="2"/>
      <c r="AA14" s="18"/>
      <c r="AB14" s="18"/>
      <c r="AC14" s="18"/>
      <c r="AD14" s="18"/>
      <c r="AE14" s="18"/>
    </row>
    <row r="15">
      <c r="A15" s="36" t="str">
        <f>ALNS!A15</f>
        <v>Évelin Yasmin Ferreira de Santana</v>
      </c>
      <c r="B15" s="37"/>
      <c r="C15" s="37"/>
      <c r="D15" s="37"/>
      <c r="E15" s="37"/>
      <c r="F15" s="38">
        <f t="shared" si="1"/>
        <v>0</v>
      </c>
      <c r="G15" s="39" t="str">
        <f t="shared" si="2"/>
        <v/>
      </c>
      <c r="H15" s="38" t="str">
        <f t="shared" si="3"/>
        <v/>
      </c>
      <c r="I15" s="40"/>
      <c r="J15" s="41" t="str">
        <f t="shared" si="4"/>
        <v/>
      </c>
      <c r="K15" s="42" t="str">
        <f t="shared" si="5"/>
        <v/>
      </c>
      <c r="L15" s="2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2"/>
      <c r="Y15" s="18"/>
      <c r="Z15" s="2"/>
      <c r="AA15" s="18"/>
      <c r="AB15" s="18"/>
      <c r="AC15" s="18"/>
      <c r="AD15" s="18"/>
      <c r="AE15" s="18"/>
    </row>
    <row r="16">
      <c r="A16" s="28" t="str">
        <f>ALNS!A16</f>
        <v>Everton Henrique de Negreiros Silva</v>
      </c>
      <c r="B16" s="29"/>
      <c r="C16" s="29"/>
      <c r="D16" s="29"/>
      <c r="E16" s="29"/>
      <c r="F16" s="30">
        <f t="shared" si="1"/>
        <v>0</v>
      </c>
      <c r="G16" s="31" t="str">
        <f t="shared" si="2"/>
        <v/>
      </c>
      <c r="H16" s="30" t="str">
        <f t="shared" si="3"/>
        <v/>
      </c>
      <c r="I16" s="32"/>
      <c r="J16" s="33" t="str">
        <f t="shared" si="4"/>
        <v/>
      </c>
      <c r="K16" s="34" t="str">
        <f t="shared" si="5"/>
        <v/>
      </c>
      <c r="L16" s="2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2"/>
      <c r="Y16" s="18"/>
      <c r="Z16" s="2"/>
      <c r="AA16" s="18"/>
      <c r="AB16" s="18"/>
      <c r="AC16" s="18"/>
      <c r="AD16" s="18"/>
      <c r="AE16" s="18"/>
    </row>
    <row r="17">
      <c r="A17" s="36" t="str">
        <f>ALNS!A17</f>
        <v>Gabrielle Borges Alves</v>
      </c>
      <c r="B17" s="37"/>
      <c r="C17" s="37"/>
      <c r="D17" s="37"/>
      <c r="E17" s="37"/>
      <c r="F17" s="38">
        <f t="shared" si="1"/>
        <v>0</v>
      </c>
      <c r="G17" s="39" t="str">
        <f t="shared" si="2"/>
        <v/>
      </c>
      <c r="H17" s="38" t="str">
        <f t="shared" si="3"/>
        <v/>
      </c>
      <c r="I17" s="40"/>
      <c r="J17" s="41" t="str">
        <f t="shared" si="4"/>
        <v/>
      </c>
      <c r="K17" s="42" t="str">
        <f t="shared" si="5"/>
        <v/>
      </c>
      <c r="L17" s="2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2"/>
      <c r="Y17" s="18"/>
      <c r="Z17" s="2"/>
      <c r="AA17" s="18"/>
      <c r="AB17" s="18"/>
      <c r="AC17" s="18"/>
      <c r="AD17" s="18"/>
      <c r="AE17" s="18"/>
    </row>
    <row r="18">
      <c r="A18" s="28" t="str">
        <f>ALNS!A18</f>
        <v>João Gabriel Araújo Macedo</v>
      </c>
      <c r="B18" s="29"/>
      <c r="C18" s="29"/>
      <c r="D18" s="29"/>
      <c r="E18" s="29"/>
      <c r="F18" s="30">
        <f t="shared" si="1"/>
        <v>0</v>
      </c>
      <c r="G18" s="31" t="str">
        <f t="shared" si="2"/>
        <v/>
      </c>
      <c r="H18" s="30" t="str">
        <f t="shared" si="3"/>
        <v/>
      </c>
      <c r="I18" s="32"/>
      <c r="J18" s="33" t="str">
        <f t="shared" si="4"/>
        <v/>
      </c>
      <c r="K18" s="34" t="str">
        <f t="shared" si="5"/>
        <v/>
      </c>
      <c r="L18" s="2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2"/>
      <c r="Y18" s="18"/>
      <c r="Z18" s="2"/>
      <c r="AA18" s="18"/>
      <c r="AB18" s="18"/>
      <c r="AC18" s="18"/>
      <c r="AD18" s="18"/>
      <c r="AE18" s="18"/>
    </row>
    <row r="19">
      <c r="A19" s="36" t="str">
        <f>ALNS!A19</f>
        <v>José Flávio Araújo Macedo</v>
      </c>
      <c r="B19" s="37"/>
      <c r="C19" s="37"/>
      <c r="D19" s="37"/>
      <c r="E19" s="37"/>
      <c r="F19" s="38">
        <f t="shared" si="1"/>
        <v>0</v>
      </c>
      <c r="G19" s="39" t="str">
        <f t="shared" si="2"/>
        <v/>
      </c>
      <c r="H19" s="38" t="str">
        <f t="shared" si="3"/>
        <v/>
      </c>
      <c r="I19" s="40"/>
      <c r="J19" s="41" t="str">
        <f t="shared" si="4"/>
        <v/>
      </c>
      <c r="K19" s="42" t="str">
        <f t="shared" si="5"/>
        <v/>
      </c>
      <c r="L19" s="2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2"/>
      <c r="Y19" s="18"/>
      <c r="Z19" s="2"/>
      <c r="AA19" s="18"/>
      <c r="AB19" s="18"/>
      <c r="AC19" s="18"/>
      <c r="AD19" s="18"/>
      <c r="AE19" s="18"/>
    </row>
    <row r="20" ht="15.75" customHeight="1">
      <c r="A20" s="44" t="str">
        <f>ALNS!A20</f>
        <v>Lethycia Nascimento Sousa</v>
      </c>
      <c r="B20" s="29"/>
      <c r="C20" s="29"/>
      <c r="D20" s="29"/>
      <c r="E20" s="29"/>
      <c r="F20" s="30">
        <f t="shared" si="1"/>
        <v>0</v>
      </c>
      <c r="G20" s="31" t="str">
        <f t="shared" si="2"/>
        <v/>
      </c>
      <c r="H20" s="30" t="str">
        <f t="shared" si="3"/>
        <v/>
      </c>
      <c r="I20" s="32"/>
      <c r="J20" s="33" t="str">
        <f t="shared" si="4"/>
        <v/>
      </c>
      <c r="K20" s="34" t="str">
        <f t="shared" si="5"/>
        <v/>
      </c>
      <c r="L20" s="2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2"/>
      <c r="Y20" s="18"/>
      <c r="Z20" s="2"/>
      <c r="AA20" s="18"/>
      <c r="AB20" s="18"/>
      <c r="AC20" s="18"/>
      <c r="AD20" s="18"/>
      <c r="AE20" s="18"/>
    </row>
    <row r="21" ht="15.75" customHeight="1">
      <c r="A21" s="36" t="str">
        <f>ALNS!A21</f>
        <v>Maria Julia Oliveira Almeida</v>
      </c>
      <c r="B21" s="37"/>
      <c r="C21" s="37"/>
      <c r="D21" s="37"/>
      <c r="E21" s="37"/>
      <c r="F21" s="38">
        <f t="shared" si="1"/>
        <v>0</v>
      </c>
      <c r="G21" s="39" t="str">
        <f t="shared" si="2"/>
        <v/>
      </c>
      <c r="H21" s="38" t="str">
        <f t="shared" si="3"/>
        <v/>
      </c>
      <c r="I21" s="40"/>
      <c r="J21" s="41" t="str">
        <f t="shared" si="4"/>
        <v/>
      </c>
      <c r="K21" s="42" t="str">
        <f t="shared" si="5"/>
        <v/>
      </c>
      <c r="L21" s="2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2"/>
      <c r="Y21" s="18"/>
      <c r="Z21" s="2"/>
      <c r="AA21" s="18"/>
      <c r="AB21" s="18"/>
      <c r="AC21" s="18"/>
      <c r="AD21" s="18"/>
      <c r="AE21" s="18"/>
    </row>
    <row r="22" ht="15.75" customHeight="1">
      <c r="A22" s="28" t="str">
        <f>ALNS!A22</f>
        <v>Marynna Mellyne de Oliveira Almeida Carneiro</v>
      </c>
      <c r="B22" s="29"/>
      <c r="C22" s="29"/>
      <c r="D22" s="29"/>
      <c r="E22" s="29"/>
      <c r="F22" s="30">
        <f t="shared" si="1"/>
        <v>0</v>
      </c>
      <c r="G22" s="31" t="str">
        <f t="shared" si="2"/>
        <v/>
      </c>
      <c r="H22" s="30" t="str">
        <f t="shared" si="3"/>
        <v/>
      </c>
      <c r="I22" s="32"/>
      <c r="J22" s="33" t="str">
        <f t="shared" si="4"/>
        <v/>
      </c>
      <c r="K22" s="34" t="str">
        <f t="shared" si="5"/>
        <v/>
      </c>
      <c r="L22" s="2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2"/>
      <c r="Y22" s="18"/>
      <c r="Z22" s="2"/>
      <c r="AA22" s="18"/>
      <c r="AB22" s="18"/>
      <c r="AC22" s="18"/>
      <c r="AD22" s="18"/>
      <c r="AE22" s="18"/>
    </row>
    <row r="23" ht="15.75" customHeight="1">
      <c r="A23" s="36" t="str">
        <f>ALNS!A23</f>
        <v>Milena Luana Azevedo Lima</v>
      </c>
      <c r="B23" s="37"/>
      <c r="C23" s="37"/>
      <c r="D23" s="37"/>
      <c r="E23" s="37"/>
      <c r="F23" s="38">
        <f t="shared" si="1"/>
        <v>0</v>
      </c>
      <c r="G23" s="39" t="str">
        <f t="shared" si="2"/>
        <v/>
      </c>
      <c r="H23" s="38" t="str">
        <f t="shared" si="3"/>
        <v/>
      </c>
      <c r="I23" s="40"/>
      <c r="J23" s="41" t="str">
        <f t="shared" si="4"/>
        <v/>
      </c>
      <c r="K23" s="42" t="str">
        <f t="shared" si="5"/>
        <v/>
      </c>
      <c r="L23" s="2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2"/>
      <c r="Y23" s="18"/>
      <c r="Z23" s="2"/>
      <c r="AA23" s="18"/>
      <c r="AB23" s="18"/>
      <c r="AC23" s="18"/>
      <c r="AD23" s="18"/>
      <c r="AE23" s="18"/>
    </row>
    <row r="24" ht="15.75" customHeight="1">
      <c r="A24" s="28" t="str">
        <f>ALNS!A24</f>
        <v>Myllena Maria da Silva Balbino</v>
      </c>
      <c r="B24" s="29"/>
      <c r="C24" s="29"/>
      <c r="D24" s="29"/>
      <c r="E24" s="29"/>
      <c r="F24" s="30">
        <f t="shared" si="1"/>
        <v>0</v>
      </c>
      <c r="G24" s="31" t="str">
        <f t="shared" si="2"/>
        <v/>
      </c>
      <c r="H24" s="30" t="str">
        <f t="shared" si="3"/>
        <v/>
      </c>
      <c r="I24" s="32"/>
      <c r="J24" s="33" t="str">
        <f t="shared" si="4"/>
        <v/>
      </c>
      <c r="K24" s="34" t="str">
        <f t="shared" si="5"/>
        <v/>
      </c>
      <c r="L24" s="2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2"/>
      <c r="Y24" s="18"/>
      <c r="Z24" s="2"/>
      <c r="AA24" s="18"/>
      <c r="AB24" s="18"/>
      <c r="AC24" s="18"/>
      <c r="AD24" s="18"/>
      <c r="AE24" s="18"/>
    </row>
    <row r="25" ht="15.75" customHeight="1">
      <c r="A25" s="36" t="str">
        <f>ALNS!A25</f>
        <v>Poliana Kelly de Almeida Nascimento</v>
      </c>
      <c r="B25" s="37"/>
      <c r="C25" s="37"/>
      <c r="D25" s="37"/>
      <c r="E25" s="37"/>
      <c r="F25" s="38">
        <f t="shared" si="1"/>
        <v>0</v>
      </c>
      <c r="G25" s="39" t="str">
        <f t="shared" si="2"/>
        <v/>
      </c>
      <c r="H25" s="38" t="str">
        <f t="shared" si="3"/>
        <v/>
      </c>
      <c r="I25" s="40"/>
      <c r="J25" s="41" t="str">
        <f t="shared" si="4"/>
        <v/>
      </c>
      <c r="K25" s="42" t="str">
        <f t="shared" si="5"/>
        <v/>
      </c>
      <c r="L25" s="2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2"/>
      <c r="Y25" s="18"/>
      <c r="Z25" s="2"/>
      <c r="AA25" s="18"/>
      <c r="AB25" s="18"/>
      <c r="AC25" s="18"/>
      <c r="AD25" s="18"/>
      <c r="AE25" s="18"/>
    </row>
    <row r="26" ht="15.75" customHeight="1">
      <c r="A26" s="28" t="str">
        <f>ALNS!A26</f>
        <v>Rafaelly Jordão de Oliveira</v>
      </c>
      <c r="B26" s="29"/>
      <c r="C26" s="29"/>
      <c r="D26" s="29"/>
      <c r="E26" s="29"/>
      <c r="F26" s="30">
        <f t="shared" si="1"/>
        <v>0</v>
      </c>
      <c r="G26" s="31" t="str">
        <f t="shared" si="2"/>
        <v/>
      </c>
      <c r="H26" s="30" t="str">
        <f t="shared" si="3"/>
        <v/>
      </c>
      <c r="I26" s="32"/>
      <c r="J26" s="33" t="str">
        <f t="shared" si="4"/>
        <v/>
      </c>
      <c r="K26" s="34" t="str">
        <f t="shared" si="5"/>
        <v/>
      </c>
      <c r="L26" s="2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2"/>
      <c r="Y26" s="18"/>
      <c r="Z26" s="2"/>
      <c r="AA26" s="18"/>
      <c r="AB26" s="18"/>
      <c r="AC26" s="18"/>
      <c r="AD26" s="18"/>
      <c r="AE26" s="18"/>
    </row>
    <row r="27" ht="15.75" customHeight="1">
      <c r="A27" s="36" t="str">
        <f>ALNS!A27</f>
        <v>Samuel de Sousa Ribeiro</v>
      </c>
      <c r="B27" s="37"/>
      <c r="C27" s="37"/>
      <c r="D27" s="37"/>
      <c r="E27" s="37"/>
      <c r="F27" s="38">
        <f t="shared" si="1"/>
        <v>0</v>
      </c>
      <c r="G27" s="39" t="str">
        <f t="shared" si="2"/>
        <v/>
      </c>
      <c r="H27" s="38" t="str">
        <f t="shared" si="3"/>
        <v/>
      </c>
      <c r="I27" s="40"/>
      <c r="J27" s="41" t="str">
        <f t="shared" si="4"/>
        <v/>
      </c>
      <c r="K27" s="42" t="str">
        <f t="shared" si="5"/>
        <v/>
      </c>
      <c r="L27" s="2"/>
      <c r="M27" s="18"/>
      <c r="N27" s="18"/>
      <c r="O27" s="18"/>
      <c r="P27" s="18"/>
      <c r="Q27" s="18"/>
      <c r="R27" s="18"/>
      <c r="S27" s="18"/>
      <c r="T27" s="18"/>
      <c r="U27" s="18"/>
      <c r="V27" s="2"/>
      <c r="W27" s="2"/>
      <c r="X27" s="2"/>
      <c r="Y27" s="18"/>
      <c r="Z27" s="2"/>
      <c r="AA27" s="18"/>
      <c r="AB27" s="18"/>
      <c r="AC27" s="18"/>
      <c r="AD27" s="18"/>
      <c r="AE27" s="18"/>
    </row>
    <row r="28" ht="15.75" hidden="1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2"/>
      <c r="M28" s="18"/>
      <c r="N28" s="18"/>
      <c r="O28" s="18"/>
      <c r="P28" s="18"/>
      <c r="Q28" s="18"/>
      <c r="R28" s="18"/>
      <c r="S28" s="18"/>
      <c r="T28" s="18"/>
      <c r="U28" s="2"/>
      <c r="V28" s="2"/>
      <c r="W28" s="2"/>
      <c r="X28" s="2"/>
      <c r="Y28" s="18"/>
      <c r="Z28" s="2"/>
      <c r="AA28" s="18"/>
      <c r="AB28" s="18"/>
      <c r="AC28" s="18"/>
      <c r="AD28" s="18"/>
      <c r="AE28" s="18"/>
    </row>
    <row r="29" ht="15.75" hidden="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2"/>
      <c r="M29" s="18"/>
      <c r="N29" s="18"/>
      <c r="O29" s="18"/>
      <c r="P29" s="18"/>
      <c r="Q29" s="18"/>
      <c r="R29" s="18"/>
      <c r="S29" s="18"/>
      <c r="T29" s="18"/>
      <c r="U29" s="2"/>
      <c r="V29" s="2"/>
      <c r="W29" s="2"/>
      <c r="X29" s="2"/>
      <c r="Y29" s="2"/>
      <c r="Z29" s="2"/>
      <c r="AA29" s="18"/>
      <c r="AB29" s="18"/>
      <c r="AC29" s="18"/>
      <c r="AD29" s="18"/>
      <c r="AE29" s="18"/>
    </row>
    <row r="30" ht="15.75" hidden="1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2"/>
      <c r="M30" s="18"/>
      <c r="N30" s="18"/>
      <c r="O30" s="18"/>
      <c r="P30" s="18"/>
      <c r="Q30" s="18"/>
      <c r="R30" s="18"/>
      <c r="S30" s="18"/>
      <c r="T30" s="18"/>
      <c r="U30" s="2"/>
      <c r="V30" s="2"/>
      <c r="W30" s="2"/>
      <c r="X30" s="2"/>
      <c r="Y30" s="2"/>
      <c r="Z30" s="2"/>
      <c r="AA30" s="18"/>
      <c r="AB30" s="18"/>
      <c r="AC30" s="18"/>
      <c r="AD30" s="18"/>
      <c r="AE30" s="18"/>
    </row>
    <row r="31" ht="15.75" hidden="1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8"/>
      <c r="M31" s="18"/>
      <c r="N31" s="18"/>
      <c r="O31" s="18"/>
      <c r="P31" s="18"/>
      <c r="Q31" s="18"/>
      <c r="R31" s="18"/>
      <c r="S31" s="18"/>
      <c r="T31" s="18"/>
      <c r="U31" s="2"/>
      <c r="V31" s="2"/>
      <c r="W31" s="2"/>
      <c r="X31" s="2"/>
      <c r="Y31" s="2"/>
      <c r="Z31" s="2"/>
      <c r="AA31" s="18"/>
      <c r="AB31" s="18"/>
      <c r="AC31" s="18"/>
      <c r="AD31" s="18"/>
      <c r="AE31" s="18"/>
    </row>
    <row r="32" ht="15.75" hidden="1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8"/>
      <c r="M32" s="18"/>
      <c r="N32" s="18"/>
      <c r="O32" s="18"/>
      <c r="P32" s="18"/>
      <c r="Q32" s="18"/>
      <c r="R32" s="18"/>
      <c r="S32" s="18"/>
      <c r="T32" s="18"/>
      <c r="U32" s="2"/>
      <c r="V32" s="2"/>
      <c r="W32" s="2"/>
      <c r="X32" s="2"/>
      <c r="Y32" s="2"/>
      <c r="Z32" s="2"/>
      <c r="AA32" s="18"/>
      <c r="AB32" s="18"/>
      <c r="AC32" s="18"/>
      <c r="AD32" s="18"/>
      <c r="AE32" s="18"/>
    </row>
    <row r="33" ht="15.75" hidden="1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2"/>
      <c r="W33" s="2"/>
      <c r="X33" s="2"/>
      <c r="Y33" s="2"/>
      <c r="Z33" s="2"/>
      <c r="AA33" s="18"/>
      <c r="AB33" s="18"/>
      <c r="AC33" s="18"/>
      <c r="AD33" s="18"/>
      <c r="AE33" s="18"/>
    </row>
    <row r="34" ht="15.75" hidden="1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8"/>
      <c r="M34" s="18"/>
      <c r="N34" s="18"/>
      <c r="O34" s="18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8"/>
      <c r="AB34" s="18"/>
      <c r="AC34" s="18"/>
      <c r="AD34" s="18"/>
      <c r="AE34" s="18"/>
    </row>
    <row r="35" ht="15.75" hidden="1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8"/>
      <c r="M35" s="18"/>
      <c r="N35" s="18"/>
      <c r="O35" s="18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8"/>
      <c r="AB35" s="18"/>
      <c r="AC35" s="18"/>
      <c r="AD35" s="18"/>
      <c r="AE35" s="18"/>
    </row>
    <row r="36" ht="15.75" hidden="1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8"/>
      <c r="M36" s="18"/>
      <c r="N36" s="18"/>
      <c r="O36" s="18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8"/>
      <c r="AB36" s="18"/>
      <c r="AC36" s="18"/>
      <c r="AD36" s="18"/>
      <c r="AE36" s="18"/>
    </row>
    <row r="37" ht="15.75" hidden="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8"/>
      <c r="M37" s="18"/>
      <c r="N37" s="18"/>
      <c r="O37" s="18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8"/>
      <c r="AB37" s="18"/>
      <c r="AC37" s="18"/>
      <c r="AD37" s="18"/>
      <c r="AE37" s="2"/>
    </row>
    <row r="38" ht="15.75" hidden="1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8"/>
      <c r="M38" s="18"/>
      <c r="N38" s="18"/>
      <c r="O38" s="18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8"/>
      <c r="AB38" s="18"/>
      <c r="AC38" s="18"/>
      <c r="AD38" s="18"/>
      <c r="AE38" s="2"/>
    </row>
    <row r="39" ht="15.75" hidden="1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8"/>
      <c r="M39" s="18"/>
      <c r="N39" s="18"/>
      <c r="O39" s="18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8"/>
      <c r="AB39" s="18"/>
      <c r="AC39" s="18"/>
      <c r="AD39" s="18"/>
      <c r="AE39" s="2"/>
    </row>
    <row r="40" ht="15.75" hidden="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8"/>
      <c r="M40" s="18"/>
      <c r="N40" s="18"/>
      <c r="O40" s="18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8"/>
      <c r="AB40" s="18"/>
      <c r="AC40" s="18"/>
      <c r="AD40" s="2"/>
      <c r="AE40" s="2"/>
    </row>
    <row r="41" ht="15.75" hidden="1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8"/>
      <c r="M41" s="18"/>
      <c r="N41" s="18"/>
      <c r="O41" s="18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8"/>
      <c r="AB41" s="2"/>
      <c r="AC41" s="2"/>
      <c r="AD41" s="2"/>
      <c r="AE41" s="2"/>
    </row>
    <row r="42" ht="15.75" hidden="1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8"/>
      <c r="M42" s="18"/>
      <c r="N42" s="18"/>
      <c r="O42" s="18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8"/>
      <c r="AB42" s="2"/>
      <c r="AC42" s="2"/>
      <c r="AD42" s="2"/>
      <c r="AE42" s="2"/>
    </row>
    <row r="43" ht="15.75" hidden="1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8"/>
      <c r="M43" s="18"/>
      <c r="N43" s="18"/>
      <c r="O43" s="18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8"/>
      <c r="AB43" s="2"/>
      <c r="AC43" s="2"/>
      <c r="AD43" s="2"/>
      <c r="AE43" s="2"/>
    </row>
    <row r="44" ht="15.75" hidden="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8"/>
      <c r="M44" s="18"/>
      <c r="N44" s="18"/>
      <c r="O44" s="18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8"/>
      <c r="AB44" s="2"/>
      <c r="AC44" s="2"/>
      <c r="AD44" s="2"/>
      <c r="AE44" s="2"/>
    </row>
    <row r="45" ht="15.75" hidden="1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8"/>
      <c r="M45" s="18"/>
      <c r="N45" s="18"/>
      <c r="O45" s="18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8"/>
      <c r="M46" s="18"/>
      <c r="N46" s="18"/>
      <c r="O46" s="18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8"/>
      <c r="M47" s="18"/>
      <c r="N47" s="18"/>
      <c r="O47" s="18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8"/>
      <c r="M48" s="18"/>
      <c r="N48" s="18"/>
      <c r="O48" s="18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8"/>
      <c r="M49" s="18"/>
      <c r="N49" s="18"/>
      <c r="O49" s="18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8"/>
      <c r="M50" s="18"/>
      <c r="N50" s="18"/>
      <c r="O50" s="18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8"/>
      <c r="M51" s="18"/>
      <c r="N51" s="18"/>
      <c r="O51" s="18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8"/>
      <c r="M52" s="18"/>
      <c r="N52" s="18"/>
      <c r="O52" s="18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2"/>
      <c r="AA53" s="18"/>
      <c r="AB53" s="18"/>
      <c r="AC53" s="18"/>
      <c r="AD53" s="18"/>
      <c r="AE53" s="18"/>
    </row>
    <row r="54" ht="15.75" hidden="1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2"/>
      <c r="AA54" s="18"/>
      <c r="AB54" s="18"/>
      <c r="AC54" s="18"/>
      <c r="AD54" s="18"/>
      <c r="AE54" s="18"/>
    </row>
    <row r="55" ht="15.75" hidden="1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2"/>
      <c r="Y55" s="18"/>
      <c r="Z55" s="2"/>
      <c r="AA55" s="18"/>
      <c r="AB55" s="18"/>
      <c r="AC55" s="18"/>
      <c r="AD55" s="18"/>
      <c r="AE55" s="18"/>
    </row>
    <row r="56" ht="15.75" hidden="1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2"/>
      <c r="AA56" s="18"/>
      <c r="AB56" s="18"/>
      <c r="AC56" s="18"/>
      <c r="AD56" s="18"/>
      <c r="AE56" s="18"/>
    </row>
    <row r="57" ht="15.75" hidden="1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2"/>
      <c r="Y57" s="18"/>
      <c r="Z57" s="2"/>
      <c r="AA57" s="18"/>
      <c r="AB57" s="18"/>
      <c r="AC57" s="18"/>
      <c r="AD57" s="18"/>
      <c r="AE57" s="18"/>
    </row>
    <row r="58" ht="15.75" hidden="1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2"/>
      <c r="Y58" s="18"/>
      <c r="Z58" s="2"/>
      <c r="AA58" s="18"/>
      <c r="AB58" s="18"/>
      <c r="AC58" s="18"/>
      <c r="AD58" s="18"/>
      <c r="AE58" s="18"/>
    </row>
    <row r="59" ht="15.75" hidden="1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2"/>
      <c r="AA59" s="18"/>
      <c r="AB59" s="18"/>
      <c r="AC59" s="18"/>
      <c r="AD59" s="18"/>
      <c r="AE59" s="18"/>
    </row>
    <row r="60" ht="15.75" hidden="1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2"/>
      <c r="Y60" s="18"/>
      <c r="Z60" s="2"/>
      <c r="AA60" s="18"/>
      <c r="AB60" s="18"/>
      <c r="AC60" s="18"/>
      <c r="AD60" s="18"/>
      <c r="AE60" s="18"/>
    </row>
    <row r="61" ht="15.75" hidden="1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2"/>
      <c r="Y61" s="18"/>
      <c r="Z61" s="2"/>
      <c r="AA61" s="18"/>
      <c r="AB61" s="18"/>
      <c r="AC61" s="18"/>
      <c r="AD61" s="18"/>
      <c r="AE61" s="18"/>
    </row>
    <row r="62" ht="15.75" hidden="1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2"/>
      <c r="Y62" s="18"/>
      <c r="Z62" s="2"/>
      <c r="AA62" s="18"/>
      <c r="AB62" s="18"/>
      <c r="AC62" s="18"/>
      <c r="AD62" s="18"/>
      <c r="AE62" s="18"/>
    </row>
    <row r="63" ht="15.75" hidden="1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2"/>
      <c r="Y63" s="18"/>
      <c r="Z63" s="2"/>
      <c r="AA63" s="18"/>
      <c r="AB63" s="18"/>
      <c r="AC63" s="18"/>
      <c r="AD63" s="18"/>
      <c r="AE63" s="18"/>
    </row>
    <row r="64" ht="15.75" hidden="1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2"/>
      <c r="Y64" s="18"/>
      <c r="Z64" s="2"/>
      <c r="AA64" s="18"/>
      <c r="AB64" s="18"/>
      <c r="AC64" s="18"/>
      <c r="AD64" s="18"/>
      <c r="AE64" s="18"/>
    </row>
    <row r="65" ht="15.75" hidden="1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2"/>
      <c r="Y65" s="18"/>
      <c r="Z65" s="2"/>
      <c r="AA65" s="18"/>
      <c r="AB65" s="18"/>
      <c r="AC65" s="18"/>
      <c r="AD65" s="18"/>
      <c r="AE65" s="18"/>
    </row>
    <row r="66" ht="15.75" hidden="1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2"/>
      <c r="Y66" s="18"/>
      <c r="Z66" s="2"/>
      <c r="AA66" s="18"/>
      <c r="AB66" s="18"/>
      <c r="AC66" s="18"/>
      <c r="AD66" s="18"/>
      <c r="AE66" s="18"/>
    </row>
    <row r="67" ht="15.75" hidden="1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2"/>
      <c r="Y67" s="18"/>
      <c r="Z67" s="2"/>
      <c r="AA67" s="18"/>
      <c r="AB67" s="18"/>
      <c r="AC67" s="18"/>
      <c r="AD67" s="18"/>
      <c r="AE67" s="18"/>
    </row>
    <row r="68" ht="15.75" hidden="1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2"/>
      <c r="Y68" s="18"/>
      <c r="Z68" s="2"/>
      <c r="AA68" s="18"/>
      <c r="AB68" s="18"/>
      <c r="AC68" s="18"/>
      <c r="AD68" s="18"/>
      <c r="AE68" s="18"/>
    </row>
    <row r="69" ht="15.75" hidden="1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2"/>
      <c r="Y69" s="18"/>
      <c r="Z69" s="2"/>
      <c r="AA69" s="18"/>
      <c r="AB69" s="18"/>
      <c r="AC69" s="18"/>
      <c r="AD69" s="18"/>
      <c r="AE69" s="18"/>
    </row>
    <row r="70" ht="15.75" hidden="1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2"/>
      <c r="Y70" s="18"/>
      <c r="Z70" s="2"/>
      <c r="AA70" s="18"/>
      <c r="AB70" s="18"/>
      <c r="AC70" s="18"/>
      <c r="AD70" s="18"/>
      <c r="AE70" s="18"/>
    </row>
    <row r="71" ht="15.75" hidden="1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2"/>
      <c r="Y71" s="18"/>
      <c r="Z71" s="2"/>
      <c r="AA71" s="18"/>
      <c r="AB71" s="18"/>
      <c r="AC71" s="18"/>
      <c r="AD71" s="18"/>
      <c r="AE71" s="18"/>
    </row>
    <row r="72" ht="15.75" hidden="1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2"/>
      <c r="Y72" s="18"/>
      <c r="Z72" s="2"/>
      <c r="AA72" s="18"/>
      <c r="AB72" s="18"/>
      <c r="AC72" s="18"/>
      <c r="AD72" s="18"/>
      <c r="AE72" s="18"/>
    </row>
    <row r="73" ht="15.75" hidden="1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2"/>
      <c r="Y73" s="18"/>
      <c r="Z73" s="2"/>
      <c r="AA73" s="18"/>
      <c r="AB73" s="18"/>
      <c r="AC73" s="18"/>
      <c r="AD73" s="18"/>
      <c r="AE73" s="18"/>
    </row>
    <row r="74" ht="15.75" hidden="1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2"/>
      <c r="Y74" s="18"/>
      <c r="Z74" s="2"/>
      <c r="AA74" s="18"/>
      <c r="AB74" s="18"/>
      <c r="AC74" s="18"/>
      <c r="AD74" s="18"/>
      <c r="AE74" s="18"/>
    </row>
    <row r="75" ht="15.75" hidden="1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2"/>
      <c r="Y75" s="18"/>
      <c r="Z75" s="2"/>
      <c r="AA75" s="18"/>
      <c r="AB75" s="18"/>
      <c r="AC75" s="18"/>
      <c r="AD75" s="18"/>
      <c r="AE75" s="18"/>
    </row>
    <row r="76" ht="15.75" hidden="1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2"/>
      <c r="Y76" s="18"/>
      <c r="Z76" s="2"/>
      <c r="AA76" s="18"/>
      <c r="AB76" s="18"/>
      <c r="AC76" s="18"/>
      <c r="AD76" s="18"/>
      <c r="AE76" s="18"/>
    </row>
    <row r="77" ht="15.75" hidden="1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2"/>
      <c r="Y77" s="18"/>
      <c r="Z77" s="2"/>
      <c r="AA77" s="18"/>
      <c r="AB77" s="18"/>
      <c r="AC77" s="18"/>
      <c r="AD77" s="18"/>
      <c r="AE77" s="18"/>
    </row>
    <row r="78" ht="15.75" hidden="1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2"/>
      <c r="Y78" s="18"/>
      <c r="Z78" s="2"/>
      <c r="AA78" s="18"/>
      <c r="AB78" s="18"/>
      <c r="AC78" s="18"/>
      <c r="AD78" s="18"/>
      <c r="AE78" s="18"/>
    </row>
    <row r="79" ht="15.75" hidden="1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2"/>
      <c r="Y79" s="18"/>
      <c r="Z79" s="2"/>
      <c r="AA79" s="18"/>
      <c r="AB79" s="18"/>
      <c r="AC79" s="18"/>
      <c r="AD79" s="18"/>
      <c r="AE79" s="18"/>
    </row>
    <row r="80" ht="15.75" hidden="1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2"/>
      <c r="Y80" s="18"/>
      <c r="Z80" s="2"/>
      <c r="AA80" s="18"/>
      <c r="AB80" s="18"/>
      <c r="AC80" s="18"/>
      <c r="AD80" s="18"/>
      <c r="AE80" s="18"/>
    </row>
    <row r="81" ht="15.75" hidden="1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2"/>
      <c r="Y81" s="2"/>
      <c r="Z81" s="2"/>
      <c r="AA81" s="18"/>
      <c r="AB81" s="18"/>
      <c r="AC81" s="18"/>
      <c r="AD81" s="18"/>
      <c r="AE81" s="18"/>
    </row>
    <row r="82" ht="15.75" hidden="1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2"/>
      <c r="Z82" s="2"/>
      <c r="AA82" s="18"/>
      <c r="AB82" s="18"/>
      <c r="AC82" s="18"/>
      <c r="AD82" s="18"/>
      <c r="AE82" s="18"/>
    </row>
    <row r="83" ht="15.75" hidden="1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2"/>
      <c r="Y83" s="2"/>
      <c r="Z83" s="2"/>
      <c r="AA83" s="18"/>
      <c r="AB83" s="18"/>
      <c r="AC83" s="18"/>
      <c r="AD83" s="18"/>
      <c r="AE83" s="18"/>
    </row>
    <row r="84" ht="15.75" hidden="1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2"/>
      <c r="Y84" s="2"/>
      <c r="Z84" s="2"/>
      <c r="AA84" s="18"/>
      <c r="AB84" s="18"/>
      <c r="AC84" s="18"/>
      <c r="AD84" s="18"/>
      <c r="AE84" s="18"/>
    </row>
    <row r="85" ht="15.75" hidden="1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2"/>
      <c r="Y85" s="2"/>
      <c r="Z85" s="2"/>
      <c r="AA85" s="18"/>
      <c r="AB85" s="18"/>
      <c r="AC85" s="18"/>
      <c r="AD85" s="18"/>
      <c r="AE85" s="18"/>
    </row>
    <row r="86" ht="15.75" hidden="1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2"/>
      <c r="Y86" s="2"/>
      <c r="Z86" s="2"/>
      <c r="AA86" s="18"/>
      <c r="AB86" s="18"/>
      <c r="AC86" s="18"/>
      <c r="AD86" s="18"/>
      <c r="AE86" s="18"/>
    </row>
    <row r="87" ht="15.75" hidden="1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2"/>
      <c r="Z87" s="2"/>
      <c r="AA87" s="18"/>
      <c r="AB87" s="18"/>
      <c r="AC87" s="18"/>
      <c r="AD87" s="18"/>
      <c r="AE87" s="18"/>
    </row>
    <row r="88" ht="15.75" hidden="1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2"/>
      <c r="Y88" s="2"/>
      <c r="Z88" s="2"/>
      <c r="AA88" s="18"/>
      <c r="AB88" s="18"/>
      <c r="AC88" s="18"/>
      <c r="AD88" s="18"/>
      <c r="AE88" s="18"/>
    </row>
    <row r="89" ht="15.75" hidden="1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2"/>
      <c r="Y89" s="2"/>
      <c r="Z89" s="2"/>
      <c r="AA89" s="18"/>
      <c r="AB89" s="18"/>
      <c r="AC89" s="18"/>
      <c r="AD89" s="18"/>
      <c r="AE89" s="18"/>
    </row>
    <row r="90" ht="15.75" hidden="1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8"/>
      <c r="M90" s="18"/>
      <c r="N90" s="18"/>
      <c r="O90" s="18"/>
      <c r="P90" s="18"/>
      <c r="Q90" s="2"/>
      <c r="R90" s="2"/>
      <c r="S90" s="2"/>
      <c r="T90" s="2"/>
      <c r="U90" s="2"/>
      <c r="V90" s="2"/>
      <c r="W90" s="2"/>
      <c r="X90" s="2"/>
      <c r="Y90" s="2"/>
      <c r="Z90" s="2"/>
      <c r="AA90" s="18"/>
      <c r="AB90" s="18"/>
      <c r="AC90" s="18"/>
      <c r="AD90" s="18"/>
      <c r="AE90" s="2"/>
    </row>
    <row r="91" ht="15.75" hidden="1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8"/>
      <c r="M91" s="18"/>
      <c r="N91" s="18"/>
      <c r="O91" s="18"/>
      <c r="P91" s="18"/>
      <c r="Q91" s="2"/>
      <c r="R91" s="2"/>
      <c r="S91" s="2"/>
      <c r="T91" s="2"/>
      <c r="U91" s="2"/>
      <c r="V91" s="2"/>
      <c r="W91" s="2"/>
      <c r="X91" s="2"/>
      <c r="Y91" s="2"/>
      <c r="Z91" s="2"/>
      <c r="AA91" s="18"/>
      <c r="AB91" s="18"/>
      <c r="AC91" s="18"/>
      <c r="AD91" s="18"/>
      <c r="AE91" s="2"/>
    </row>
    <row r="92" ht="15.75" hidden="1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8"/>
      <c r="M92" s="18"/>
      <c r="N92" s="18"/>
      <c r="O92" s="18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8"/>
      <c r="AB92" s="18"/>
      <c r="AC92" s="18"/>
      <c r="AD92" s="2"/>
      <c r="AE92" s="2"/>
    </row>
    <row r="93" ht="15.75" hidden="1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8"/>
      <c r="M93" s="18"/>
      <c r="N93" s="18"/>
      <c r="O93" s="18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8"/>
      <c r="AB93" s="2"/>
      <c r="AC93" s="2"/>
      <c r="AD93" s="2"/>
      <c r="AE93" s="2"/>
    </row>
    <row r="94" ht="15.75" hidden="1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8"/>
      <c r="M94" s="18"/>
      <c r="N94" s="18"/>
      <c r="O94" s="18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8"/>
      <c r="AB94" s="2"/>
      <c r="AC94" s="2"/>
      <c r="AD94" s="2"/>
      <c r="AE94" s="2"/>
    </row>
    <row r="95" ht="15.75" hidden="1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8"/>
      <c r="M95" s="18"/>
      <c r="N95" s="18"/>
      <c r="O95" s="18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8"/>
      <c r="AB95" s="2"/>
      <c r="AC95" s="2"/>
      <c r="AD95" s="2"/>
      <c r="AE95" s="2"/>
    </row>
    <row r="96" ht="15.75" hidden="1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8"/>
      <c r="M96" s="18"/>
      <c r="N96" s="18"/>
      <c r="O96" s="18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8"/>
      <c r="AB96" s="2"/>
      <c r="AC96" s="2"/>
      <c r="AD96" s="2"/>
      <c r="AE96" s="2"/>
    </row>
    <row r="97" ht="15.75" hidden="1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8"/>
      <c r="M97" s="18"/>
      <c r="N97" s="18"/>
      <c r="O97" s="18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8"/>
      <c r="M98" s="18"/>
      <c r="N98" s="18"/>
      <c r="O98" s="18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8"/>
      <c r="M99" s="18"/>
      <c r="N99" s="18"/>
      <c r="O99" s="18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8"/>
      <c r="M100" s="18"/>
      <c r="N100" s="18"/>
      <c r="O100" s="18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8"/>
      <c r="M101" s="18"/>
      <c r="N101" s="18"/>
      <c r="O101" s="18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8"/>
      <c r="M102" s="18"/>
      <c r="N102" s="18"/>
      <c r="O102" s="18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8"/>
      <c r="M103" s="18"/>
      <c r="N103" s="18"/>
      <c r="O103" s="18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8"/>
      <c r="M104" s="18"/>
      <c r="N104" s="18"/>
      <c r="O104" s="18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8"/>
      <c r="M105" s="18"/>
      <c r="N105" s="18"/>
      <c r="O105" s="18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8"/>
      <c r="M106" s="18"/>
      <c r="N106" s="18"/>
      <c r="O106" s="18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8"/>
      <c r="M107" s="18"/>
      <c r="N107" s="18"/>
      <c r="O107" s="18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8"/>
      <c r="M108" s="18"/>
      <c r="N108" s="18"/>
      <c r="O108" s="18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8"/>
      <c r="M109" s="18"/>
      <c r="N109" s="18"/>
      <c r="O109" s="18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8"/>
      <c r="M110" s="18"/>
      <c r="N110" s="18"/>
      <c r="O110" s="18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8"/>
      <c r="M111" s="18"/>
      <c r="N111" s="18"/>
      <c r="O111" s="18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8"/>
      <c r="M112" s="18"/>
      <c r="N112" s="18"/>
      <c r="O112" s="18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8"/>
      <c r="M113" s="18"/>
      <c r="N113" s="18"/>
      <c r="O113" s="18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8"/>
      <c r="M114" s="18"/>
      <c r="N114" s="18"/>
      <c r="O114" s="18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8"/>
      <c r="M115" s="18"/>
      <c r="N115" s="18"/>
      <c r="O115" s="18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8"/>
      <c r="M116" s="18"/>
      <c r="N116" s="18"/>
      <c r="O116" s="18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8"/>
      <c r="M117" s="18"/>
      <c r="N117" s="18"/>
      <c r="O117" s="18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8"/>
      <c r="M118" s="18"/>
      <c r="N118" s="18"/>
      <c r="O118" s="18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8"/>
      <c r="M119" s="18"/>
      <c r="N119" s="18"/>
      <c r="O119" s="18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8"/>
      <c r="M120" s="18"/>
      <c r="N120" s="18"/>
      <c r="O120" s="18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8"/>
      <c r="M121" s="18"/>
      <c r="N121" s="18"/>
      <c r="O121" s="18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8"/>
      <c r="M122" s="18"/>
      <c r="N122" s="18"/>
      <c r="O122" s="18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8"/>
      <c r="M123" s="18"/>
      <c r="N123" s="18"/>
      <c r="O123" s="18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8"/>
      <c r="M124" s="18"/>
      <c r="N124" s="18"/>
      <c r="O124" s="18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8"/>
      <c r="M125" s="18"/>
      <c r="N125" s="18"/>
      <c r="O125" s="18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8"/>
      <c r="M126" s="18"/>
      <c r="N126" s="18"/>
      <c r="O126" s="18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8"/>
      <c r="M127" s="18"/>
      <c r="N127" s="18"/>
      <c r="O127" s="18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8"/>
      <c r="M128" s="18"/>
      <c r="N128" s="18"/>
      <c r="O128" s="18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8"/>
      <c r="M129" s="18"/>
      <c r="N129" s="18"/>
      <c r="O129" s="18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8"/>
      <c r="M130" s="18"/>
      <c r="N130" s="18"/>
      <c r="O130" s="18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8"/>
      <c r="M131" s="18"/>
      <c r="N131" s="18"/>
      <c r="O131" s="18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8"/>
      <c r="M132" s="18"/>
      <c r="N132" s="18"/>
      <c r="O132" s="18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8"/>
      <c r="M133" s="18"/>
      <c r="N133" s="18"/>
      <c r="O133" s="18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8"/>
      <c r="M134" s="18"/>
      <c r="N134" s="18"/>
      <c r="O134" s="18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8"/>
      <c r="M135" s="18"/>
      <c r="N135" s="18"/>
      <c r="O135" s="18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8"/>
      <c r="M136" s="18"/>
      <c r="N136" s="18"/>
      <c r="O136" s="18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8"/>
      <c r="M137" s="18"/>
      <c r="N137" s="18"/>
      <c r="O137" s="18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45"/>
      <c r="B138" s="45"/>
      <c r="C138" s="45"/>
      <c r="D138" s="45"/>
      <c r="E138" s="45"/>
      <c r="F138" s="45"/>
      <c r="G138" s="45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45"/>
      <c r="B139" s="45"/>
      <c r="C139" s="45"/>
      <c r="D139" s="45"/>
      <c r="E139" s="45"/>
      <c r="F139" s="45"/>
      <c r="G139" s="45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45"/>
      <c r="B140" s="45"/>
      <c r="C140" s="45"/>
      <c r="D140" s="45"/>
      <c r="E140" s="45"/>
      <c r="F140" s="45"/>
      <c r="G140" s="45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45"/>
      <c r="B141" s="45"/>
      <c r="C141" s="45"/>
      <c r="D141" s="45"/>
      <c r="E141" s="45"/>
      <c r="F141" s="45"/>
      <c r="G141" s="45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45"/>
      <c r="B142" s="45"/>
      <c r="C142" s="45"/>
      <c r="D142" s="45"/>
      <c r="E142" s="45"/>
      <c r="F142" s="45"/>
      <c r="G142" s="45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45"/>
      <c r="B143" s="45"/>
      <c r="C143" s="45"/>
      <c r="D143" s="45"/>
      <c r="E143" s="45"/>
      <c r="F143" s="45"/>
      <c r="G143" s="45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45"/>
      <c r="B144" s="45"/>
      <c r="C144" s="45"/>
      <c r="D144" s="45"/>
      <c r="E144" s="45"/>
      <c r="F144" s="45"/>
      <c r="G144" s="45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45"/>
      <c r="B145" s="45"/>
      <c r="C145" s="45"/>
      <c r="D145" s="45"/>
      <c r="E145" s="45"/>
      <c r="F145" s="45"/>
      <c r="G145" s="45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45"/>
      <c r="B146" s="45"/>
      <c r="C146" s="45"/>
      <c r="D146" s="45"/>
      <c r="E146" s="45"/>
      <c r="F146" s="45"/>
      <c r="G146" s="45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45"/>
      <c r="B147" s="45"/>
      <c r="C147" s="45"/>
      <c r="D147" s="45"/>
      <c r="E147" s="45"/>
      <c r="F147" s="45"/>
      <c r="G147" s="45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45"/>
      <c r="B148" s="45"/>
      <c r="C148" s="45"/>
      <c r="D148" s="45"/>
      <c r="E148" s="45"/>
      <c r="F148" s="45"/>
      <c r="G148" s="45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45"/>
      <c r="B149" s="45"/>
      <c r="C149" s="45"/>
      <c r="D149" s="45"/>
      <c r="E149" s="45"/>
      <c r="F149" s="45"/>
      <c r="G149" s="45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45"/>
      <c r="B150" s="45"/>
      <c r="C150" s="45"/>
      <c r="D150" s="45"/>
      <c r="E150" s="45"/>
      <c r="F150" s="45"/>
      <c r="G150" s="45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45"/>
      <c r="B151" s="45"/>
      <c r="C151" s="45"/>
      <c r="D151" s="45"/>
      <c r="E151" s="45"/>
      <c r="F151" s="45"/>
      <c r="G151" s="45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45"/>
      <c r="B152" s="45"/>
      <c r="C152" s="45"/>
      <c r="D152" s="45"/>
      <c r="E152" s="45"/>
      <c r="F152" s="45"/>
      <c r="G152" s="45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45"/>
      <c r="B153" s="45"/>
      <c r="C153" s="45"/>
      <c r="D153" s="45"/>
      <c r="E153" s="45"/>
      <c r="F153" s="45"/>
      <c r="G153" s="45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45"/>
      <c r="B154" s="45"/>
      <c r="C154" s="45"/>
      <c r="D154" s="45"/>
      <c r="E154" s="45"/>
      <c r="F154" s="45"/>
      <c r="G154" s="45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45"/>
      <c r="B155" s="45"/>
      <c r="C155" s="45"/>
      <c r="D155" s="45"/>
      <c r="E155" s="45"/>
      <c r="F155" s="45"/>
      <c r="G155" s="45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45"/>
      <c r="B156" s="45"/>
      <c r="C156" s="45"/>
      <c r="D156" s="45"/>
      <c r="E156" s="45"/>
      <c r="F156" s="45"/>
      <c r="G156" s="45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45"/>
      <c r="B157" s="45"/>
      <c r="C157" s="45"/>
      <c r="D157" s="45"/>
      <c r="E157" s="45"/>
      <c r="F157" s="45"/>
      <c r="G157" s="45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5"/>
      <c r="B158" s="45"/>
      <c r="C158" s="45"/>
      <c r="D158" s="45"/>
      <c r="E158" s="45"/>
      <c r="F158" s="45"/>
      <c r="G158" s="45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5"/>
      <c r="B159" s="45"/>
      <c r="C159" s="45"/>
      <c r="D159" s="45"/>
      <c r="E159" s="45"/>
      <c r="F159" s="45"/>
      <c r="G159" s="45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5"/>
      <c r="B160" s="45"/>
      <c r="C160" s="45"/>
      <c r="D160" s="45"/>
      <c r="E160" s="45"/>
      <c r="F160" s="45"/>
      <c r="G160" s="45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5"/>
      <c r="B161" s="45"/>
      <c r="C161" s="45"/>
      <c r="D161" s="45"/>
      <c r="E161" s="45"/>
      <c r="F161" s="45"/>
      <c r="G161" s="45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5"/>
      <c r="B162" s="45"/>
      <c r="C162" s="45"/>
      <c r="D162" s="45"/>
      <c r="E162" s="45"/>
      <c r="F162" s="45"/>
      <c r="G162" s="4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5"/>
      <c r="B163" s="45"/>
      <c r="C163" s="45"/>
      <c r="D163" s="45"/>
      <c r="E163" s="45"/>
      <c r="F163" s="45"/>
      <c r="G163" s="45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5"/>
      <c r="B164" s="45"/>
      <c r="C164" s="45"/>
      <c r="D164" s="45"/>
      <c r="E164" s="45"/>
      <c r="F164" s="45"/>
      <c r="G164" s="4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5"/>
      <c r="B165" s="45"/>
      <c r="C165" s="45"/>
      <c r="D165" s="45"/>
      <c r="E165" s="45"/>
      <c r="F165" s="45"/>
      <c r="G165" s="45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5"/>
      <c r="B166" s="45"/>
      <c r="C166" s="45"/>
      <c r="D166" s="45"/>
      <c r="E166" s="45"/>
      <c r="F166" s="45"/>
      <c r="G166" s="4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5"/>
      <c r="B167" s="45"/>
      <c r="C167" s="45"/>
      <c r="D167" s="45"/>
      <c r="E167" s="45"/>
      <c r="F167" s="45"/>
      <c r="G167" s="45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5"/>
      <c r="B168" s="45"/>
      <c r="C168" s="45"/>
      <c r="D168" s="45"/>
      <c r="E168" s="45"/>
      <c r="F168" s="45"/>
      <c r="G168" s="4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5"/>
      <c r="B169" s="45"/>
      <c r="C169" s="45"/>
      <c r="D169" s="45"/>
      <c r="E169" s="45"/>
      <c r="F169" s="45"/>
      <c r="G169" s="45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5"/>
      <c r="B170" s="45"/>
      <c r="C170" s="45"/>
      <c r="D170" s="45"/>
      <c r="E170" s="45"/>
      <c r="F170" s="45"/>
      <c r="G170" s="4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5"/>
      <c r="B171" s="45"/>
      <c r="C171" s="45"/>
      <c r="D171" s="45"/>
      <c r="E171" s="45"/>
      <c r="F171" s="45"/>
      <c r="G171" s="45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5"/>
      <c r="B172" s="45"/>
      <c r="C172" s="45"/>
      <c r="D172" s="45"/>
      <c r="E172" s="45"/>
      <c r="F172" s="45"/>
      <c r="G172" s="4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5"/>
      <c r="B173" s="45"/>
      <c r="C173" s="45"/>
      <c r="D173" s="45"/>
      <c r="E173" s="45"/>
      <c r="F173" s="45"/>
      <c r="G173" s="45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5"/>
      <c r="B174" s="45"/>
      <c r="C174" s="45"/>
      <c r="D174" s="45"/>
      <c r="E174" s="45"/>
      <c r="F174" s="45"/>
      <c r="G174" s="4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5"/>
      <c r="B175" s="45"/>
      <c r="C175" s="45"/>
      <c r="D175" s="45"/>
      <c r="E175" s="45"/>
      <c r="F175" s="45"/>
      <c r="G175" s="45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5"/>
      <c r="B176" s="45"/>
      <c r="C176" s="45"/>
      <c r="D176" s="45"/>
      <c r="E176" s="45"/>
      <c r="F176" s="45"/>
      <c r="G176" s="4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5"/>
      <c r="B177" s="45"/>
      <c r="C177" s="45"/>
      <c r="D177" s="45"/>
      <c r="E177" s="45"/>
      <c r="F177" s="45"/>
      <c r="G177" s="45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5"/>
      <c r="B178" s="45"/>
      <c r="C178" s="45"/>
      <c r="D178" s="45"/>
      <c r="E178" s="45"/>
      <c r="F178" s="45"/>
      <c r="G178" s="4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5"/>
      <c r="B179" s="45"/>
      <c r="C179" s="45"/>
      <c r="D179" s="45"/>
      <c r="E179" s="45"/>
      <c r="F179" s="45"/>
      <c r="G179" s="45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5"/>
      <c r="B180" s="45"/>
      <c r="C180" s="45"/>
      <c r="D180" s="45"/>
      <c r="E180" s="45"/>
      <c r="F180" s="45"/>
      <c r="G180" s="4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5"/>
      <c r="B181" s="45"/>
      <c r="C181" s="45"/>
      <c r="D181" s="45"/>
      <c r="E181" s="45"/>
      <c r="F181" s="45"/>
      <c r="G181" s="45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5"/>
      <c r="B182" s="45"/>
      <c r="C182" s="45"/>
      <c r="D182" s="45"/>
      <c r="E182" s="45"/>
      <c r="F182" s="45"/>
      <c r="G182" s="4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5"/>
      <c r="B183" s="45"/>
      <c r="C183" s="45"/>
      <c r="D183" s="45"/>
      <c r="E183" s="45"/>
      <c r="F183" s="45"/>
      <c r="G183" s="45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5"/>
      <c r="B184" s="45"/>
      <c r="C184" s="45"/>
      <c r="D184" s="45"/>
      <c r="E184" s="45"/>
      <c r="F184" s="45"/>
      <c r="G184" s="4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5"/>
      <c r="B185" s="45"/>
      <c r="C185" s="45"/>
      <c r="D185" s="45"/>
      <c r="E185" s="45"/>
      <c r="F185" s="45"/>
      <c r="G185" s="45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5"/>
      <c r="B186" s="45"/>
      <c r="C186" s="45"/>
      <c r="D186" s="45"/>
      <c r="E186" s="45"/>
      <c r="F186" s="45"/>
      <c r="G186" s="4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5"/>
      <c r="B187" s="45"/>
      <c r="C187" s="45"/>
      <c r="D187" s="45"/>
      <c r="E187" s="45"/>
      <c r="F187" s="45"/>
      <c r="G187" s="45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5"/>
      <c r="B188" s="45"/>
      <c r="C188" s="45"/>
      <c r="D188" s="45"/>
      <c r="E188" s="45"/>
      <c r="F188" s="45"/>
      <c r="G188" s="45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5"/>
      <c r="B189" s="45"/>
      <c r="C189" s="45"/>
      <c r="D189" s="45"/>
      <c r="E189" s="45"/>
      <c r="F189" s="45"/>
      <c r="G189" s="45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5"/>
      <c r="B190" s="45"/>
      <c r="C190" s="45"/>
      <c r="D190" s="45"/>
      <c r="E190" s="45"/>
      <c r="F190" s="45"/>
      <c r="G190" s="45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5"/>
      <c r="B191" s="45"/>
      <c r="C191" s="45"/>
      <c r="D191" s="45"/>
      <c r="E191" s="45"/>
      <c r="F191" s="45"/>
      <c r="G191" s="45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5"/>
      <c r="B192" s="45"/>
      <c r="C192" s="45"/>
      <c r="D192" s="45"/>
      <c r="E192" s="45"/>
      <c r="F192" s="45"/>
      <c r="G192" s="45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5"/>
      <c r="B193" s="45"/>
      <c r="C193" s="45"/>
      <c r="D193" s="45"/>
      <c r="E193" s="45"/>
      <c r="F193" s="45"/>
      <c r="G193" s="45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5"/>
      <c r="B194" s="45"/>
      <c r="C194" s="45"/>
      <c r="D194" s="45"/>
      <c r="E194" s="45"/>
      <c r="F194" s="45"/>
      <c r="G194" s="45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5"/>
      <c r="B195" s="45"/>
      <c r="C195" s="45"/>
      <c r="D195" s="45"/>
      <c r="E195" s="45"/>
      <c r="F195" s="45"/>
      <c r="G195" s="45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5"/>
      <c r="B196" s="45"/>
      <c r="C196" s="45"/>
      <c r="D196" s="45"/>
      <c r="E196" s="45"/>
      <c r="F196" s="45"/>
      <c r="G196" s="45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5"/>
      <c r="B197" s="45"/>
      <c r="C197" s="45"/>
      <c r="D197" s="45"/>
      <c r="E197" s="45"/>
      <c r="F197" s="45"/>
      <c r="G197" s="45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5"/>
      <c r="B198" s="45"/>
      <c r="C198" s="45"/>
      <c r="D198" s="45"/>
      <c r="E198" s="45"/>
      <c r="F198" s="45"/>
      <c r="G198" s="45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5"/>
      <c r="B199" s="45"/>
      <c r="C199" s="45"/>
      <c r="D199" s="45"/>
      <c r="E199" s="45"/>
      <c r="F199" s="45"/>
      <c r="G199" s="45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5"/>
      <c r="B200" s="45"/>
      <c r="C200" s="45"/>
      <c r="D200" s="45"/>
      <c r="E200" s="45"/>
      <c r="F200" s="45"/>
      <c r="G200" s="45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5"/>
      <c r="B201" s="45"/>
      <c r="C201" s="45"/>
      <c r="D201" s="45"/>
      <c r="E201" s="45"/>
      <c r="F201" s="45"/>
      <c r="G201" s="45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5"/>
      <c r="B202" s="45"/>
      <c r="C202" s="45"/>
      <c r="D202" s="45"/>
      <c r="E202" s="45"/>
      <c r="F202" s="45"/>
      <c r="G202" s="45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5"/>
      <c r="B203" s="45"/>
      <c r="C203" s="45"/>
      <c r="D203" s="45"/>
      <c r="E203" s="45"/>
      <c r="F203" s="45"/>
      <c r="G203" s="45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5"/>
      <c r="B204" s="45"/>
      <c r="C204" s="45"/>
      <c r="D204" s="45"/>
      <c r="E204" s="45"/>
      <c r="F204" s="45"/>
      <c r="G204" s="45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5"/>
      <c r="B205" s="45"/>
      <c r="C205" s="45"/>
      <c r="D205" s="45"/>
      <c r="E205" s="45"/>
      <c r="F205" s="45"/>
      <c r="G205" s="45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5"/>
      <c r="B206" s="45"/>
      <c r="C206" s="45"/>
      <c r="D206" s="45"/>
      <c r="E206" s="45"/>
      <c r="F206" s="45"/>
      <c r="G206" s="45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5"/>
      <c r="B207" s="45"/>
      <c r="C207" s="45"/>
      <c r="D207" s="45"/>
      <c r="E207" s="45"/>
      <c r="F207" s="45"/>
      <c r="G207" s="45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5"/>
      <c r="B208" s="45"/>
      <c r="C208" s="45"/>
      <c r="D208" s="45"/>
      <c r="E208" s="45"/>
      <c r="F208" s="45"/>
      <c r="G208" s="45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5"/>
      <c r="B209" s="45"/>
      <c r="C209" s="45"/>
      <c r="D209" s="45"/>
      <c r="E209" s="45"/>
      <c r="F209" s="45"/>
      <c r="G209" s="45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5"/>
      <c r="B210" s="45"/>
      <c r="C210" s="45"/>
      <c r="D210" s="45"/>
      <c r="E210" s="45"/>
      <c r="F210" s="45"/>
      <c r="G210" s="45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5"/>
      <c r="B211" s="45"/>
      <c r="C211" s="45"/>
      <c r="D211" s="45"/>
      <c r="E211" s="45"/>
      <c r="F211" s="45"/>
      <c r="G211" s="45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5"/>
      <c r="B212" s="45"/>
      <c r="C212" s="45"/>
      <c r="D212" s="45"/>
      <c r="E212" s="45"/>
      <c r="F212" s="45"/>
      <c r="G212" s="45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5"/>
      <c r="B213" s="45"/>
      <c r="C213" s="45"/>
      <c r="D213" s="45"/>
      <c r="E213" s="45"/>
      <c r="F213" s="45"/>
      <c r="G213" s="45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5"/>
      <c r="B214" s="45"/>
      <c r="C214" s="45"/>
      <c r="D214" s="45"/>
      <c r="E214" s="45"/>
      <c r="F214" s="45"/>
      <c r="G214" s="45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5"/>
      <c r="B215" s="45"/>
      <c r="C215" s="45"/>
      <c r="D215" s="45"/>
      <c r="E215" s="45"/>
      <c r="F215" s="45"/>
      <c r="G215" s="45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5"/>
      <c r="B216" s="45"/>
      <c r="C216" s="45"/>
      <c r="D216" s="45"/>
      <c r="E216" s="45"/>
      <c r="F216" s="45"/>
      <c r="G216" s="45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5"/>
      <c r="B217" s="45"/>
      <c r="C217" s="45"/>
      <c r="D217" s="45"/>
      <c r="E217" s="45"/>
      <c r="F217" s="45"/>
      <c r="G217" s="45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5"/>
      <c r="B218" s="45"/>
      <c r="C218" s="45"/>
      <c r="D218" s="45"/>
      <c r="E218" s="45"/>
      <c r="F218" s="45"/>
      <c r="G218" s="45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5"/>
      <c r="B219" s="45"/>
      <c r="C219" s="45"/>
      <c r="D219" s="45"/>
      <c r="E219" s="45"/>
      <c r="F219" s="45"/>
      <c r="G219" s="45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5"/>
      <c r="B220" s="45"/>
      <c r="C220" s="45"/>
      <c r="D220" s="45"/>
      <c r="E220" s="45"/>
      <c r="F220" s="45"/>
      <c r="G220" s="45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5"/>
      <c r="B221" s="45"/>
      <c r="C221" s="45"/>
      <c r="D221" s="45"/>
      <c r="E221" s="45"/>
      <c r="F221" s="45"/>
      <c r="G221" s="45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5"/>
      <c r="B222" s="45"/>
      <c r="C222" s="45"/>
      <c r="D222" s="45"/>
      <c r="E222" s="45"/>
      <c r="F222" s="45"/>
      <c r="G222" s="45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5"/>
      <c r="B223" s="45"/>
      <c r="C223" s="45"/>
      <c r="D223" s="45"/>
      <c r="E223" s="45"/>
      <c r="F223" s="45"/>
      <c r="G223" s="45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5"/>
      <c r="B224" s="45"/>
      <c r="C224" s="45"/>
      <c r="D224" s="45"/>
      <c r="E224" s="45"/>
      <c r="F224" s="45"/>
      <c r="G224" s="45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5"/>
      <c r="B225" s="45"/>
      <c r="C225" s="45"/>
      <c r="D225" s="45"/>
      <c r="E225" s="45"/>
      <c r="F225" s="45"/>
      <c r="G225" s="45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33:G48">
    <cfRule type="cellIs" dxfId="0" priority="1" operator="lessThan">
      <formula>7</formula>
    </cfRule>
  </conditionalFormatting>
  <conditionalFormatting sqref="G33:G48">
    <cfRule type="cellIs" dxfId="1" priority="2" operator="greaterThanOrEqual">
      <formula>7</formula>
    </cfRule>
  </conditionalFormatting>
  <conditionalFormatting sqref="G4:G27">
    <cfRule type="cellIs" dxfId="0" priority="3" operator="lessThan">
      <formula>7</formula>
    </cfRule>
  </conditionalFormatting>
  <conditionalFormatting sqref="G4:G27">
    <cfRule type="cellIs" dxfId="1" priority="4" operator="greaterThanOrEqual">
      <formula>7</formula>
    </cfRule>
  </conditionalFormatting>
  <conditionalFormatting sqref="B4:E2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3" t="s">
        <v>26</v>
      </c>
      <c r="B1" s="14" t="s">
        <v>52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 t="s">
        <v>28</v>
      </c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2"/>
      <c r="AA1" s="18"/>
      <c r="AB1" s="18"/>
      <c r="AC1" s="18"/>
      <c r="AD1" s="18"/>
      <c r="AE1" s="18"/>
    </row>
    <row r="2">
      <c r="A2" s="20"/>
      <c r="B2" s="21"/>
      <c r="C2" s="22"/>
      <c r="D2" s="22"/>
      <c r="E2" s="22"/>
      <c r="F2" s="22"/>
      <c r="G2" s="22"/>
      <c r="H2" s="22"/>
      <c r="I2" s="22"/>
      <c r="J2" s="22"/>
      <c r="K2" s="23"/>
      <c r="L2" s="2"/>
      <c r="M2" s="24" t="s">
        <v>29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2"/>
      <c r="AA2" s="18"/>
      <c r="AB2" s="18"/>
      <c r="AC2" s="18"/>
      <c r="AD2" s="18"/>
      <c r="AE2" s="18"/>
    </row>
    <row r="3">
      <c r="A3" s="25"/>
      <c r="B3" s="26" t="s">
        <v>30</v>
      </c>
      <c r="C3" s="26" t="s">
        <v>31</v>
      </c>
      <c r="D3" s="26" t="s">
        <v>32</v>
      </c>
      <c r="E3" s="26" t="s">
        <v>33</v>
      </c>
      <c r="F3" s="27" t="s">
        <v>34</v>
      </c>
      <c r="G3" s="27" t="s">
        <v>35</v>
      </c>
      <c r="H3" s="27" t="s">
        <v>36</v>
      </c>
      <c r="I3" s="27" t="s">
        <v>37</v>
      </c>
      <c r="J3" s="26" t="s">
        <v>38</v>
      </c>
      <c r="K3" s="26" t="s">
        <v>39</v>
      </c>
      <c r="L3" s="2"/>
      <c r="M3" s="17" t="s">
        <v>40</v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2"/>
      <c r="Y3" s="18"/>
      <c r="Z3" s="18"/>
      <c r="AA3" s="18"/>
      <c r="AB3" s="18"/>
      <c r="AC3" s="18"/>
      <c r="AD3" s="18"/>
      <c r="AE3" s="18"/>
    </row>
    <row r="4">
      <c r="A4" s="28" t="str">
        <f>ALNS!A4</f>
        <v>Ana Beatriz Oliveira Barbosa</v>
      </c>
      <c r="B4" s="29"/>
      <c r="C4" s="29"/>
      <c r="D4" s="29"/>
      <c r="E4" s="29"/>
      <c r="F4" s="30">
        <f t="shared" ref="F4:F27" si="1">IF(A4&lt;&gt;"",SUM(B4:E4),)</f>
        <v>0</v>
      </c>
      <c r="G4" s="31" t="str">
        <f t="shared" ref="G4:G27" si="2">IFERROR(IF(F4&gt;=0,AVERAGE(B4:E4),""),"")</f>
        <v/>
      </c>
      <c r="H4" s="30" t="str">
        <f t="shared" ref="H4:H27" si="3">IF(AND(F4&gt;=10,F4&lt;28,G4&lt;7),ROUND((50-G4*6)/4,1),"")</f>
        <v/>
      </c>
      <c r="I4" s="32"/>
      <c r="J4" s="33" t="str">
        <f t="shared" ref="J4:J27" si="4">IF(AND(B4&lt;&gt;"",C4&lt;&gt;"",D4&lt;&gt;"",E4&lt;&gt;""),IF(OR(F4&gt;=28,F4&lt;10),G4,IF(I4=H4,5,((G4*6)+(I4*4))/10)),)</f>
        <v/>
      </c>
      <c r="K4" s="34" t="str">
        <f t="shared" ref="K4:K27" si="5">IF(AND(B4&lt;&gt;"",C4&lt;&gt;"",D4&lt;&gt;"",E4&lt;&gt;""),IF(J4&gt;=5,"A","R"),)</f>
        <v/>
      </c>
      <c r="L4" s="2"/>
      <c r="M4" s="35" t="s">
        <v>41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</row>
    <row r="5">
      <c r="A5" s="36" t="str">
        <f>ALNS!A5</f>
        <v>Ana Clara de Lima</v>
      </c>
      <c r="B5" s="37"/>
      <c r="C5" s="37"/>
      <c r="D5" s="37"/>
      <c r="E5" s="37"/>
      <c r="F5" s="38">
        <f t="shared" si="1"/>
        <v>0</v>
      </c>
      <c r="G5" s="39" t="str">
        <f t="shared" si="2"/>
        <v/>
      </c>
      <c r="H5" s="38" t="str">
        <f t="shared" si="3"/>
        <v/>
      </c>
      <c r="I5" s="40"/>
      <c r="J5" s="41" t="str">
        <f t="shared" si="4"/>
        <v/>
      </c>
      <c r="K5" s="42" t="str">
        <f t="shared" si="5"/>
        <v/>
      </c>
      <c r="L5" s="2"/>
      <c r="M5" s="24" t="s">
        <v>42</v>
      </c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2"/>
      <c r="AA5" s="18"/>
      <c r="AB5" s="18"/>
      <c r="AC5" s="18"/>
      <c r="AD5" s="18"/>
      <c r="AE5" s="18"/>
    </row>
    <row r="6">
      <c r="A6" s="28" t="str">
        <f>ALNS!A6</f>
        <v>Brenda Teixeira Figueiredo</v>
      </c>
      <c r="B6" s="29"/>
      <c r="C6" s="29"/>
      <c r="D6" s="29"/>
      <c r="E6" s="29"/>
      <c r="F6" s="30">
        <f t="shared" si="1"/>
        <v>0</v>
      </c>
      <c r="G6" s="31" t="str">
        <f t="shared" si="2"/>
        <v/>
      </c>
      <c r="H6" s="30" t="str">
        <f t="shared" si="3"/>
        <v/>
      </c>
      <c r="I6" s="32"/>
      <c r="J6" s="33" t="str">
        <f t="shared" si="4"/>
        <v/>
      </c>
      <c r="K6" s="34" t="str">
        <f t="shared" si="5"/>
        <v/>
      </c>
      <c r="L6" s="2"/>
      <c r="M6" s="43" t="s">
        <v>43</v>
      </c>
      <c r="N6" s="18"/>
      <c r="O6" s="18"/>
      <c r="P6" s="18"/>
      <c r="Q6" s="18"/>
      <c r="R6" s="18"/>
      <c r="S6" s="18"/>
      <c r="T6" s="18"/>
      <c r="U6" s="18"/>
      <c r="V6" s="18"/>
      <c r="W6" s="18"/>
      <c r="X6" s="2"/>
      <c r="Y6" s="18"/>
      <c r="Z6" s="2"/>
      <c r="AA6" s="18"/>
      <c r="AB6" s="18"/>
      <c r="AC6" s="18"/>
      <c r="AD6" s="18"/>
      <c r="AE6" s="18"/>
    </row>
    <row r="7">
      <c r="A7" s="36" t="str">
        <f>ALNS!A7</f>
        <v>Carlos Antonio da Silva Vicente</v>
      </c>
      <c r="B7" s="37"/>
      <c r="C7" s="37"/>
      <c r="D7" s="37"/>
      <c r="E7" s="37"/>
      <c r="F7" s="38">
        <f t="shared" si="1"/>
        <v>0</v>
      </c>
      <c r="G7" s="39" t="str">
        <f t="shared" si="2"/>
        <v/>
      </c>
      <c r="H7" s="38" t="str">
        <f t="shared" si="3"/>
        <v/>
      </c>
      <c r="I7" s="40"/>
      <c r="J7" s="41" t="str">
        <f t="shared" si="4"/>
        <v/>
      </c>
      <c r="K7" s="42" t="str">
        <f t="shared" si="5"/>
        <v/>
      </c>
      <c r="L7" s="2"/>
      <c r="M7" s="43" t="s">
        <v>44</v>
      </c>
      <c r="N7" s="18"/>
      <c r="O7" s="18"/>
      <c r="P7" s="18"/>
      <c r="Q7" s="18"/>
      <c r="R7" s="18"/>
      <c r="S7" s="18"/>
      <c r="T7" s="18"/>
      <c r="U7" s="18"/>
      <c r="V7" s="18"/>
      <c r="W7" s="18"/>
      <c r="X7" s="2"/>
      <c r="Y7" s="18"/>
      <c r="Z7" s="2"/>
      <c r="AA7" s="18"/>
      <c r="AB7" s="18"/>
      <c r="AC7" s="18"/>
      <c r="AD7" s="18"/>
      <c r="AE7" s="18"/>
    </row>
    <row r="8">
      <c r="A8" s="28" t="str">
        <f>ALNS!A8</f>
        <v>Eduarda Shaieny Lopes Lima</v>
      </c>
      <c r="B8" s="29"/>
      <c r="C8" s="29"/>
      <c r="D8" s="29"/>
      <c r="E8" s="29"/>
      <c r="F8" s="30">
        <f t="shared" si="1"/>
        <v>0</v>
      </c>
      <c r="G8" s="31" t="str">
        <f t="shared" si="2"/>
        <v/>
      </c>
      <c r="H8" s="30" t="str">
        <f t="shared" si="3"/>
        <v/>
      </c>
      <c r="I8" s="32"/>
      <c r="J8" s="33" t="str">
        <f t="shared" si="4"/>
        <v/>
      </c>
      <c r="K8" s="34" t="str">
        <f t="shared" si="5"/>
        <v/>
      </c>
      <c r="L8" s="2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2"/>
      <c r="Y8" s="18"/>
      <c r="Z8" s="2"/>
      <c r="AA8" s="18"/>
      <c r="AB8" s="18"/>
      <c r="AC8" s="18"/>
      <c r="AD8" s="18"/>
      <c r="AE8" s="18"/>
    </row>
    <row r="9">
      <c r="A9" s="36" t="str">
        <f>ALNS!A9</f>
        <v>Ellen Beatriz Pacífico da Silva</v>
      </c>
      <c r="B9" s="37"/>
      <c r="C9" s="37"/>
      <c r="D9" s="37"/>
      <c r="E9" s="37"/>
      <c r="F9" s="38">
        <f t="shared" si="1"/>
        <v>0</v>
      </c>
      <c r="G9" s="39" t="str">
        <f t="shared" si="2"/>
        <v/>
      </c>
      <c r="H9" s="38" t="str">
        <f t="shared" si="3"/>
        <v/>
      </c>
      <c r="I9" s="40"/>
      <c r="J9" s="41" t="str">
        <f t="shared" si="4"/>
        <v/>
      </c>
      <c r="K9" s="42" t="str">
        <f t="shared" si="5"/>
        <v/>
      </c>
      <c r="L9" s="2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2"/>
      <c r="Y9" s="18"/>
      <c r="Z9" s="2"/>
      <c r="AA9" s="18"/>
      <c r="AB9" s="18"/>
      <c r="AC9" s="18"/>
      <c r="AD9" s="18"/>
      <c r="AE9" s="18"/>
    </row>
    <row r="10">
      <c r="A10" s="28" t="str">
        <f>ALNS!A10</f>
        <v>Emilly Christina Lima Freire</v>
      </c>
      <c r="B10" s="29"/>
      <c r="C10" s="29"/>
      <c r="D10" s="29"/>
      <c r="E10" s="29"/>
      <c r="F10" s="30">
        <f t="shared" si="1"/>
        <v>0</v>
      </c>
      <c r="G10" s="31" t="str">
        <f t="shared" si="2"/>
        <v/>
      </c>
      <c r="H10" s="30" t="str">
        <f t="shared" si="3"/>
        <v/>
      </c>
      <c r="I10" s="32"/>
      <c r="J10" s="33" t="str">
        <f t="shared" si="4"/>
        <v/>
      </c>
      <c r="K10" s="34" t="str">
        <f t="shared" si="5"/>
        <v/>
      </c>
      <c r="L10" s="2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2"/>
      <c r="Y10" s="18"/>
      <c r="Z10" s="2"/>
      <c r="AA10" s="18"/>
      <c r="AB10" s="18"/>
      <c r="AC10" s="18"/>
      <c r="AD10" s="18"/>
      <c r="AE10" s="18"/>
    </row>
    <row r="11">
      <c r="A11" s="36" t="str">
        <f>ALNS!A11</f>
        <v>Emilly Eduarda Almeida da Silva</v>
      </c>
      <c r="B11" s="37"/>
      <c r="C11" s="37"/>
      <c r="D11" s="37"/>
      <c r="E11" s="37"/>
      <c r="F11" s="38">
        <f t="shared" si="1"/>
        <v>0</v>
      </c>
      <c r="G11" s="39" t="str">
        <f t="shared" si="2"/>
        <v/>
      </c>
      <c r="H11" s="38" t="str">
        <f t="shared" si="3"/>
        <v/>
      </c>
      <c r="I11" s="40"/>
      <c r="J11" s="41" t="str">
        <f t="shared" si="4"/>
        <v/>
      </c>
      <c r="K11" s="42" t="str">
        <f t="shared" si="5"/>
        <v/>
      </c>
      <c r="L11" s="2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2"/>
      <c r="Y11" s="18"/>
      <c r="Z11" s="2"/>
      <c r="AA11" s="18"/>
      <c r="AB11" s="18"/>
      <c r="AC11" s="18"/>
      <c r="AD11" s="18"/>
      <c r="AE11" s="18"/>
    </row>
    <row r="12">
      <c r="A12" s="28" t="str">
        <f>ALNS!A12</f>
        <v>Emilly Oliveira da Cruz</v>
      </c>
      <c r="B12" s="29"/>
      <c r="C12" s="29"/>
      <c r="D12" s="29"/>
      <c r="E12" s="29"/>
      <c r="F12" s="30">
        <f t="shared" si="1"/>
        <v>0</v>
      </c>
      <c r="G12" s="31" t="str">
        <f t="shared" si="2"/>
        <v/>
      </c>
      <c r="H12" s="30" t="str">
        <f t="shared" si="3"/>
        <v/>
      </c>
      <c r="I12" s="32"/>
      <c r="J12" s="33" t="str">
        <f t="shared" si="4"/>
        <v/>
      </c>
      <c r="K12" s="34" t="str">
        <f t="shared" si="5"/>
        <v/>
      </c>
      <c r="L12" s="2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2"/>
      <c r="Y12" s="18"/>
      <c r="Z12" s="2"/>
      <c r="AA12" s="18"/>
      <c r="AB12" s="18"/>
      <c r="AC12" s="18"/>
      <c r="AD12" s="18"/>
      <c r="AE12" s="18"/>
    </row>
    <row r="13">
      <c r="A13" s="36" t="str">
        <f>ALNS!A13</f>
        <v>Esteffany Mirelly Lima da Silva</v>
      </c>
      <c r="B13" s="37"/>
      <c r="C13" s="37"/>
      <c r="D13" s="37"/>
      <c r="E13" s="37"/>
      <c r="F13" s="38">
        <f t="shared" si="1"/>
        <v>0</v>
      </c>
      <c r="G13" s="39" t="str">
        <f t="shared" si="2"/>
        <v/>
      </c>
      <c r="H13" s="38" t="str">
        <f t="shared" si="3"/>
        <v/>
      </c>
      <c r="I13" s="40"/>
      <c r="J13" s="41" t="str">
        <f t="shared" si="4"/>
        <v/>
      </c>
      <c r="K13" s="42" t="str">
        <f t="shared" si="5"/>
        <v/>
      </c>
      <c r="L13" s="2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2"/>
      <c r="Y13" s="18"/>
      <c r="Z13" s="2"/>
      <c r="AA13" s="18"/>
      <c r="AB13" s="18"/>
      <c r="AC13" s="18"/>
      <c r="AD13" s="18"/>
      <c r="AE13" s="18"/>
    </row>
    <row r="14">
      <c r="A14" s="28" t="str">
        <f>ALNS!A14</f>
        <v>Ester Hadassa Gomes Silva</v>
      </c>
      <c r="B14" s="29"/>
      <c r="C14" s="29"/>
      <c r="D14" s="29"/>
      <c r="E14" s="29"/>
      <c r="F14" s="30">
        <f t="shared" si="1"/>
        <v>0</v>
      </c>
      <c r="G14" s="31" t="str">
        <f t="shared" si="2"/>
        <v/>
      </c>
      <c r="H14" s="30" t="str">
        <f t="shared" si="3"/>
        <v/>
      </c>
      <c r="I14" s="32"/>
      <c r="J14" s="33" t="str">
        <f t="shared" si="4"/>
        <v/>
      </c>
      <c r="K14" s="34" t="str">
        <f t="shared" si="5"/>
        <v/>
      </c>
      <c r="L14" s="2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2"/>
      <c r="Y14" s="18"/>
      <c r="Z14" s="2"/>
      <c r="AA14" s="18"/>
      <c r="AB14" s="18"/>
      <c r="AC14" s="18"/>
      <c r="AD14" s="18"/>
      <c r="AE14" s="18"/>
    </row>
    <row r="15">
      <c r="A15" s="36" t="str">
        <f>ALNS!A15</f>
        <v>Évelin Yasmin Ferreira de Santana</v>
      </c>
      <c r="B15" s="37"/>
      <c r="C15" s="37"/>
      <c r="D15" s="37"/>
      <c r="E15" s="37"/>
      <c r="F15" s="38">
        <f t="shared" si="1"/>
        <v>0</v>
      </c>
      <c r="G15" s="39" t="str">
        <f t="shared" si="2"/>
        <v/>
      </c>
      <c r="H15" s="38" t="str">
        <f t="shared" si="3"/>
        <v/>
      </c>
      <c r="I15" s="40"/>
      <c r="J15" s="41" t="str">
        <f t="shared" si="4"/>
        <v/>
      </c>
      <c r="K15" s="42" t="str">
        <f t="shared" si="5"/>
        <v/>
      </c>
      <c r="L15" s="2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2"/>
      <c r="Y15" s="18"/>
      <c r="Z15" s="2"/>
      <c r="AA15" s="18"/>
      <c r="AB15" s="18"/>
      <c r="AC15" s="18"/>
      <c r="AD15" s="18"/>
      <c r="AE15" s="18"/>
    </row>
    <row r="16">
      <c r="A16" s="28" t="str">
        <f>ALNS!A16</f>
        <v>Everton Henrique de Negreiros Silva</v>
      </c>
      <c r="B16" s="29"/>
      <c r="C16" s="29"/>
      <c r="D16" s="29"/>
      <c r="E16" s="29"/>
      <c r="F16" s="30">
        <f t="shared" si="1"/>
        <v>0</v>
      </c>
      <c r="G16" s="31" t="str">
        <f t="shared" si="2"/>
        <v/>
      </c>
      <c r="H16" s="30" t="str">
        <f t="shared" si="3"/>
        <v/>
      </c>
      <c r="I16" s="32"/>
      <c r="J16" s="33" t="str">
        <f t="shared" si="4"/>
        <v/>
      </c>
      <c r="K16" s="34" t="str">
        <f t="shared" si="5"/>
        <v/>
      </c>
      <c r="L16" s="2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2"/>
      <c r="Y16" s="18"/>
      <c r="Z16" s="2"/>
      <c r="AA16" s="18"/>
      <c r="AB16" s="18"/>
      <c r="AC16" s="18"/>
      <c r="AD16" s="18"/>
      <c r="AE16" s="18"/>
    </row>
    <row r="17">
      <c r="A17" s="36" t="str">
        <f>ALNS!A17</f>
        <v>Gabrielle Borges Alves</v>
      </c>
      <c r="B17" s="37"/>
      <c r="C17" s="37"/>
      <c r="D17" s="37"/>
      <c r="E17" s="37"/>
      <c r="F17" s="38">
        <f t="shared" si="1"/>
        <v>0</v>
      </c>
      <c r="G17" s="39" t="str">
        <f t="shared" si="2"/>
        <v/>
      </c>
      <c r="H17" s="38" t="str">
        <f t="shared" si="3"/>
        <v/>
      </c>
      <c r="I17" s="40"/>
      <c r="J17" s="41" t="str">
        <f t="shared" si="4"/>
        <v/>
      </c>
      <c r="K17" s="42" t="str">
        <f t="shared" si="5"/>
        <v/>
      </c>
      <c r="L17" s="2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2"/>
      <c r="Y17" s="18"/>
      <c r="Z17" s="2"/>
      <c r="AA17" s="18"/>
      <c r="AB17" s="18"/>
      <c r="AC17" s="18"/>
      <c r="AD17" s="18"/>
      <c r="AE17" s="18"/>
    </row>
    <row r="18">
      <c r="A18" s="28" t="str">
        <f>ALNS!A18</f>
        <v>João Gabriel Araújo Macedo</v>
      </c>
      <c r="B18" s="29"/>
      <c r="C18" s="29"/>
      <c r="D18" s="29"/>
      <c r="E18" s="29"/>
      <c r="F18" s="30">
        <f t="shared" si="1"/>
        <v>0</v>
      </c>
      <c r="G18" s="31" t="str">
        <f t="shared" si="2"/>
        <v/>
      </c>
      <c r="H18" s="30" t="str">
        <f t="shared" si="3"/>
        <v/>
      </c>
      <c r="I18" s="32"/>
      <c r="J18" s="33" t="str">
        <f t="shared" si="4"/>
        <v/>
      </c>
      <c r="K18" s="34" t="str">
        <f t="shared" si="5"/>
        <v/>
      </c>
      <c r="L18" s="2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2"/>
      <c r="Y18" s="18"/>
      <c r="Z18" s="2"/>
      <c r="AA18" s="18"/>
      <c r="AB18" s="18"/>
      <c r="AC18" s="18"/>
      <c r="AD18" s="18"/>
      <c r="AE18" s="18"/>
    </row>
    <row r="19">
      <c r="A19" s="36" t="str">
        <f>ALNS!A19</f>
        <v>José Flávio Araújo Macedo</v>
      </c>
      <c r="B19" s="37"/>
      <c r="C19" s="37"/>
      <c r="D19" s="37"/>
      <c r="E19" s="37"/>
      <c r="F19" s="38">
        <f t="shared" si="1"/>
        <v>0</v>
      </c>
      <c r="G19" s="39" t="str">
        <f t="shared" si="2"/>
        <v/>
      </c>
      <c r="H19" s="38" t="str">
        <f t="shared" si="3"/>
        <v/>
      </c>
      <c r="I19" s="40"/>
      <c r="J19" s="41" t="str">
        <f t="shared" si="4"/>
        <v/>
      </c>
      <c r="K19" s="42" t="str">
        <f t="shared" si="5"/>
        <v/>
      </c>
      <c r="L19" s="2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2"/>
      <c r="Y19" s="18"/>
      <c r="Z19" s="2"/>
      <c r="AA19" s="18"/>
      <c r="AB19" s="18"/>
      <c r="AC19" s="18"/>
      <c r="AD19" s="18"/>
      <c r="AE19" s="18"/>
    </row>
    <row r="20" ht="15.75" customHeight="1">
      <c r="A20" s="44" t="str">
        <f>ALNS!A20</f>
        <v>Lethycia Nascimento Sousa</v>
      </c>
      <c r="B20" s="29"/>
      <c r="C20" s="29"/>
      <c r="D20" s="29"/>
      <c r="E20" s="29"/>
      <c r="F20" s="30">
        <f t="shared" si="1"/>
        <v>0</v>
      </c>
      <c r="G20" s="31" t="str">
        <f t="shared" si="2"/>
        <v/>
      </c>
      <c r="H20" s="30" t="str">
        <f t="shared" si="3"/>
        <v/>
      </c>
      <c r="I20" s="32"/>
      <c r="J20" s="33" t="str">
        <f t="shared" si="4"/>
        <v/>
      </c>
      <c r="K20" s="34" t="str">
        <f t="shared" si="5"/>
        <v/>
      </c>
      <c r="L20" s="2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2"/>
      <c r="Y20" s="18"/>
      <c r="Z20" s="2"/>
      <c r="AA20" s="18"/>
      <c r="AB20" s="18"/>
      <c r="AC20" s="18"/>
      <c r="AD20" s="18"/>
      <c r="AE20" s="18"/>
    </row>
    <row r="21" ht="15.75" customHeight="1">
      <c r="A21" s="36" t="str">
        <f>ALNS!A21</f>
        <v>Maria Julia Oliveira Almeida</v>
      </c>
      <c r="B21" s="37"/>
      <c r="C21" s="37"/>
      <c r="D21" s="37"/>
      <c r="E21" s="37"/>
      <c r="F21" s="38">
        <f t="shared" si="1"/>
        <v>0</v>
      </c>
      <c r="G21" s="39" t="str">
        <f t="shared" si="2"/>
        <v/>
      </c>
      <c r="H21" s="38" t="str">
        <f t="shared" si="3"/>
        <v/>
      </c>
      <c r="I21" s="40"/>
      <c r="J21" s="41" t="str">
        <f t="shared" si="4"/>
        <v/>
      </c>
      <c r="K21" s="42" t="str">
        <f t="shared" si="5"/>
        <v/>
      </c>
      <c r="L21" s="2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2"/>
      <c r="Y21" s="18"/>
      <c r="Z21" s="2"/>
      <c r="AA21" s="18"/>
      <c r="AB21" s="18"/>
      <c r="AC21" s="18"/>
      <c r="AD21" s="18"/>
      <c r="AE21" s="18"/>
    </row>
    <row r="22" ht="15.75" customHeight="1">
      <c r="A22" s="28" t="str">
        <f>ALNS!A22</f>
        <v>Marynna Mellyne de Oliveira Almeida Carneiro</v>
      </c>
      <c r="B22" s="29"/>
      <c r="C22" s="29"/>
      <c r="D22" s="29"/>
      <c r="E22" s="29"/>
      <c r="F22" s="30">
        <f t="shared" si="1"/>
        <v>0</v>
      </c>
      <c r="G22" s="31" t="str">
        <f t="shared" si="2"/>
        <v/>
      </c>
      <c r="H22" s="30" t="str">
        <f t="shared" si="3"/>
        <v/>
      </c>
      <c r="I22" s="32"/>
      <c r="J22" s="33" t="str">
        <f t="shared" si="4"/>
        <v/>
      </c>
      <c r="K22" s="34" t="str">
        <f t="shared" si="5"/>
        <v/>
      </c>
      <c r="L22" s="2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2"/>
      <c r="Y22" s="18"/>
      <c r="Z22" s="2"/>
      <c r="AA22" s="18"/>
      <c r="AB22" s="18"/>
      <c r="AC22" s="18"/>
      <c r="AD22" s="18"/>
      <c r="AE22" s="18"/>
    </row>
    <row r="23" ht="15.75" customHeight="1">
      <c r="A23" s="36" t="str">
        <f>ALNS!A23</f>
        <v>Milena Luana Azevedo Lima</v>
      </c>
      <c r="B23" s="37"/>
      <c r="C23" s="37"/>
      <c r="D23" s="37"/>
      <c r="E23" s="37"/>
      <c r="F23" s="38">
        <f t="shared" si="1"/>
        <v>0</v>
      </c>
      <c r="G23" s="39" t="str">
        <f t="shared" si="2"/>
        <v/>
      </c>
      <c r="H23" s="38" t="str">
        <f t="shared" si="3"/>
        <v/>
      </c>
      <c r="I23" s="40"/>
      <c r="J23" s="41" t="str">
        <f t="shared" si="4"/>
        <v/>
      </c>
      <c r="K23" s="42" t="str">
        <f t="shared" si="5"/>
        <v/>
      </c>
      <c r="L23" s="2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2"/>
      <c r="Y23" s="18"/>
      <c r="Z23" s="2"/>
      <c r="AA23" s="18"/>
      <c r="AB23" s="18"/>
      <c r="AC23" s="18"/>
      <c r="AD23" s="18"/>
      <c r="AE23" s="18"/>
    </row>
    <row r="24" ht="15.75" customHeight="1">
      <c r="A24" s="28" t="str">
        <f>ALNS!A24</f>
        <v>Myllena Maria da Silva Balbino</v>
      </c>
      <c r="B24" s="29"/>
      <c r="C24" s="29"/>
      <c r="D24" s="29"/>
      <c r="E24" s="29"/>
      <c r="F24" s="30">
        <f t="shared" si="1"/>
        <v>0</v>
      </c>
      <c r="G24" s="31" t="str">
        <f t="shared" si="2"/>
        <v/>
      </c>
      <c r="H24" s="30" t="str">
        <f t="shared" si="3"/>
        <v/>
      </c>
      <c r="I24" s="32"/>
      <c r="J24" s="33" t="str">
        <f t="shared" si="4"/>
        <v/>
      </c>
      <c r="K24" s="34" t="str">
        <f t="shared" si="5"/>
        <v/>
      </c>
      <c r="L24" s="2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2"/>
      <c r="Y24" s="18"/>
      <c r="Z24" s="2"/>
      <c r="AA24" s="18"/>
      <c r="AB24" s="18"/>
      <c r="AC24" s="18"/>
      <c r="AD24" s="18"/>
      <c r="AE24" s="18"/>
    </row>
    <row r="25" ht="15.75" customHeight="1">
      <c r="A25" s="36" t="str">
        <f>ALNS!A25</f>
        <v>Poliana Kelly de Almeida Nascimento</v>
      </c>
      <c r="B25" s="37"/>
      <c r="C25" s="37"/>
      <c r="D25" s="37"/>
      <c r="E25" s="37"/>
      <c r="F25" s="38">
        <f t="shared" si="1"/>
        <v>0</v>
      </c>
      <c r="G25" s="39" t="str">
        <f t="shared" si="2"/>
        <v/>
      </c>
      <c r="H25" s="38" t="str">
        <f t="shared" si="3"/>
        <v/>
      </c>
      <c r="I25" s="40"/>
      <c r="J25" s="41" t="str">
        <f t="shared" si="4"/>
        <v/>
      </c>
      <c r="K25" s="42" t="str">
        <f t="shared" si="5"/>
        <v/>
      </c>
      <c r="L25" s="2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2"/>
      <c r="Y25" s="18"/>
      <c r="Z25" s="2"/>
      <c r="AA25" s="18"/>
      <c r="AB25" s="18"/>
      <c r="AC25" s="18"/>
      <c r="AD25" s="18"/>
      <c r="AE25" s="18"/>
    </row>
    <row r="26" ht="15.75" customHeight="1">
      <c r="A26" s="28" t="str">
        <f>ALNS!A26</f>
        <v>Rafaelly Jordão de Oliveira</v>
      </c>
      <c r="B26" s="29"/>
      <c r="C26" s="29"/>
      <c r="D26" s="29"/>
      <c r="E26" s="29"/>
      <c r="F26" s="30">
        <f t="shared" si="1"/>
        <v>0</v>
      </c>
      <c r="G26" s="31" t="str">
        <f t="shared" si="2"/>
        <v/>
      </c>
      <c r="H26" s="30" t="str">
        <f t="shared" si="3"/>
        <v/>
      </c>
      <c r="I26" s="32"/>
      <c r="J26" s="33" t="str">
        <f t="shared" si="4"/>
        <v/>
      </c>
      <c r="K26" s="34" t="str">
        <f t="shared" si="5"/>
        <v/>
      </c>
      <c r="L26" s="2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2"/>
      <c r="Y26" s="18"/>
      <c r="Z26" s="2"/>
      <c r="AA26" s="18"/>
      <c r="AB26" s="18"/>
      <c r="AC26" s="18"/>
      <c r="AD26" s="18"/>
      <c r="AE26" s="18"/>
    </row>
    <row r="27" ht="15.75" customHeight="1">
      <c r="A27" s="36" t="str">
        <f>ALNS!A27</f>
        <v>Samuel de Sousa Ribeiro</v>
      </c>
      <c r="B27" s="37"/>
      <c r="C27" s="37"/>
      <c r="D27" s="37"/>
      <c r="E27" s="37"/>
      <c r="F27" s="38">
        <f t="shared" si="1"/>
        <v>0</v>
      </c>
      <c r="G27" s="39" t="str">
        <f t="shared" si="2"/>
        <v/>
      </c>
      <c r="H27" s="38" t="str">
        <f t="shared" si="3"/>
        <v/>
      </c>
      <c r="I27" s="40"/>
      <c r="J27" s="41" t="str">
        <f t="shared" si="4"/>
        <v/>
      </c>
      <c r="K27" s="42" t="str">
        <f t="shared" si="5"/>
        <v/>
      </c>
      <c r="L27" s="2"/>
      <c r="M27" s="18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18"/>
      <c r="Z27" s="2"/>
      <c r="AA27" s="18"/>
      <c r="AB27" s="18"/>
      <c r="AC27" s="18"/>
      <c r="AD27" s="18"/>
      <c r="AE27" s="18"/>
    </row>
    <row r="28" ht="15.75" hidden="1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2"/>
      <c r="M28" s="18"/>
      <c r="N28" s="18"/>
      <c r="O28" s="18"/>
      <c r="P28" s="18"/>
      <c r="Q28" s="18"/>
      <c r="R28" s="18"/>
      <c r="S28" s="18"/>
      <c r="T28" s="18"/>
      <c r="U28" s="18"/>
      <c r="V28" s="2"/>
      <c r="W28" s="2"/>
      <c r="X28" s="2"/>
      <c r="Y28" s="18"/>
      <c r="Z28" s="2"/>
      <c r="AA28" s="18"/>
      <c r="AB28" s="18"/>
      <c r="AC28" s="18"/>
      <c r="AD28" s="18"/>
      <c r="AE28" s="18"/>
    </row>
    <row r="29" ht="15.75" hidden="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2"/>
      <c r="M29" s="18"/>
      <c r="N29" s="18"/>
      <c r="O29" s="18"/>
      <c r="P29" s="18"/>
      <c r="Q29" s="18"/>
      <c r="R29" s="18"/>
      <c r="S29" s="18"/>
      <c r="T29" s="18"/>
      <c r="U29" s="18"/>
      <c r="V29" s="2"/>
      <c r="W29" s="2"/>
      <c r="X29" s="2"/>
      <c r="Y29" s="2"/>
      <c r="Z29" s="2"/>
      <c r="AA29" s="18"/>
      <c r="AB29" s="18"/>
      <c r="AC29" s="18"/>
      <c r="AD29" s="18"/>
      <c r="AE29" s="18"/>
    </row>
    <row r="30" ht="15.75" hidden="1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2"/>
      <c r="M30" s="18"/>
      <c r="N30" s="18"/>
      <c r="O30" s="18"/>
      <c r="P30" s="18"/>
      <c r="Q30" s="18"/>
      <c r="R30" s="18"/>
      <c r="S30" s="18"/>
      <c r="T30" s="18"/>
      <c r="U30" s="18"/>
      <c r="V30" s="2"/>
      <c r="W30" s="2"/>
      <c r="X30" s="2"/>
      <c r="Y30" s="2"/>
      <c r="Z30" s="2"/>
      <c r="AA30" s="18"/>
      <c r="AB30" s="18"/>
      <c r="AC30" s="18"/>
      <c r="AD30" s="18"/>
      <c r="AE30" s="18"/>
    </row>
    <row r="31" ht="15.75" hidden="1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2"/>
      <c r="W31" s="2"/>
      <c r="X31" s="2"/>
      <c r="Y31" s="2"/>
      <c r="Z31" s="2"/>
      <c r="AA31" s="18"/>
      <c r="AB31" s="18"/>
      <c r="AC31" s="18"/>
      <c r="AD31" s="18"/>
      <c r="AE31" s="18"/>
    </row>
    <row r="32" ht="15.75" hidden="1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8"/>
      <c r="M32" s="18"/>
      <c r="N32" s="18"/>
      <c r="O32" s="18"/>
      <c r="P32" s="18"/>
      <c r="Q32" s="18"/>
      <c r="R32" s="18"/>
      <c r="S32" s="18"/>
      <c r="T32" s="18"/>
      <c r="U32" s="2"/>
      <c r="V32" s="2"/>
      <c r="W32" s="2"/>
      <c r="X32" s="2"/>
      <c r="Y32" s="2"/>
      <c r="Z32" s="2"/>
      <c r="AA32" s="18"/>
      <c r="AB32" s="18"/>
      <c r="AC32" s="18"/>
      <c r="AD32" s="18"/>
      <c r="AE32" s="18"/>
    </row>
    <row r="33" ht="15.75" hidden="1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8"/>
      <c r="M33" s="18"/>
      <c r="N33" s="18"/>
      <c r="O33" s="18"/>
      <c r="P33" s="18"/>
      <c r="Q33" s="18"/>
      <c r="R33" s="18"/>
      <c r="S33" s="2"/>
      <c r="T33" s="2"/>
      <c r="U33" s="2"/>
      <c r="V33" s="2"/>
      <c r="W33" s="2"/>
      <c r="X33" s="2"/>
      <c r="Y33" s="2"/>
      <c r="Z33" s="2"/>
      <c r="AA33" s="18"/>
      <c r="AB33" s="18"/>
      <c r="AC33" s="18"/>
      <c r="AD33" s="18"/>
      <c r="AE33" s="18"/>
    </row>
    <row r="34" ht="15.75" hidden="1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8"/>
      <c r="M34" s="18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8"/>
      <c r="AB34" s="18"/>
      <c r="AC34" s="18"/>
      <c r="AD34" s="18"/>
      <c r="AE34" s="2"/>
    </row>
    <row r="35" ht="15.75" hidden="1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8"/>
      <c r="M35" s="18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8"/>
      <c r="AB35" s="18"/>
      <c r="AC35" s="18"/>
      <c r="AD35" s="18"/>
      <c r="AE35" s="2"/>
    </row>
    <row r="36" ht="15.75" hidden="1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8"/>
      <c r="M36" s="18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8"/>
      <c r="AB36" s="18"/>
      <c r="AC36" s="18"/>
      <c r="AD36" s="18"/>
      <c r="AE36" s="2"/>
    </row>
    <row r="37" ht="15.75" hidden="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8"/>
      <c r="M37" s="18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8"/>
      <c r="AB37" s="18"/>
      <c r="AC37" s="18"/>
      <c r="AD37" s="18"/>
      <c r="AE37" s="2"/>
    </row>
    <row r="38" ht="15.75" hidden="1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8"/>
      <c r="M38" s="18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8"/>
      <c r="AB38" s="18"/>
      <c r="AC38" s="18"/>
      <c r="AD38" s="18"/>
      <c r="AE38" s="2"/>
    </row>
    <row r="39" ht="15.75" hidden="1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8"/>
      <c r="M39" s="18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8"/>
      <c r="AB39" s="18"/>
      <c r="AC39" s="18"/>
      <c r="AD39" s="18"/>
      <c r="AE39" s="2"/>
    </row>
    <row r="40" ht="15.75" hidden="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8"/>
      <c r="M40" s="18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8"/>
      <c r="AB40" s="18"/>
      <c r="AC40" s="18"/>
      <c r="AD40" s="2"/>
      <c r="AE40" s="2"/>
    </row>
    <row r="41" ht="15.75" hidden="1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8"/>
      <c r="M41" s="18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8"/>
      <c r="AB41" s="2"/>
      <c r="AC41" s="2"/>
      <c r="AD41" s="2"/>
      <c r="AE41" s="2"/>
    </row>
    <row r="42" ht="15.75" hidden="1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8"/>
      <c r="M42" s="18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8"/>
      <c r="AB42" s="2"/>
      <c r="AC42" s="2"/>
      <c r="AD42" s="2"/>
      <c r="AE42" s="2"/>
    </row>
    <row r="43" ht="15.75" hidden="1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8"/>
      <c r="M43" s="18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8"/>
      <c r="AB43" s="2"/>
      <c r="AC43" s="2"/>
      <c r="AD43" s="2"/>
      <c r="AE43" s="2"/>
    </row>
    <row r="44" ht="15.75" hidden="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8"/>
      <c r="M44" s="18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8"/>
      <c r="AB44" s="2"/>
      <c r="AC44" s="2"/>
      <c r="AD44" s="2"/>
      <c r="AE44" s="2"/>
    </row>
    <row r="45" ht="15.75" hidden="1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8"/>
      <c r="M45" s="18"/>
      <c r="N45" s="18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8"/>
      <c r="M46" s="18"/>
      <c r="N46" s="18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8"/>
      <c r="M47" s="18"/>
      <c r="N47" s="18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8"/>
      <c r="M48" s="18"/>
      <c r="N48" s="1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8"/>
      <c r="M49" s="18"/>
      <c r="N49" s="18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8"/>
      <c r="M50" s="18"/>
      <c r="N50" s="18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8"/>
      <c r="M51" s="18"/>
      <c r="N51" s="18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8"/>
      <c r="M52" s="18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2"/>
      <c r="AA53" s="18"/>
      <c r="AB53" s="18"/>
      <c r="AC53" s="18"/>
      <c r="AD53" s="18"/>
      <c r="AE53" s="18"/>
    </row>
    <row r="54" ht="15.75" hidden="1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2"/>
      <c r="AA54" s="18"/>
      <c r="AB54" s="18"/>
      <c r="AC54" s="18"/>
      <c r="AD54" s="18"/>
      <c r="AE54" s="18"/>
    </row>
    <row r="55" ht="15.75" hidden="1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2"/>
      <c r="Y55" s="18"/>
      <c r="Z55" s="2"/>
      <c r="AA55" s="18"/>
      <c r="AB55" s="18"/>
      <c r="AC55" s="18"/>
      <c r="AD55" s="18"/>
      <c r="AE55" s="18"/>
    </row>
    <row r="56" ht="15.75" hidden="1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2"/>
      <c r="AA56" s="18"/>
      <c r="AB56" s="18"/>
      <c r="AC56" s="18"/>
      <c r="AD56" s="18"/>
      <c r="AE56" s="18"/>
    </row>
    <row r="57" ht="15.75" hidden="1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2"/>
      <c r="Y57" s="18"/>
      <c r="Z57" s="2"/>
      <c r="AA57" s="18"/>
      <c r="AB57" s="18"/>
      <c r="AC57" s="18"/>
      <c r="AD57" s="18"/>
      <c r="AE57" s="18"/>
    </row>
    <row r="58" ht="15.75" hidden="1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2"/>
      <c r="Y58" s="18"/>
      <c r="Z58" s="2"/>
      <c r="AA58" s="18"/>
      <c r="AB58" s="18"/>
      <c r="AC58" s="18"/>
      <c r="AD58" s="18"/>
      <c r="AE58" s="18"/>
    </row>
    <row r="59" ht="15.75" hidden="1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2"/>
      <c r="Y59" s="18"/>
      <c r="Z59" s="2"/>
      <c r="AA59" s="18"/>
      <c r="AB59" s="18"/>
      <c r="AC59" s="18"/>
      <c r="AD59" s="18"/>
      <c r="AE59" s="18"/>
    </row>
    <row r="60" ht="15.75" hidden="1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2"/>
      <c r="Y60" s="18"/>
      <c r="Z60" s="2"/>
      <c r="AA60" s="18"/>
      <c r="AB60" s="18"/>
      <c r="AC60" s="18"/>
      <c r="AD60" s="18"/>
      <c r="AE60" s="18"/>
    </row>
    <row r="61" ht="15.75" hidden="1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2"/>
      <c r="Y61" s="18"/>
      <c r="Z61" s="2"/>
      <c r="AA61" s="18"/>
      <c r="AB61" s="18"/>
      <c r="AC61" s="18"/>
      <c r="AD61" s="18"/>
      <c r="AE61" s="18"/>
    </row>
    <row r="62" ht="15.75" hidden="1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2"/>
      <c r="Y62" s="18"/>
      <c r="Z62" s="2"/>
      <c r="AA62" s="18"/>
      <c r="AB62" s="18"/>
      <c r="AC62" s="18"/>
      <c r="AD62" s="18"/>
      <c r="AE62" s="18"/>
    </row>
    <row r="63" ht="15.75" hidden="1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2"/>
      <c r="Y63" s="18"/>
      <c r="Z63" s="2"/>
      <c r="AA63" s="18"/>
      <c r="AB63" s="18"/>
      <c r="AC63" s="18"/>
      <c r="AD63" s="18"/>
      <c r="AE63" s="18"/>
    </row>
    <row r="64" ht="15.75" hidden="1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2"/>
      <c r="Y64" s="18"/>
      <c r="Z64" s="2"/>
      <c r="AA64" s="18"/>
      <c r="AB64" s="18"/>
      <c r="AC64" s="18"/>
      <c r="AD64" s="18"/>
      <c r="AE64" s="18"/>
    </row>
    <row r="65" ht="15.75" hidden="1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2"/>
      <c r="Y65" s="18"/>
      <c r="Z65" s="2"/>
      <c r="AA65" s="18"/>
      <c r="AB65" s="18"/>
      <c r="AC65" s="18"/>
      <c r="AD65" s="18"/>
      <c r="AE65" s="18"/>
    </row>
    <row r="66" ht="15.75" hidden="1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2"/>
      <c r="Y66" s="18"/>
      <c r="Z66" s="2"/>
      <c r="AA66" s="18"/>
      <c r="AB66" s="18"/>
      <c r="AC66" s="18"/>
      <c r="AD66" s="18"/>
      <c r="AE66" s="18"/>
    </row>
    <row r="67" ht="15.75" hidden="1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2"/>
      <c r="Y67" s="18"/>
      <c r="Z67" s="2"/>
      <c r="AA67" s="18"/>
      <c r="AB67" s="18"/>
      <c r="AC67" s="18"/>
      <c r="AD67" s="18"/>
      <c r="AE67" s="18"/>
    </row>
    <row r="68" ht="15.75" hidden="1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2"/>
      <c r="Y68" s="18"/>
      <c r="Z68" s="2"/>
      <c r="AA68" s="18"/>
      <c r="AB68" s="18"/>
      <c r="AC68" s="18"/>
      <c r="AD68" s="18"/>
      <c r="AE68" s="18"/>
    </row>
    <row r="69" ht="15.75" hidden="1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2"/>
      <c r="Y69" s="18"/>
      <c r="Z69" s="2"/>
      <c r="AA69" s="18"/>
      <c r="AB69" s="18"/>
      <c r="AC69" s="18"/>
      <c r="AD69" s="18"/>
      <c r="AE69" s="18"/>
    </row>
    <row r="70" ht="15.75" hidden="1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2"/>
      <c r="Y70" s="18"/>
      <c r="Z70" s="2"/>
      <c r="AA70" s="18"/>
      <c r="AB70" s="18"/>
      <c r="AC70" s="18"/>
      <c r="AD70" s="18"/>
      <c r="AE70" s="18"/>
    </row>
    <row r="71" ht="15.75" hidden="1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2"/>
      <c r="Y71" s="18"/>
      <c r="Z71" s="2"/>
      <c r="AA71" s="18"/>
      <c r="AB71" s="18"/>
      <c r="AC71" s="18"/>
      <c r="AD71" s="18"/>
      <c r="AE71" s="18"/>
    </row>
    <row r="72" ht="15.75" hidden="1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2"/>
      <c r="Y72" s="18"/>
      <c r="Z72" s="2"/>
      <c r="AA72" s="18"/>
      <c r="AB72" s="18"/>
      <c r="AC72" s="18"/>
      <c r="AD72" s="18"/>
      <c r="AE72" s="18"/>
    </row>
    <row r="73" ht="15.75" hidden="1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2"/>
      <c r="Y73" s="18"/>
      <c r="Z73" s="2"/>
      <c r="AA73" s="18"/>
      <c r="AB73" s="18"/>
      <c r="AC73" s="18"/>
      <c r="AD73" s="18"/>
      <c r="AE73" s="18"/>
    </row>
    <row r="74" ht="15.75" hidden="1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2"/>
      <c r="Y74" s="18"/>
      <c r="Z74" s="2"/>
      <c r="AA74" s="18"/>
      <c r="AB74" s="18"/>
      <c r="AC74" s="18"/>
      <c r="AD74" s="18"/>
      <c r="AE74" s="18"/>
    </row>
    <row r="75" ht="15.75" hidden="1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2"/>
      <c r="Y75" s="18"/>
      <c r="Z75" s="2"/>
      <c r="AA75" s="18"/>
      <c r="AB75" s="18"/>
      <c r="AC75" s="18"/>
      <c r="AD75" s="18"/>
      <c r="AE75" s="18"/>
    </row>
    <row r="76" ht="15.75" hidden="1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2"/>
      <c r="Y76" s="18"/>
      <c r="Z76" s="2"/>
      <c r="AA76" s="18"/>
      <c r="AB76" s="18"/>
      <c r="AC76" s="18"/>
      <c r="AD76" s="18"/>
      <c r="AE76" s="18"/>
    </row>
    <row r="77" ht="15.75" hidden="1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2"/>
      <c r="Y77" s="18"/>
      <c r="Z77" s="2"/>
      <c r="AA77" s="18"/>
      <c r="AB77" s="18"/>
      <c r="AC77" s="18"/>
      <c r="AD77" s="18"/>
      <c r="AE77" s="18"/>
    </row>
    <row r="78" ht="15.75" hidden="1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2"/>
      <c r="Y78" s="18"/>
      <c r="Z78" s="2"/>
      <c r="AA78" s="18"/>
      <c r="AB78" s="18"/>
      <c r="AC78" s="18"/>
      <c r="AD78" s="18"/>
      <c r="AE78" s="18"/>
    </row>
    <row r="79" ht="15.75" hidden="1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2"/>
      <c r="W79" s="2"/>
      <c r="X79" s="2"/>
      <c r="Y79" s="18"/>
      <c r="Z79" s="2"/>
      <c r="AA79" s="18"/>
      <c r="AB79" s="18"/>
      <c r="AC79" s="18"/>
      <c r="AD79" s="18"/>
      <c r="AE79" s="18"/>
    </row>
    <row r="80" ht="15.75" hidden="1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2"/>
      <c r="W80" s="2"/>
      <c r="X80" s="2"/>
      <c r="Y80" s="18"/>
      <c r="Z80" s="2"/>
      <c r="AA80" s="18"/>
      <c r="AB80" s="18"/>
      <c r="AC80" s="18"/>
      <c r="AD80" s="18"/>
      <c r="AE80" s="18"/>
    </row>
    <row r="81" ht="15.75" hidden="1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2"/>
      <c r="W81" s="2"/>
      <c r="X81" s="2"/>
      <c r="Y81" s="2"/>
      <c r="Z81" s="2"/>
      <c r="AA81" s="18"/>
      <c r="AB81" s="18"/>
      <c r="AC81" s="18"/>
      <c r="AD81" s="18"/>
      <c r="AE81" s="18"/>
    </row>
    <row r="82" ht="15.75" hidden="1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2"/>
      <c r="W82" s="2"/>
      <c r="X82" s="2"/>
      <c r="Y82" s="2"/>
      <c r="Z82" s="2"/>
      <c r="AA82" s="18"/>
      <c r="AB82" s="18"/>
      <c r="AC82" s="18"/>
      <c r="AD82" s="18"/>
      <c r="AE82" s="18"/>
    </row>
    <row r="83" ht="15.75" hidden="1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2"/>
      <c r="W83" s="2"/>
      <c r="X83" s="2"/>
      <c r="Y83" s="2"/>
      <c r="Z83" s="2"/>
      <c r="AA83" s="18"/>
      <c r="AB83" s="18"/>
      <c r="AC83" s="18"/>
      <c r="AD83" s="18"/>
      <c r="AE83" s="18"/>
    </row>
    <row r="84" ht="15.75" hidden="1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2"/>
      <c r="W84" s="2"/>
      <c r="X84" s="2"/>
      <c r="Y84" s="2"/>
      <c r="Z84" s="2"/>
      <c r="AA84" s="18"/>
      <c r="AB84" s="18"/>
      <c r="AC84" s="18"/>
      <c r="AD84" s="18"/>
      <c r="AE84" s="18"/>
    </row>
    <row r="85" ht="15.75" hidden="1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2"/>
      <c r="W85" s="2"/>
      <c r="X85" s="2"/>
      <c r="Y85" s="2"/>
      <c r="Z85" s="2"/>
      <c r="AA85" s="18"/>
      <c r="AB85" s="18"/>
      <c r="AC85" s="18"/>
      <c r="AD85" s="18"/>
      <c r="AE85" s="18"/>
    </row>
    <row r="86" ht="15.75" hidden="1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8"/>
      <c r="M86" s="18"/>
      <c r="N86" s="18"/>
      <c r="O86" s="18"/>
      <c r="P86" s="18"/>
      <c r="Q86" s="2"/>
      <c r="R86" s="2"/>
      <c r="S86" s="18"/>
      <c r="T86" s="18"/>
      <c r="U86" s="2"/>
      <c r="V86" s="2"/>
      <c r="W86" s="2"/>
      <c r="X86" s="2"/>
      <c r="Y86" s="2"/>
      <c r="Z86" s="2"/>
      <c r="AA86" s="18"/>
      <c r="AB86" s="18"/>
      <c r="AC86" s="18"/>
      <c r="AD86" s="18"/>
      <c r="AE86" s="18"/>
    </row>
    <row r="87" ht="15.75" hidden="1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8"/>
      <c r="M87" s="18"/>
      <c r="N87" s="18"/>
      <c r="O87" s="18"/>
      <c r="P87" s="18"/>
      <c r="Q87" s="2"/>
      <c r="R87" s="2"/>
      <c r="S87" s="2"/>
      <c r="T87" s="2"/>
      <c r="U87" s="2"/>
      <c r="V87" s="2"/>
      <c r="W87" s="2"/>
      <c r="X87" s="2"/>
      <c r="Y87" s="2"/>
      <c r="Z87" s="2"/>
      <c r="AA87" s="18"/>
      <c r="AB87" s="18"/>
      <c r="AC87" s="18"/>
      <c r="AD87" s="18"/>
      <c r="AE87" s="18"/>
    </row>
    <row r="88" ht="15.75" hidden="1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8"/>
      <c r="M88" s="18"/>
      <c r="N88" s="18"/>
      <c r="O88" s="18"/>
      <c r="P88" s="18"/>
      <c r="Q88" s="2"/>
      <c r="R88" s="2"/>
      <c r="S88" s="2"/>
      <c r="T88" s="2"/>
      <c r="U88" s="2"/>
      <c r="V88" s="2"/>
      <c r="W88" s="2"/>
      <c r="X88" s="2"/>
      <c r="Y88" s="2"/>
      <c r="Z88" s="2"/>
      <c r="AA88" s="18"/>
      <c r="AB88" s="18"/>
      <c r="AC88" s="18"/>
      <c r="AD88" s="18"/>
      <c r="AE88" s="18"/>
    </row>
    <row r="89" ht="15.75" hidden="1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8"/>
      <c r="M89" s="18"/>
      <c r="N89" s="18"/>
      <c r="O89" s="18"/>
      <c r="P89" s="18"/>
      <c r="Q89" s="2"/>
      <c r="R89" s="2"/>
      <c r="S89" s="2"/>
      <c r="T89" s="2"/>
      <c r="U89" s="2"/>
      <c r="V89" s="2"/>
      <c r="W89" s="2"/>
      <c r="X89" s="2"/>
      <c r="Y89" s="2"/>
      <c r="Z89" s="2"/>
      <c r="AA89" s="18"/>
      <c r="AB89" s="18"/>
      <c r="AC89" s="18"/>
      <c r="AD89" s="18"/>
      <c r="AE89" s="18"/>
    </row>
    <row r="90" ht="15.75" hidden="1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8"/>
      <c r="M90" s="18"/>
      <c r="N90" s="18"/>
      <c r="O90" s="18"/>
      <c r="P90" s="18"/>
      <c r="Q90" s="2"/>
      <c r="R90" s="2"/>
      <c r="S90" s="2"/>
      <c r="T90" s="2"/>
      <c r="U90" s="2"/>
      <c r="V90" s="2"/>
      <c r="W90" s="2"/>
      <c r="X90" s="2"/>
      <c r="Y90" s="2"/>
      <c r="Z90" s="2"/>
      <c r="AA90" s="18"/>
      <c r="AB90" s="18"/>
      <c r="AC90" s="18"/>
      <c r="AD90" s="18"/>
      <c r="AE90" s="2"/>
    </row>
    <row r="91" ht="15.75" hidden="1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8"/>
      <c r="M91" s="18"/>
      <c r="N91" s="18"/>
      <c r="O91" s="18"/>
      <c r="P91" s="18"/>
      <c r="Q91" s="2"/>
      <c r="R91" s="2"/>
      <c r="S91" s="2"/>
      <c r="T91" s="2"/>
      <c r="U91" s="2"/>
      <c r="V91" s="2"/>
      <c r="W91" s="2"/>
      <c r="X91" s="2"/>
      <c r="Y91" s="2"/>
      <c r="Z91" s="2"/>
      <c r="AA91" s="18"/>
      <c r="AB91" s="18"/>
      <c r="AC91" s="18"/>
      <c r="AD91" s="18"/>
      <c r="AE91" s="2"/>
    </row>
    <row r="92" ht="15.75" hidden="1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8"/>
      <c r="M92" s="18"/>
      <c r="N92" s="18"/>
      <c r="O92" s="18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8"/>
      <c r="AB92" s="18"/>
      <c r="AC92" s="18"/>
      <c r="AD92" s="2"/>
      <c r="AE92" s="2"/>
    </row>
    <row r="93" ht="15.75" hidden="1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8"/>
      <c r="M93" s="18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8"/>
      <c r="AB93" s="2"/>
      <c r="AC93" s="2"/>
      <c r="AD93" s="2"/>
      <c r="AE93" s="2"/>
    </row>
    <row r="94" ht="15.75" hidden="1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8"/>
      <c r="M94" s="18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8"/>
      <c r="AB94" s="2"/>
      <c r="AC94" s="2"/>
      <c r="AD94" s="2"/>
      <c r="AE94" s="2"/>
    </row>
    <row r="95" ht="15.75" hidden="1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8"/>
      <c r="M95" s="18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8"/>
      <c r="AB95" s="2"/>
      <c r="AC95" s="2"/>
      <c r="AD95" s="2"/>
      <c r="AE95" s="2"/>
    </row>
    <row r="96" ht="15.75" hidden="1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8"/>
      <c r="M96" s="18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8"/>
      <c r="AB96" s="2"/>
      <c r="AC96" s="2"/>
      <c r="AD96" s="2"/>
      <c r="AE96" s="2"/>
    </row>
    <row r="97" ht="15.75" hidden="1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8"/>
      <c r="M97" s="18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8"/>
      <c r="M98" s="18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8"/>
      <c r="M99" s="18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8"/>
      <c r="M100" s="18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8"/>
      <c r="M101" s="18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8"/>
      <c r="M102" s="18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8"/>
      <c r="M103" s="18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8"/>
      <c r="M104" s="18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8"/>
      <c r="M105" s="18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8"/>
      <c r="M106" s="18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8"/>
      <c r="M107" s="18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8"/>
      <c r="M108" s="18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8"/>
      <c r="M109" s="18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8"/>
      <c r="M110" s="18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8"/>
      <c r="M111" s="18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8"/>
      <c r="M112" s="18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8"/>
      <c r="M113" s="18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8"/>
      <c r="M114" s="18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8"/>
      <c r="M115" s="18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8"/>
      <c r="M116" s="18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8"/>
      <c r="M117" s="18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8"/>
      <c r="M118" s="18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8"/>
      <c r="M119" s="18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8"/>
      <c r="M120" s="18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8"/>
      <c r="M121" s="18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8"/>
      <c r="M122" s="18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8"/>
      <c r="M123" s="18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8"/>
      <c r="M124" s="18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8"/>
      <c r="M125" s="18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8"/>
      <c r="M126" s="18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8"/>
      <c r="M127" s="18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8"/>
      <c r="M128" s="18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8"/>
      <c r="M129" s="18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8"/>
      <c r="M130" s="18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8"/>
      <c r="M131" s="18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8"/>
      <c r="M132" s="18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8"/>
      <c r="M133" s="18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8"/>
      <c r="M134" s="18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8"/>
      <c r="M135" s="18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8"/>
      <c r="M136" s="18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8"/>
      <c r="M137" s="18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8"/>
      <c r="M138" s="18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8"/>
      <c r="M139" s="18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8"/>
      <c r="M140" s="18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8"/>
      <c r="M141" s="18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8"/>
      <c r="M142" s="18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8"/>
      <c r="M143" s="18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8"/>
      <c r="M144" s="18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8"/>
      <c r="M145" s="18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8"/>
      <c r="M146" s="18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8"/>
      <c r="M147" s="18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8"/>
      <c r="M148" s="18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8"/>
      <c r="M149" s="18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8"/>
      <c r="M150" s="18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8"/>
      <c r="M151" s="18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8"/>
      <c r="M152" s="18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8"/>
      <c r="M153" s="18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8"/>
      <c r="M154" s="18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8"/>
      <c r="M155" s="18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8"/>
      <c r="M156" s="18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8"/>
      <c r="M157" s="18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8"/>
      <c r="M158" s="18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8"/>
      <c r="M159" s="18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8"/>
      <c r="M160" s="18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5"/>
      <c r="B161" s="45"/>
      <c r="C161" s="45"/>
      <c r="D161" s="45"/>
      <c r="E161" s="45"/>
      <c r="F161" s="45"/>
      <c r="G161" s="45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5"/>
      <c r="B162" s="45"/>
      <c r="C162" s="45"/>
      <c r="D162" s="45"/>
      <c r="E162" s="45"/>
      <c r="F162" s="45"/>
      <c r="G162" s="4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5"/>
      <c r="B163" s="45"/>
      <c r="C163" s="45"/>
      <c r="D163" s="45"/>
      <c r="E163" s="45"/>
      <c r="F163" s="45"/>
      <c r="G163" s="45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5"/>
      <c r="B164" s="45"/>
      <c r="C164" s="45"/>
      <c r="D164" s="45"/>
      <c r="E164" s="45"/>
      <c r="F164" s="45"/>
      <c r="G164" s="4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5"/>
      <c r="B165" s="45"/>
      <c r="C165" s="45"/>
      <c r="D165" s="45"/>
      <c r="E165" s="45"/>
      <c r="F165" s="45"/>
      <c r="G165" s="45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5"/>
      <c r="B166" s="45"/>
      <c r="C166" s="45"/>
      <c r="D166" s="45"/>
      <c r="E166" s="45"/>
      <c r="F166" s="45"/>
      <c r="G166" s="4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5"/>
      <c r="B167" s="45"/>
      <c r="C167" s="45"/>
      <c r="D167" s="45"/>
      <c r="E167" s="45"/>
      <c r="F167" s="45"/>
      <c r="G167" s="45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5"/>
      <c r="B168" s="45"/>
      <c r="C168" s="45"/>
      <c r="D168" s="45"/>
      <c r="E168" s="45"/>
      <c r="F168" s="45"/>
      <c r="G168" s="4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5"/>
      <c r="B169" s="45"/>
      <c r="C169" s="45"/>
      <c r="D169" s="45"/>
      <c r="E169" s="45"/>
      <c r="F169" s="45"/>
      <c r="G169" s="45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5"/>
      <c r="B170" s="45"/>
      <c r="C170" s="45"/>
      <c r="D170" s="45"/>
      <c r="E170" s="45"/>
      <c r="F170" s="45"/>
      <c r="G170" s="4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5"/>
      <c r="B171" s="45"/>
      <c r="C171" s="45"/>
      <c r="D171" s="45"/>
      <c r="E171" s="45"/>
      <c r="F171" s="45"/>
      <c r="G171" s="45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5"/>
      <c r="B172" s="45"/>
      <c r="C172" s="45"/>
      <c r="D172" s="45"/>
      <c r="E172" s="45"/>
      <c r="F172" s="45"/>
      <c r="G172" s="4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5"/>
      <c r="B173" s="45"/>
      <c r="C173" s="45"/>
      <c r="D173" s="45"/>
      <c r="E173" s="45"/>
      <c r="F173" s="45"/>
      <c r="G173" s="45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5"/>
      <c r="B174" s="45"/>
      <c r="C174" s="45"/>
      <c r="D174" s="45"/>
      <c r="E174" s="45"/>
      <c r="F174" s="45"/>
      <c r="G174" s="4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5"/>
      <c r="B175" s="45"/>
      <c r="C175" s="45"/>
      <c r="D175" s="45"/>
      <c r="E175" s="45"/>
      <c r="F175" s="45"/>
      <c r="G175" s="45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5"/>
      <c r="B176" s="45"/>
      <c r="C176" s="45"/>
      <c r="D176" s="45"/>
      <c r="E176" s="45"/>
      <c r="F176" s="45"/>
      <c r="G176" s="4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5"/>
      <c r="B177" s="45"/>
      <c r="C177" s="45"/>
      <c r="D177" s="45"/>
      <c r="E177" s="45"/>
      <c r="F177" s="45"/>
      <c r="G177" s="45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5"/>
      <c r="B178" s="45"/>
      <c r="C178" s="45"/>
      <c r="D178" s="45"/>
      <c r="E178" s="45"/>
      <c r="F178" s="45"/>
      <c r="G178" s="4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5"/>
      <c r="B179" s="45"/>
      <c r="C179" s="45"/>
      <c r="D179" s="45"/>
      <c r="E179" s="45"/>
      <c r="F179" s="45"/>
      <c r="G179" s="45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5"/>
      <c r="B180" s="45"/>
      <c r="C180" s="45"/>
      <c r="D180" s="45"/>
      <c r="E180" s="45"/>
      <c r="F180" s="45"/>
      <c r="G180" s="4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5"/>
      <c r="B181" s="45"/>
      <c r="C181" s="45"/>
      <c r="D181" s="45"/>
      <c r="E181" s="45"/>
      <c r="F181" s="45"/>
      <c r="G181" s="45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5"/>
      <c r="B182" s="45"/>
      <c r="C182" s="45"/>
      <c r="D182" s="45"/>
      <c r="E182" s="45"/>
      <c r="F182" s="45"/>
      <c r="G182" s="4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5"/>
      <c r="B183" s="45"/>
      <c r="C183" s="45"/>
      <c r="D183" s="45"/>
      <c r="E183" s="45"/>
      <c r="F183" s="45"/>
      <c r="G183" s="45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5"/>
      <c r="B184" s="45"/>
      <c r="C184" s="45"/>
      <c r="D184" s="45"/>
      <c r="E184" s="45"/>
      <c r="F184" s="45"/>
      <c r="G184" s="4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5"/>
      <c r="B185" s="45"/>
      <c r="C185" s="45"/>
      <c r="D185" s="45"/>
      <c r="E185" s="45"/>
      <c r="F185" s="45"/>
      <c r="G185" s="45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5"/>
      <c r="B186" s="45"/>
      <c r="C186" s="45"/>
      <c r="D186" s="45"/>
      <c r="E186" s="45"/>
      <c r="F186" s="45"/>
      <c r="G186" s="4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5"/>
      <c r="B187" s="45"/>
      <c r="C187" s="45"/>
      <c r="D187" s="45"/>
      <c r="E187" s="45"/>
      <c r="F187" s="45"/>
      <c r="G187" s="45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5"/>
      <c r="B188" s="45"/>
      <c r="C188" s="45"/>
      <c r="D188" s="45"/>
      <c r="E188" s="45"/>
      <c r="F188" s="45"/>
      <c r="G188" s="45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5"/>
      <c r="B189" s="45"/>
      <c r="C189" s="45"/>
      <c r="D189" s="45"/>
      <c r="E189" s="45"/>
      <c r="F189" s="45"/>
      <c r="G189" s="45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5"/>
      <c r="B190" s="45"/>
      <c r="C190" s="45"/>
      <c r="D190" s="45"/>
      <c r="E190" s="45"/>
      <c r="F190" s="45"/>
      <c r="G190" s="45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5"/>
      <c r="B191" s="45"/>
      <c r="C191" s="45"/>
      <c r="D191" s="45"/>
      <c r="E191" s="45"/>
      <c r="F191" s="45"/>
      <c r="G191" s="45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5"/>
      <c r="B192" s="45"/>
      <c r="C192" s="45"/>
      <c r="D192" s="45"/>
      <c r="E192" s="45"/>
      <c r="F192" s="45"/>
      <c r="G192" s="45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5"/>
      <c r="B193" s="45"/>
      <c r="C193" s="45"/>
      <c r="D193" s="45"/>
      <c r="E193" s="45"/>
      <c r="F193" s="45"/>
      <c r="G193" s="45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5"/>
      <c r="B194" s="45"/>
      <c r="C194" s="45"/>
      <c r="D194" s="45"/>
      <c r="E194" s="45"/>
      <c r="F194" s="45"/>
      <c r="G194" s="45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5"/>
      <c r="B195" s="45"/>
      <c r="C195" s="45"/>
      <c r="D195" s="45"/>
      <c r="E195" s="45"/>
      <c r="F195" s="45"/>
      <c r="G195" s="45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5"/>
      <c r="B196" s="45"/>
      <c r="C196" s="45"/>
      <c r="D196" s="45"/>
      <c r="E196" s="45"/>
      <c r="F196" s="45"/>
      <c r="G196" s="45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5"/>
      <c r="B197" s="45"/>
      <c r="C197" s="45"/>
      <c r="D197" s="45"/>
      <c r="E197" s="45"/>
      <c r="F197" s="45"/>
      <c r="G197" s="45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5"/>
      <c r="B198" s="45"/>
      <c r="C198" s="45"/>
      <c r="D198" s="45"/>
      <c r="E198" s="45"/>
      <c r="F198" s="45"/>
      <c r="G198" s="45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5"/>
      <c r="B199" s="45"/>
      <c r="C199" s="45"/>
      <c r="D199" s="45"/>
      <c r="E199" s="45"/>
      <c r="F199" s="45"/>
      <c r="G199" s="45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5"/>
      <c r="B200" s="45"/>
      <c r="C200" s="45"/>
      <c r="D200" s="45"/>
      <c r="E200" s="45"/>
      <c r="F200" s="45"/>
      <c r="G200" s="45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5"/>
      <c r="B201" s="45"/>
      <c r="C201" s="45"/>
      <c r="D201" s="45"/>
      <c r="E201" s="45"/>
      <c r="F201" s="45"/>
      <c r="G201" s="45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5"/>
      <c r="B202" s="45"/>
      <c r="C202" s="45"/>
      <c r="D202" s="45"/>
      <c r="E202" s="45"/>
      <c r="F202" s="45"/>
      <c r="G202" s="45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5"/>
      <c r="B203" s="45"/>
      <c r="C203" s="45"/>
      <c r="D203" s="45"/>
      <c r="E203" s="45"/>
      <c r="F203" s="45"/>
      <c r="G203" s="45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5"/>
      <c r="B204" s="45"/>
      <c r="C204" s="45"/>
      <c r="D204" s="45"/>
      <c r="E204" s="45"/>
      <c r="F204" s="45"/>
      <c r="G204" s="45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5"/>
      <c r="B205" s="45"/>
      <c r="C205" s="45"/>
      <c r="D205" s="45"/>
      <c r="E205" s="45"/>
      <c r="F205" s="45"/>
      <c r="G205" s="45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5"/>
      <c r="B206" s="45"/>
      <c r="C206" s="45"/>
      <c r="D206" s="45"/>
      <c r="E206" s="45"/>
      <c r="F206" s="45"/>
      <c r="G206" s="45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5"/>
      <c r="B207" s="45"/>
      <c r="C207" s="45"/>
      <c r="D207" s="45"/>
      <c r="E207" s="45"/>
      <c r="F207" s="45"/>
      <c r="G207" s="45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5"/>
      <c r="B208" s="45"/>
      <c r="C208" s="45"/>
      <c r="D208" s="45"/>
      <c r="E208" s="45"/>
      <c r="F208" s="45"/>
      <c r="G208" s="45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5"/>
      <c r="B209" s="45"/>
      <c r="C209" s="45"/>
      <c r="D209" s="45"/>
      <c r="E209" s="45"/>
      <c r="F209" s="45"/>
      <c r="G209" s="45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5"/>
      <c r="B210" s="45"/>
      <c r="C210" s="45"/>
      <c r="D210" s="45"/>
      <c r="E210" s="45"/>
      <c r="F210" s="45"/>
      <c r="G210" s="45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5"/>
      <c r="B211" s="45"/>
      <c r="C211" s="45"/>
      <c r="D211" s="45"/>
      <c r="E211" s="45"/>
      <c r="F211" s="45"/>
      <c r="G211" s="45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5"/>
      <c r="B212" s="45"/>
      <c r="C212" s="45"/>
      <c r="D212" s="45"/>
      <c r="E212" s="45"/>
      <c r="F212" s="45"/>
      <c r="G212" s="45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5"/>
      <c r="B213" s="45"/>
      <c r="C213" s="45"/>
      <c r="D213" s="45"/>
      <c r="E213" s="45"/>
      <c r="F213" s="45"/>
      <c r="G213" s="45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5"/>
      <c r="B214" s="45"/>
      <c r="C214" s="45"/>
      <c r="D214" s="45"/>
      <c r="E214" s="45"/>
      <c r="F214" s="45"/>
      <c r="G214" s="45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5"/>
      <c r="B215" s="45"/>
      <c r="C215" s="45"/>
      <c r="D215" s="45"/>
      <c r="E215" s="45"/>
      <c r="F215" s="45"/>
      <c r="G215" s="45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5"/>
      <c r="B216" s="45"/>
      <c r="C216" s="45"/>
      <c r="D216" s="45"/>
      <c r="E216" s="45"/>
      <c r="F216" s="45"/>
      <c r="G216" s="45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5"/>
      <c r="B217" s="45"/>
      <c r="C217" s="45"/>
      <c r="D217" s="45"/>
      <c r="E217" s="45"/>
      <c r="F217" s="45"/>
      <c r="G217" s="45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5"/>
      <c r="B218" s="45"/>
      <c r="C218" s="45"/>
      <c r="D218" s="45"/>
      <c r="E218" s="45"/>
      <c r="F218" s="45"/>
      <c r="G218" s="45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5"/>
      <c r="B219" s="45"/>
      <c r="C219" s="45"/>
      <c r="D219" s="45"/>
      <c r="E219" s="45"/>
      <c r="F219" s="45"/>
      <c r="G219" s="45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5"/>
      <c r="B220" s="45"/>
      <c r="C220" s="45"/>
      <c r="D220" s="45"/>
      <c r="E220" s="45"/>
      <c r="F220" s="45"/>
      <c r="G220" s="45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5"/>
      <c r="B221" s="45"/>
      <c r="C221" s="45"/>
      <c r="D221" s="45"/>
      <c r="E221" s="45"/>
      <c r="F221" s="45"/>
      <c r="G221" s="45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5"/>
      <c r="B222" s="45"/>
      <c r="C222" s="45"/>
      <c r="D222" s="45"/>
      <c r="E222" s="45"/>
      <c r="F222" s="45"/>
      <c r="G222" s="45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5"/>
      <c r="B223" s="45"/>
      <c r="C223" s="45"/>
      <c r="D223" s="45"/>
      <c r="E223" s="45"/>
      <c r="F223" s="45"/>
      <c r="G223" s="45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5"/>
      <c r="B224" s="45"/>
      <c r="C224" s="45"/>
      <c r="D224" s="45"/>
      <c r="E224" s="45"/>
      <c r="F224" s="45"/>
      <c r="G224" s="45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5"/>
      <c r="B225" s="45"/>
      <c r="C225" s="45"/>
      <c r="D225" s="45"/>
      <c r="E225" s="45"/>
      <c r="F225" s="45"/>
      <c r="G225" s="45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33:G48">
    <cfRule type="cellIs" dxfId="0" priority="1" operator="lessThan">
      <formula>7</formula>
    </cfRule>
  </conditionalFormatting>
  <conditionalFormatting sqref="G33:G48">
    <cfRule type="cellIs" dxfId="1" priority="2" operator="greaterThanOrEqual">
      <formula>7</formula>
    </cfRule>
  </conditionalFormatting>
  <conditionalFormatting sqref="G4:G27">
    <cfRule type="cellIs" dxfId="0" priority="3" operator="lessThan">
      <formula>7</formula>
    </cfRule>
  </conditionalFormatting>
  <conditionalFormatting sqref="G4:G27">
    <cfRule type="cellIs" dxfId="1" priority="4" operator="greaterThanOrEqual">
      <formula>7</formula>
    </cfRule>
  </conditionalFormatting>
  <conditionalFormatting sqref="B4:E2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3" t="s">
        <v>26</v>
      </c>
      <c r="B1" s="14" t="s">
        <v>53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 t="s">
        <v>28</v>
      </c>
      <c r="N1" s="18"/>
      <c r="O1" s="18"/>
      <c r="P1" s="18"/>
      <c r="Q1" s="19"/>
      <c r="R1" s="19"/>
      <c r="S1" s="19"/>
      <c r="T1" s="19"/>
      <c r="U1" s="19"/>
      <c r="V1" s="19"/>
      <c r="W1" s="19"/>
      <c r="X1" s="19"/>
      <c r="Y1" s="19"/>
      <c r="AA1" s="19"/>
      <c r="AB1" s="19"/>
      <c r="AC1" s="19"/>
      <c r="AD1" s="19"/>
      <c r="AE1" s="19"/>
    </row>
    <row r="2">
      <c r="A2" s="20"/>
      <c r="B2" s="21"/>
      <c r="C2" s="22"/>
      <c r="D2" s="22"/>
      <c r="E2" s="22"/>
      <c r="F2" s="22"/>
      <c r="G2" s="22"/>
      <c r="H2" s="22"/>
      <c r="I2" s="22"/>
      <c r="J2" s="22"/>
      <c r="K2" s="23"/>
      <c r="L2" s="2"/>
      <c r="M2" s="24" t="s">
        <v>29</v>
      </c>
      <c r="N2" s="18"/>
      <c r="O2" s="18"/>
      <c r="P2" s="18"/>
      <c r="Q2" s="19"/>
      <c r="R2" s="19"/>
      <c r="S2" s="19"/>
      <c r="T2" s="19"/>
      <c r="U2" s="19"/>
      <c r="V2" s="19"/>
      <c r="W2" s="19"/>
      <c r="X2" s="19"/>
      <c r="Y2" s="19"/>
      <c r="AA2" s="19"/>
      <c r="AB2" s="19"/>
      <c r="AC2" s="19"/>
      <c r="AD2" s="19"/>
      <c r="AE2" s="19"/>
    </row>
    <row r="3">
      <c r="A3" s="25"/>
      <c r="B3" s="26" t="s">
        <v>30</v>
      </c>
      <c r="C3" s="26" t="s">
        <v>31</v>
      </c>
      <c r="D3" s="26" t="s">
        <v>32</v>
      </c>
      <c r="E3" s="26" t="s">
        <v>33</v>
      </c>
      <c r="F3" s="27" t="s">
        <v>34</v>
      </c>
      <c r="G3" s="27" t="s">
        <v>35</v>
      </c>
      <c r="H3" s="27" t="s">
        <v>36</v>
      </c>
      <c r="I3" s="48" t="s">
        <v>37</v>
      </c>
      <c r="J3" s="26" t="s">
        <v>38</v>
      </c>
      <c r="K3" s="26" t="s">
        <v>39</v>
      </c>
      <c r="L3" s="2"/>
      <c r="M3" s="17" t="s">
        <v>40</v>
      </c>
      <c r="N3" s="18"/>
      <c r="O3" s="18"/>
      <c r="P3" s="18"/>
      <c r="Q3" s="19"/>
      <c r="R3" s="19"/>
      <c r="S3" s="19"/>
      <c r="T3" s="19"/>
      <c r="U3" s="19"/>
      <c r="V3" s="19"/>
      <c r="W3" s="19"/>
      <c r="Y3" s="19"/>
      <c r="Z3" s="19"/>
      <c r="AA3" s="19"/>
      <c r="AB3" s="19"/>
      <c r="AC3" s="19"/>
      <c r="AD3" s="19"/>
      <c r="AE3" s="19"/>
    </row>
    <row r="4">
      <c r="A4" s="28" t="str">
        <f>ALNS!A4</f>
        <v>Ana Beatriz Oliveira Barbosa</v>
      </c>
      <c r="B4" s="29"/>
      <c r="C4" s="29"/>
      <c r="D4" s="29"/>
      <c r="E4" s="29"/>
      <c r="F4" s="30">
        <f t="shared" ref="F4:F27" si="1">IF(A4&lt;&gt;"",SUM(B4:E4),)</f>
        <v>0</v>
      </c>
      <c r="G4" s="31" t="str">
        <f t="shared" ref="G4:G27" si="2">IFERROR(IF(F4&gt;=0,AVERAGE(B4:E4),""),"")</f>
        <v/>
      </c>
      <c r="H4" s="30" t="str">
        <f t="shared" ref="H4:H27" si="3">IF(AND(F4&gt;=10,F4&lt;28,G4&lt;7),ROUND((50-G4*6)/4,1),"")</f>
        <v/>
      </c>
      <c r="I4" s="32"/>
      <c r="J4" s="33" t="str">
        <f t="shared" ref="J4:J27" si="4">IF(AND(B4&lt;&gt;"",C4&lt;&gt;"",D4&lt;&gt;"",E4&lt;&gt;""),IF(OR(F4&gt;=28,F4&lt;10),G4,IF(I4=H4,5,((G4*6)+(I4*4))/10)),)</f>
        <v/>
      </c>
      <c r="K4" s="34" t="str">
        <f t="shared" ref="K4:K27" si="5">IF(AND(B4&lt;&gt;"",C4&lt;&gt;"",D4&lt;&gt;"",E4&lt;&gt;""),IF(J4&gt;=5,"A","R"),)</f>
        <v/>
      </c>
      <c r="L4" s="2"/>
      <c r="M4" s="35" t="s">
        <v>41</v>
      </c>
      <c r="N4" s="18"/>
      <c r="O4" s="18"/>
      <c r="P4" s="18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</row>
    <row r="5">
      <c r="A5" s="36" t="str">
        <f>ALNS!A5</f>
        <v>Ana Clara de Lima</v>
      </c>
      <c r="B5" s="37"/>
      <c r="C5" s="37"/>
      <c r="D5" s="37"/>
      <c r="E5" s="37"/>
      <c r="F5" s="38">
        <f t="shared" si="1"/>
        <v>0</v>
      </c>
      <c r="G5" s="39" t="str">
        <f t="shared" si="2"/>
        <v/>
      </c>
      <c r="H5" s="38" t="str">
        <f t="shared" si="3"/>
        <v/>
      </c>
      <c r="I5" s="40"/>
      <c r="J5" s="41" t="str">
        <f t="shared" si="4"/>
        <v/>
      </c>
      <c r="K5" s="42" t="str">
        <f t="shared" si="5"/>
        <v/>
      </c>
      <c r="L5" s="2"/>
      <c r="M5" s="24" t="s">
        <v>42</v>
      </c>
      <c r="N5" s="18"/>
      <c r="O5" s="18"/>
      <c r="P5" s="18"/>
      <c r="Q5" s="19"/>
      <c r="R5" s="19"/>
      <c r="S5" s="19"/>
      <c r="T5" s="19"/>
      <c r="U5" s="19"/>
      <c r="V5" s="19"/>
      <c r="W5" s="19"/>
      <c r="Y5" s="19"/>
      <c r="AA5" s="19"/>
      <c r="AB5" s="19"/>
      <c r="AC5" s="19"/>
      <c r="AD5" s="19"/>
      <c r="AE5" s="19"/>
    </row>
    <row r="6">
      <c r="A6" s="28" t="str">
        <f>ALNS!A6</f>
        <v>Brenda Teixeira Figueiredo</v>
      </c>
      <c r="B6" s="29"/>
      <c r="C6" s="29"/>
      <c r="D6" s="29"/>
      <c r="E6" s="29"/>
      <c r="F6" s="30">
        <f t="shared" si="1"/>
        <v>0</v>
      </c>
      <c r="G6" s="31" t="str">
        <f t="shared" si="2"/>
        <v/>
      </c>
      <c r="H6" s="30" t="str">
        <f t="shared" si="3"/>
        <v/>
      </c>
      <c r="I6" s="32"/>
      <c r="J6" s="33" t="str">
        <f t="shared" si="4"/>
        <v/>
      </c>
      <c r="K6" s="34" t="str">
        <f t="shared" si="5"/>
        <v/>
      </c>
      <c r="L6" s="2"/>
      <c r="M6" s="43" t="s">
        <v>43</v>
      </c>
      <c r="N6" s="18"/>
      <c r="O6" s="18"/>
      <c r="P6" s="18"/>
      <c r="Q6" s="19"/>
      <c r="R6" s="19"/>
      <c r="S6" s="19"/>
      <c r="T6" s="19"/>
      <c r="U6" s="19"/>
      <c r="V6" s="19"/>
      <c r="W6" s="19"/>
      <c r="Y6" s="19"/>
      <c r="AA6" s="19"/>
      <c r="AB6" s="19"/>
      <c r="AC6" s="19"/>
      <c r="AD6" s="19"/>
      <c r="AE6" s="19"/>
    </row>
    <row r="7">
      <c r="A7" s="36" t="str">
        <f>ALNS!A7</f>
        <v>Carlos Antonio da Silva Vicente</v>
      </c>
      <c r="B7" s="37"/>
      <c r="C7" s="37"/>
      <c r="D7" s="37"/>
      <c r="E7" s="37"/>
      <c r="F7" s="38">
        <f t="shared" si="1"/>
        <v>0</v>
      </c>
      <c r="G7" s="39" t="str">
        <f t="shared" si="2"/>
        <v/>
      </c>
      <c r="H7" s="38" t="str">
        <f t="shared" si="3"/>
        <v/>
      </c>
      <c r="I7" s="40"/>
      <c r="J7" s="41" t="str">
        <f t="shared" si="4"/>
        <v/>
      </c>
      <c r="K7" s="42" t="str">
        <f t="shared" si="5"/>
        <v/>
      </c>
      <c r="L7" s="2"/>
      <c r="M7" s="43" t="s">
        <v>44</v>
      </c>
      <c r="N7" s="18"/>
      <c r="O7" s="18"/>
      <c r="P7" s="18"/>
      <c r="Q7" s="19"/>
      <c r="R7" s="19"/>
      <c r="S7" s="19"/>
      <c r="T7" s="19"/>
      <c r="U7" s="19"/>
      <c r="V7" s="19"/>
      <c r="W7" s="19"/>
      <c r="Y7" s="19"/>
      <c r="AA7" s="19"/>
      <c r="AB7" s="19"/>
      <c r="AC7" s="19"/>
      <c r="AD7" s="19"/>
      <c r="AE7" s="19"/>
    </row>
    <row r="8">
      <c r="A8" s="28" t="str">
        <f>ALNS!A8</f>
        <v>Eduarda Shaieny Lopes Lima</v>
      </c>
      <c r="B8" s="29"/>
      <c r="C8" s="29"/>
      <c r="D8" s="29"/>
      <c r="E8" s="29"/>
      <c r="F8" s="30">
        <f t="shared" si="1"/>
        <v>0</v>
      </c>
      <c r="G8" s="31" t="str">
        <f t="shared" si="2"/>
        <v/>
      </c>
      <c r="H8" s="30" t="str">
        <f t="shared" si="3"/>
        <v/>
      </c>
      <c r="I8" s="32"/>
      <c r="J8" s="33" t="str">
        <f t="shared" si="4"/>
        <v/>
      </c>
      <c r="K8" s="34" t="str">
        <f t="shared" si="5"/>
        <v/>
      </c>
      <c r="L8" s="2"/>
      <c r="M8" s="18"/>
      <c r="N8" s="18"/>
      <c r="O8" s="18"/>
      <c r="P8" s="18"/>
      <c r="Q8" s="19"/>
      <c r="R8" s="19"/>
      <c r="S8" s="19"/>
      <c r="T8" s="19"/>
      <c r="U8" s="19"/>
      <c r="V8" s="19"/>
      <c r="W8" s="19"/>
      <c r="Y8" s="19"/>
      <c r="AA8" s="19"/>
      <c r="AB8" s="19"/>
      <c r="AC8" s="19"/>
      <c r="AD8" s="19"/>
      <c r="AE8" s="19"/>
    </row>
    <row r="9">
      <c r="A9" s="36" t="str">
        <f>ALNS!A9</f>
        <v>Ellen Beatriz Pacífico da Silva</v>
      </c>
      <c r="B9" s="37"/>
      <c r="C9" s="37"/>
      <c r="D9" s="37"/>
      <c r="E9" s="37"/>
      <c r="F9" s="38">
        <f t="shared" si="1"/>
        <v>0</v>
      </c>
      <c r="G9" s="39" t="str">
        <f t="shared" si="2"/>
        <v/>
      </c>
      <c r="H9" s="38" t="str">
        <f t="shared" si="3"/>
        <v/>
      </c>
      <c r="I9" s="40"/>
      <c r="J9" s="41" t="str">
        <f t="shared" si="4"/>
        <v/>
      </c>
      <c r="K9" s="42" t="str">
        <f t="shared" si="5"/>
        <v/>
      </c>
      <c r="L9" s="2"/>
      <c r="M9" s="18"/>
      <c r="N9" s="18"/>
      <c r="O9" s="18"/>
      <c r="P9" s="18"/>
      <c r="Q9" s="19"/>
      <c r="R9" s="19"/>
      <c r="S9" s="19"/>
      <c r="T9" s="19"/>
      <c r="U9" s="19"/>
      <c r="V9" s="19"/>
      <c r="W9" s="19"/>
      <c r="Y9" s="19"/>
      <c r="AA9" s="19"/>
      <c r="AB9" s="19"/>
      <c r="AC9" s="19"/>
      <c r="AD9" s="19"/>
      <c r="AE9" s="19"/>
    </row>
    <row r="10">
      <c r="A10" s="28" t="str">
        <f>ALNS!A10</f>
        <v>Emilly Christina Lima Freire</v>
      </c>
      <c r="B10" s="29"/>
      <c r="C10" s="29"/>
      <c r="D10" s="29"/>
      <c r="E10" s="29"/>
      <c r="F10" s="30">
        <f t="shared" si="1"/>
        <v>0</v>
      </c>
      <c r="G10" s="31" t="str">
        <f t="shared" si="2"/>
        <v/>
      </c>
      <c r="H10" s="30" t="str">
        <f t="shared" si="3"/>
        <v/>
      </c>
      <c r="I10" s="32"/>
      <c r="J10" s="33" t="str">
        <f t="shared" si="4"/>
        <v/>
      </c>
      <c r="K10" s="34" t="str">
        <f t="shared" si="5"/>
        <v/>
      </c>
      <c r="L10" s="2"/>
      <c r="M10" s="18"/>
      <c r="N10" s="18"/>
      <c r="O10" s="18"/>
      <c r="P10" s="18"/>
      <c r="Q10" s="19"/>
      <c r="R10" s="19"/>
      <c r="S10" s="19"/>
      <c r="T10" s="19"/>
      <c r="U10" s="19"/>
      <c r="V10" s="19"/>
      <c r="W10" s="19"/>
      <c r="Y10" s="19"/>
      <c r="AA10" s="19"/>
      <c r="AB10" s="19"/>
      <c r="AC10" s="19"/>
      <c r="AD10" s="19"/>
      <c r="AE10" s="19"/>
    </row>
    <row r="11">
      <c r="A11" s="36" t="str">
        <f>ALNS!A11</f>
        <v>Emilly Eduarda Almeida da Silva</v>
      </c>
      <c r="B11" s="37"/>
      <c r="C11" s="37"/>
      <c r="D11" s="37"/>
      <c r="E11" s="37"/>
      <c r="F11" s="38">
        <f t="shared" si="1"/>
        <v>0</v>
      </c>
      <c r="G11" s="39" t="str">
        <f t="shared" si="2"/>
        <v/>
      </c>
      <c r="H11" s="38" t="str">
        <f t="shared" si="3"/>
        <v/>
      </c>
      <c r="I11" s="40"/>
      <c r="J11" s="41" t="str">
        <f t="shared" si="4"/>
        <v/>
      </c>
      <c r="K11" s="42" t="str">
        <f t="shared" si="5"/>
        <v/>
      </c>
      <c r="L11" s="2"/>
      <c r="M11" s="18"/>
      <c r="N11" s="18"/>
      <c r="O11" s="18"/>
      <c r="P11" s="18"/>
      <c r="Q11" s="19"/>
      <c r="R11" s="19"/>
      <c r="S11" s="19"/>
      <c r="T11" s="19"/>
      <c r="U11" s="19"/>
      <c r="V11" s="19"/>
      <c r="W11" s="19"/>
      <c r="Y11" s="19"/>
      <c r="AA11" s="19"/>
      <c r="AB11" s="19"/>
      <c r="AC11" s="19"/>
      <c r="AD11" s="19"/>
      <c r="AE11" s="19"/>
    </row>
    <row r="12">
      <c r="A12" s="28" t="str">
        <f>ALNS!A12</f>
        <v>Emilly Oliveira da Cruz</v>
      </c>
      <c r="B12" s="29"/>
      <c r="C12" s="29"/>
      <c r="D12" s="29"/>
      <c r="E12" s="29"/>
      <c r="F12" s="30">
        <f t="shared" si="1"/>
        <v>0</v>
      </c>
      <c r="G12" s="31" t="str">
        <f t="shared" si="2"/>
        <v/>
      </c>
      <c r="H12" s="30" t="str">
        <f t="shared" si="3"/>
        <v/>
      </c>
      <c r="I12" s="32"/>
      <c r="J12" s="33" t="str">
        <f t="shared" si="4"/>
        <v/>
      </c>
      <c r="K12" s="34" t="str">
        <f t="shared" si="5"/>
        <v/>
      </c>
      <c r="L12" s="2"/>
      <c r="M12" s="18"/>
      <c r="N12" s="18"/>
      <c r="O12" s="18"/>
      <c r="P12" s="18"/>
      <c r="Q12" s="19"/>
      <c r="R12" s="19"/>
      <c r="S12" s="19"/>
      <c r="T12" s="19"/>
      <c r="U12" s="19"/>
      <c r="V12" s="19"/>
      <c r="W12" s="19"/>
      <c r="Y12" s="19"/>
      <c r="AA12" s="19"/>
      <c r="AB12" s="19"/>
      <c r="AC12" s="19"/>
      <c r="AD12" s="19"/>
      <c r="AE12" s="19"/>
    </row>
    <row r="13">
      <c r="A13" s="36" t="str">
        <f>ALNS!A13</f>
        <v>Esteffany Mirelly Lima da Silva</v>
      </c>
      <c r="B13" s="37"/>
      <c r="C13" s="37"/>
      <c r="D13" s="37"/>
      <c r="E13" s="37"/>
      <c r="F13" s="38">
        <f t="shared" si="1"/>
        <v>0</v>
      </c>
      <c r="G13" s="39" t="str">
        <f t="shared" si="2"/>
        <v/>
      </c>
      <c r="H13" s="38" t="str">
        <f t="shared" si="3"/>
        <v/>
      </c>
      <c r="I13" s="40"/>
      <c r="J13" s="41" t="str">
        <f t="shared" si="4"/>
        <v/>
      </c>
      <c r="K13" s="42" t="str">
        <f t="shared" si="5"/>
        <v/>
      </c>
      <c r="L13" s="2"/>
      <c r="M13" s="18"/>
      <c r="N13" s="18"/>
      <c r="O13" s="18"/>
      <c r="P13" s="18"/>
      <c r="Q13" s="19"/>
      <c r="R13" s="19"/>
      <c r="S13" s="19"/>
      <c r="T13" s="19"/>
      <c r="U13" s="19"/>
      <c r="V13" s="19"/>
      <c r="W13" s="19"/>
      <c r="Y13" s="19"/>
      <c r="AA13" s="19"/>
      <c r="AB13" s="19"/>
      <c r="AC13" s="19"/>
      <c r="AD13" s="19"/>
      <c r="AE13" s="19"/>
    </row>
    <row r="14">
      <c r="A14" s="28" t="str">
        <f>ALNS!A14</f>
        <v>Ester Hadassa Gomes Silva</v>
      </c>
      <c r="B14" s="29"/>
      <c r="C14" s="29"/>
      <c r="D14" s="29"/>
      <c r="E14" s="29"/>
      <c r="F14" s="30">
        <f t="shared" si="1"/>
        <v>0</v>
      </c>
      <c r="G14" s="31" t="str">
        <f t="shared" si="2"/>
        <v/>
      </c>
      <c r="H14" s="30" t="str">
        <f t="shared" si="3"/>
        <v/>
      </c>
      <c r="I14" s="32"/>
      <c r="J14" s="33" t="str">
        <f t="shared" si="4"/>
        <v/>
      </c>
      <c r="K14" s="34" t="str">
        <f t="shared" si="5"/>
        <v/>
      </c>
      <c r="L14" s="2"/>
      <c r="M14" s="18"/>
      <c r="N14" s="18"/>
      <c r="O14" s="18"/>
      <c r="P14" s="18"/>
      <c r="Q14" s="19"/>
      <c r="R14" s="19"/>
      <c r="S14" s="19"/>
      <c r="T14" s="19"/>
      <c r="U14" s="19"/>
      <c r="V14" s="19"/>
      <c r="W14" s="19"/>
      <c r="Y14" s="19"/>
      <c r="AA14" s="19"/>
      <c r="AB14" s="19"/>
      <c r="AC14" s="19"/>
      <c r="AD14" s="19"/>
      <c r="AE14" s="19"/>
    </row>
    <row r="15">
      <c r="A15" s="36" t="str">
        <f>ALNS!A15</f>
        <v>Évelin Yasmin Ferreira de Santana</v>
      </c>
      <c r="B15" s="37"/>
      <c r="C15" s="37"/>
      <c r="D15" s="37"/>
      <c r="E15" s="37"/>
      <c r="F15" s="38">
        <f t="shared" si="1"/>
        <v>0</v>
      </c>
      <c r="G15" s="39" t="str">
        <f t="shared" si="2"/>
        <v/>
      </c>
      <c r="H15" s="38" t="str">
        <f t="shared" si="3"/>
        <v/>
      </c>
      <c r="I15" s="40"/>
      <c r="J15" s="41" t="str">
        <f t="shared" si="4"/>
        <v/>
      </c>
      <c r="K15" s="42" t="str">
        <f t="shared" si="5"/>
        <v/>
      </c>
      <c r="L15" s="2"/>
      <c r="M15" s="18"/>
      <c r="N15" s="18"/>
      <c r="O15" s="18"/>
      <c r="P15" s="18"/>
      <c r="Q15" s="19"/>
      <c r="R15" s="19"/>
      <c r="S15" s="19"/>
      <c r="T15" s="19"/>
      <c r="U15" s="19"/>
      <c r="V15" s="19"/>
      <c r="W15" s="19"/>
      <c r="Y15" s="19"/>
      <c r="AA15" s="19"/>
      <c r="AB15" s="19"/>
      <c r="AC15" s="19"/>
      <c r="AD15" s="19"/>
      <c r="AE15" s="19"/>
    </row>
    <row r="16">
      <c r="A16" s="28" t="str">
        <f>ALNS!A16</f>
        <v>Everton Henrique de Negreiros Silva</v>
      </c>
      <c r="B16" s="29"/>
      <c r="C16" s="29"/>
      <c r="D16" s="29"/>
      <c r="E16" s="29"/>
      <c r="F16" s="30">
        <f t="shared" si="1"/>
        <v>0</v>
      </c>
      <c r="G16" s="31" t="str">
        <f t="shared" si="2"/>
        <v/>
      </c>
      <c r="H16" s="30" t="str">
        <f t="shared" si="3"/>
        <v/>
      </c>
      <c r="I16" s="32"/>
      <c r="J16" s="33" t="str">
        <f t="shared" si="4"/>
        <v/>
      </c>
      <c r="K16" s="34" t="str">
        <f t="shared" si="5"/>
        <v/>
      </c>
      <c r="L16" s="2"/>
      <c r="M16" s="18"/>
      <c r="N16" s="18"/>
      <c r="O16" s="18"/>
      <c r="P16" s="18"/>
      <c r="Q16" s="19"/>
      <c r="R16" s="19"/>
      <c r="S16" s="19"/>
      <c r="T16" s="19"/>
      <c r="U16" s="19"/>
      <c r="V16" s="19"/>
      <c r="W16" s="19"/>
      <c r="Y16" s="19"/>
      <c r="AA16" s="19"/>
      <c r="AB16" s="19"/>
      <c r="AC16" s="19"/>
      <c r="AD16" s="19"/>
      <c r="AE16" s="19"/>
    </row>
    <row r="17">
      <c r="A17" s="36" t="str">
        <f>ALNS!A17</f>
        <v>Gabrielle Borges Alves</v>
      </c>
      <c r="B17" s="37"/>
      <c r="C17" s="37"/>
      <c r="D17" s="37"/>
      <c r="E17" s="37"/>
      <c r="F17" s="38">
        <f t="shared" si="1"/>
        <v>0</v>
      </c>
      <c r="G17" s="39" t="str">
        <f t="shared" si="2"/>
        <v/>
      </c>
      <c r="H17" s="38" t="str">
        <f t="shared" si="3"/>
        <v/>
      </c>
      <c r="I17" s="40"/>
      <c r="J17" s="41" t="str">
        <f t="shared" si="4"/>
        <v/>
      </c>
      <c r="K17" s="42" t="str">
        <f t="shared" si="5"/>
        <v/>
      </c>
      <c r="L17" s="2"/>
      <c r="M17" s="18"/>
      <c r="N17" s="18"/>
      <c r="O17" s="18"/>
      <c r="P17" s="18"/>
      <c r="Q17" s="19"/>
      <c r="R17" s="19"/>
      <c r="S17" s="19"/>
      <c r="T17" s="19"/>
      <c r="U17" s="19"/>
      <c r="V17" s="19"/>
      <c r="W17" s="19"/>
      <c r="Y17" s="19"/>
      <c r="AA17" s="19"/>
      <c r="AB17" s="19"/>
      <c r="AC17" s="19"/>
      <c r="AD17" s="19"/>
      <c r="AE17" s="19"/>
    </row>
    <row r="18">
      <c r="A18" s="28" t="str">
        <f>ALNS!A18</f>
        <v>João Gabriel Araújo Macedo</v>
      </c>
      <c r="B18" s="29"/>
      <c r="C18" s="29"/>
      <c r="D18" s="29"/>
      <c r="E18" s="29"/>
      <c r="F18" s="30">
        <f t="shared" si="1"/>
        <v>0</v>
      </c>
      <c r="G18" s="31" t="str">
        <f t="shared" si="2"/>
        <v/>
      </c>
      <c r="H18" s="30" t="str">
        <f t="shared" si="3"/>
        <v/>
      </c>
      <c r="I18" s="32"/>
      <c r="J18" s="33" t="str">
        <f t="shared" si="4"/>
        <v/>
      </c>
      <c r="K18" s="34" t="str">
        <f t="shared" si="5"/>
        <v/>
      </c>
      <c r="L18" s="2"/>
      <c r="M18" s="18"/>
      <c r="N18" s="18"/>
      <c r="O18" s="18"/>
      <c r="P18" s="18"/>
      <c r="Q18" s="19"/>
      <c r="R18" s="19"/>
      <c r="S18" s="19"/>
      <c r="T18" s="19"/>
      <c r="U18" s="19"/>
      <c r="V18" s="19"/>
      <c r="W18" s="19"/>
      <c r="Y18" s="19"/>
      <c r="AA18" s="19"/>
      <c r="AB18" s="19"/>
      <c r="AC18" s="19"/>
      <c r="AD18" s="19"/>
      <c r="AE18" s="19"/>
    </row>
    <row r="19">
      <c r="A19" s="36" t="str">
        <f>ALNS!A19</f>
        <v>José Flávio Araújo Macedo</v>
      </c>
      <c r="B19" s="37"/>
      <c r="C19" s="37"/>
      <c r="D19" s="37"/>
      <c r="E19" s="37"/>
      <c r="F19" s="38">
        <f t="shared" si="1"/>
        <v>0</v>
      </c>
      <c r="G19" s="39" t="str">
        <f t="shared" si="2"/>
        <v/>
      </c>
      <c r="H19" s="38" t="str">
        <f t="shared" si="3"/>
        <v/>
      </c>
      <c r="I19" s="40"/>
      <c r="J19" s="41" t="str">
        <f t="shared" si="4"/>
        <v/>
      </c>
      <c r="K19" s="42" t="str">
        <f t="shared" si="5"/>
        <v/>
      </c>
      <c r="L19" s="2"/>
      <c r="M19" s="18"/>
      <c r="N19" s="18"/>
      <c r="O19" s="18"/>
      <c r="P19" s="18"/>
      <c r="Q19" s="19"/>
      <c r="R19" s="19"/>
      <c r="S19" s="19"/>
      <c r="T19" s="19"/>
      <c r="U19" s="19"/>
      <c r="V19" s="19"/>
      <c r="W19" s="19"/>
      <c r="Y19" s="19"/>
      <c r="AA19" s="19"/>
      <c r="AB19" s="19"/>
      <c r="AC19" s="19"/>
      <c r="AD19" s="19"/>
      <c r="AE19" s="19"/>
    </row>
    <row r="20" ht="15.75" customHeight="1">
      <c r="A20" s="44" t="str">
        <f>ALNS!A20</f>
        <v>Lethycia Nascimento Sousa</v>
      </c>
      <c r="B20" s="29"/>
      <c r="C20" s="29"/>
      <c r="D20" s="29"/>
      <c r="E20" s="29"/>
      <c r="F20" s="30">
        <f t="shared" si="1"/>
        <v>0</v>
      </c>
      <c r="G20" s="31" t="str">
        <f t="shared" si="2"/>
        <v/>
      </c>
      <c r="H20" s="30" t="str">
        <f t="shared" si="3"/>
        <v/>
      </c>
      <c r="I20" s="32"/>
      <c r="J20" s="33" t="str">
        <f t="shared" si="4"/>
        <v/>
      </c>
      <c r="K20" s="34" t="str">
        <f t="shared" si="5"/>
        <v/>
      </c>
      <c r="L20" s="2"/>
      <c r="M20" s="18"/>
      <c r="N20" s="18"/>
      <c r="O20" s="18"/>
      <c r="P20" s="18"/>
      <c r="Q20" s="19"/>
      <c r="R20" s="19"/>
      <c r="S20" s="19"/>
      <c r="T20" s="19"/>
      <c r="U20" s="19"/>
      <c r="V20" s="19"/>
      <c r="W20" s="19"/>
      <c r="Y20" s="19"/>
      <c r="AA20" s="19"/>
      <c r="AB20" s="19"/>
      <c r="AC20" s="19"/>
      <c r="AD20" s="19"/>
      <c r="AE20" s="19"/>
    </row>
    <row r="21" ht="15.75" customHeight="1">
      <c r="A21" s="36" t="str">
        <f>ALNS!A21</f>
        <v>Maria Julia Oliveira Almeida</v>
      </c>
      <c r="B21" s="37"/>
      <c r="C21" s="37"/>
      <c r="D21" s="37"/>
      <c r="E21" s="37"/>
      <c r="F21" s="38">
        <f t="shared" si="1"/>
        <v>0</v>
      </c>
      <c r="G21" s="39" t="str">
        <f t="shared" si="2"/>
        <v/>
      </c>
      <c r="H21" s="38" t="str">
        <f t="shared" si="3"/>
        <v/>
      </c>
      <c r="I21" s="40"/>
      <c r="J21" s="41" t="str">
        <f t="shared" si="4"/>
        <v/>
      </c>
      <c r="K21" s="42" t="str">
        <f t="shared" si="5"/>
        <v/>
      </c>
      <c r="L21" s="2"/>
      <c r="M21" s="18"/>
      <c r="N21" s="18"/>
      <c r="O21" s="18"/>
      <c r="P21" s="18"/>
      <c r="Q21" s="19"/>
      <c r="R21" s="19"/>
      <c r="S21" s="19"/>
      <c r="T21" s="19"/>
      <c r="U21" s="19"/>
      <c r="V21" s="19"/>
      <c r="W21" s="19"/>
      <c r="Y21" s="19"/>
      <c r="AA21" s="19"/>
      <c r="AB21" s="19"/>
      <c r="AC21" s="19"/>
      <c r="AD21" s="19"/>
      <c r="AE21" s="19"/>
    </row>
    <row r="22" ht="15.75" customHeight="1">
      <c r="A22" s="28" t="str">
        <f>ALNS!A22</f>
        <v>Marynna Mellyne de Oliveira Almeida Carneiro</v>
      </c>
      <c r="B22" s="29"/>
      <c r="C22" s="29"/>
      <c r="D22" s="29"/>
      <c r="E22" s="29"/>
      <c r="F22" s="30">
        <f t="shared" si="1"/>
        <v>0</v>
      </c>
      <c r="G22" s="31" t="str">
        <f t="shared" si="2"/>
        <v/>
      </c>
      <c r="H22" s="30" t="str">
        <f t="shared" si="3"/>
        <v/>
      </c>
      <c r="I22" s="32"/>
      <c r="J22" s="33" t="str">
        <f t="shared" si="4"/>
        <v/>
      </c>
      <c r="K22" s="34" t="str">
        <f t="shared" si="5"/>
        <v/>
      </c>
      <c r="L22" s="2"/>
      <c r="M22" s="18"/>
      <c r="N22" s="18"/>
      <c r="O22" s="18"/>
      <c r="P22" s="18"/>
      <c r="Q22" s="19"/>
      <c r="R22" s="19"/>
      <c r="S22" s="19"/>
      <c r="T22" s="19"/>
      <c r="U22" s="19"/>
      <c r="V22" s="19"/>
      <c r="W22" s="19"/>
      <c r="Y22" s="19"/>
      <c r="AA22" s="19"/>
      <c r="AB22" s="19"/>
      <c r="AC22" s="19"/>
      <c r="AD22" s="19"/>
      <c r="AE22" s="19"/>
    </row>
    <row r="23" ht="15.75" customHeight="1">
      <c r="A23" s="36" t="str">
        <f>ALNS!A23</f>
        <v>Milena Luana Azevedo Lima</v>
      </c>
      <c r="B23" s="37"/>
      <c r="C23" s="37"/>
      <c r="D23" s="37"/>
      <c r="E23" s="37"/>
      <c r="F23" s="38">
        <f t="shared" si="1"/>
        <v>0</v>
      </c>
      <c r="G23" s="39" t="str">
        <f t="shared" si="2"/>
        <v/>
      </c>
      <c r="H23" s="38" t="str">
        <f t="shared" si="3"/>
        <v/>
      </c>
      <c r="I23" s="40"/>
      <c r="J23" s="41" t="str">
        <f t="shared" si="4"/>
        <v/>
      </c>
      <c r="K23" s="42" t="str">
        <f t="shared" si="5"/>
        <v/>
      </c>
      <c r="L23" s="2"/>
      <c r="M23" s="18"/>
      <c r="N23" s="18"/>
      <c r="O23" s="18"/>
      <c r="P23" s="18"/>
      <c r="Q23" s="19"/>
      <c r="R23" s="19"/>
      <c r="S23" s="19"/>
      <c r="T23" s="19"/>
      <c r="U23" s="19"/>
      <c r="V23" s="19"/>
      <c r="W23" s="19"/>
      <c r="Y23" s="19"/>
      <c r="AA23" s="19"/>
      <c r="AB23" s="19"/>
      <c r="AC23" s="19"/>
      <c r="AD23" s="19"/>
      <c r="AE23" s="19"/>
    </row>
    <row r="24" ht="15.75" customHeight="1">
      <c r="A24" s="28" t="str">
        <f>ALNS!A24</f>
        <v>Myllena Maria da Silva Balbino</v>
      </c>
      <c r="B24" s="29"/>
      <c r="C24" s="29"/>
      <c r="D24" s="29"/>
      <c r="E24" s="29"/>
      <c r="F24" s="30">
        <f t="shared" si="1"/>
        <v>0</v>
      </c>
      <c r="G24" s="31" t="str">
        <f t="shared" si="2"/>
        <v/>
      </c>
      <c r="H24" s="30" t="str">
        <f t="shared" si="3"/>
        <v/>
      </c>
      <c r="I24" s="32"/>
      <c r="J24" s="33" t="str">
        <f t="shared" si="4"/>
        <v/>
      </c>
      <c r="K24" s="34" t="str">
        <f t="shared" si="5"/>
        <v/>
      </c>
      <c r="L24" s="2"/>
      <c r="M24" s="18"/>
      <c r="N24" s="18"/>
      <c r="O24" s="18"/>
      <c r="P24" s="18"/>
      <c r="Q24" s="19"/>
      <c r="R24" s="19"/>
      <c r="S24" s="19"/>
      <c r="T24" s="19"/>
      <c r="U24" s="19"/>
      <c r="V24" s="19"/>
      <c r="W24" s="19"/>
      <c r="Y24" s="19"/>
      <c r="AA24" s="19"/>
      <c r="AB24" s="19"/>
      <c r="AC24" s="19"/>
      <c r="AD24" s="19"/>
      <c r="AE24" s="19"/>
    </row>
    <row r="25" ht="15.75" customHeight="1">
      <c r="A25" s="36" t="str">
        <f>ALNS!A25</f>
        <v>Poliana Kelly de Almeida Nascimento</v>
      </c>
      <c r="B25" s="37"/>
      <c r="C25" s="37"/>
      <c r="D25" s="37"/>
      <c r="E25" s="37"/>
      <c r="F25" s="38">
        <f t="shared" si="1"/>
        <v>0</v>
      </c>
      <c r="G25" s="39" t="str">
        <f t="shared" si="2"/>
        <v/>
      </c>
      <c r="H25" s="38" t="str">
        <f t="shared" si="3"/>
        <v/>
      </c>
      <c r="I25" s="40"/>
      <c r="J25" s="41" t="str">
        <f t="shared" si="4"/>
        <v/>
      </c>
      <c r="K25" s="42" t="str">
        <f t="shared" si="5"/>
        <v/>
      </c>
      <c r="L25" s="2"/>
      <c r="M25" s="18"/>
      <c r="N25" s="18"/>
      <c r="O25" s="18"/>
      <c r="P25" s="18"/>
      <c r="Q25" s="19"/>
      <c r="R25" s="19"/>
      <c r="S25" s="19"/>
      <c r="T25" s="19"/>
      <c r="U25" s="19"/>
      <c r="V25" s="19"/>
      <c r="W25" s="19"/>
      <c r="Y25" s="19"/>
      <c r="AA25" s="19"/>
      <c r="AB25" s="19"/>
      <c r="AC25" s="19"/>
      <c r="AD25" s="19"/>
      <c r="AE25" s="19"/>
    </row>
    <row r="26" ht="15.75" customHeight="1">
      <c r="A26" s="28" t="str">
        <f>ALNS!A26</f>
        <v>Rafaelly Jordão de Oliveira</v>
      </c>
      <c r="B26" s="29"/>
      <c r="C26" s="29"/>
      <c r="D26" s="29"/>
      <c r="E26" s="29"/>
      <c r="F26" s="30">
        <f t="shared" si="1"/>
        <v>0</v>
      </c>
      <c r="G26" s="31" t="str">
        <f t="shared" si="2"/>
        <v/>
      </c>
      <c r="H26" s="30" t="str">
        <f t="shared" si="3"/>
        <v/>
      </c>
      <c r="I26" s="32"/>
      <c r="J26" s="33" t="str">
        <f t="shared" si="4"/>
        <v/>
      </c>
      <c r="K26" s="34" t="str">
        <f t="shared" si="5"/>
        <v/>
      </c>
      <c r="L26" s="2"/>
      <c r="M26" s="18"/>
      <c r="N26" s="18"/>
      <c r="O26" s="18"/>
      <c r="P26" s="18"/>
      <c r="Q26" s="19"/>
      <c r="R26" s="19"/>
      <c r="S26" s="19"/>
      <c r="T26" s="19"/>
      <c r="U26" s="19"/>
      <c r="V26" s="19"/>
      <c r="W26" s="19"/>
      <c r="Y26" s="19"/>
      <c r="AA26" s="19"/>
      <c r="AB26" s="19"/>
      <c r="AC26" s="19"/>
      <c r="AD26" s="19"/>
      <c r="AE26" s="19"/>
    </row>
    <row r="27" ht="15.75" customHeight="1">
      <c r="A27" s="36" t="str">
        <f>ALNS!A27</f>
        <v>Samuel de Sousa Ribeiro</v>
      </c>
      <c r="B27" s="37"/>
      <c r="C27" s="37"/>
      <c r="D27" s="37"/>
      <c r="E27" s="37"/>
      <c r="F27" s="38">
        <f t="shared" si="1"/>
        <v>0</v>
      </c>
      <c r="G27" s="39" t="str">
        <f t="shared" si="2"/>
        <v/>
      </c>
      <c r="H27" s="38" t="str">
        <f t="shared" si="3"/>
        <v/>
      </c>
      <c r="I27" s="40"/>
      <c r="J27" s="41" t="str">
        <f t="shared" si="4"/>
        <v/>
      </c>
      <c r="K27" s="42" t="str">
        <f t="shared" si="5"/>
        <v/>
      </c>
      <c r="L27" s="2"/>
      <c r="M27" s="18"/>
      <c r="N27" s="2"/>
      <c r="O27" s="2"/>
      <c r="P27" s="18"/>
      <c r="Y27" s="19"/>
      <c r="AA27" s="19"/>
      <c r="AB27" s="19"/>
      <c r="AC27" s="19"/>
      <c r="AD27" s="19"/>
      <c r="AE27" s="19"/>
    </row>
    <row r="28" ht="15.75" hidden="1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2"/>
      <c r="M28" s="18"/>
      <c r="N28" s="2"/>
      <c r="O28" s="18"/>
      <c r="P28" s="18"/>
      <c r="Q28" s="19"/>
      <c r="R28" s="19"/>
      <c r="S28" s="19"/>
      <c r="Y28" s="19"/>
      <c r="AA28" s="19"/>
      <c r="AB28" s="19"/>
      <c r="AC28" s="19"/>
      <c r="AD28" s="19"/>
      <c r="AE28" s="19"/>
    </row>
    <row r="29" ht="15.75" hidden="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2"/>
      <c r="M29" s="18"/>
      <c r="N29" s="18"/>
      <c r="O29" s="18"/>
      <c r="P29" s="18"/>
      <c r="Q29" s="19"/>
      <c r="R29" s="19"/>
      <c r="S29" s="19"/>
      <c r="AA29" s="19"/>
      <c r="AB29" s="19"/>
      <c r="AC29" s="19"/>
      <c r="AD29" s="19"/>
      <c r="AE29" s="19"/>
    </row>
    <row r="30" ht="15.75" hidden="1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2"/>
      <c r="M30" s="18"/>
      <c r="N30" s="2"/>
      <c r="O30" s="18"/>
      <c r="P30" s="18"/>
      <c r="Q30" s="19"/>
      <c r="R30" s="19"/>
      <c r="S30" s="19"/>
      <c r="AA30" s="19"/>
      <c r="AB30" s="19"/>
      <c r="AC30" s="19"/>
      <c r="AD30" s="19"/>
      <c r="AE30" s="19"/>
    </row>
    <row r="31" ht="15.75" hidden="1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8"/>
      <c r="M31" s="18"/>
      <c r="N31" s="18"/>
      <c r="O31" s="18"/>
      <c r="P31" s="18"/>
      <c r="R31" s="19"/>
      <c r="S31" s="19"/>
      <c r="AA31" s="19"/>
      <c r="AC31" s="19"/>
      <c r="AD31" s="19"/>
      <c r="AE31" s="19"/>
    </row>
    <row r="32" ht="15.75" hidden="1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8"/>
      <c r="M32" s="18"/>
      <c r="N32" s="18"/>
      <c r="O32" s="18"/>
      <c r="P32" s="18"/>
      <c r="Q32" s="19"/>
      <c r="R32" s="19"/>
      <c r="S32" s="19"/>
      <c r="AA32" s="19"/>
      <c r="AB32" s="19"/>
      <c r="AC32" s="19"/>
      <c r="AD32" s="19"/>
      <c r="AE32" s="19"/>
    </row>
    <row r="33" ht="15.75" hidden="1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8"/>
      <c r="M33" s="18"/>
      <c r="N33" s="18"/>
      <c r="O33" s="18"/>
      <c r="P33" s="18"/>
      <c r="Q33" s="19"/>
      <c r="R33" s="19"/>
      <c r="S33" s="19"/>
      <c r="AA33" s="19"/>
      <c r="AB33" s="19"/>
      <c r="AC33" s="19"/>
      <c r="AD33" s="19"/>
      <c r="AE33" s="19"/>
    </row>
    <row r="34" ht="15.75" hidden="1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8"/>
      <c r="M34" s="18"/>
      <c r="N34" s="18"/>
      <c r="O34" s="18"/>
      <c r="P34" s="2"/>
      <c r="AA34" s="19"/>
      <c r="AB34" s="19"/>
      <c r="AC34" s="19"/>
      <c r="AD34" s="19"/>
      <c r="AE34" s="19"/>
    </row>
    <row r="35" ht="15.75" hidden="1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8"/>
      <c r="M35" s="18"/>
      <c r="N35" s="18"/>
      <c r="O35" s="18"/>
      <c r="P35" s="2"/>
      <c r="AA35" s="19"/>
      <c r="AB35" s="19"/>
      <c r="AC35" s="19"/>
      <c r="AD35" s="19"/>
      <c r="AE35" s="19"/>
    </row>
    <row r="36" ht="15.75" hidden="1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8"/>
      <c r="M36" s="18"/>
      <c r="N36" s="18"/>
      <c r="O36" s="18"/>
      <c r="P36" s="2"/>
      <c r="AA36" s="19"/>
      <c r="AB36" s="19"/>
      <c r="AC36" s="19"/>
      <c r="AD36" s="19"/>
      <c r="AE36" s="19"/>
    </row>
    <row r="37" ht="15.75" hidden="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8"/>
      <c r="M37" s="18"/>
      <c r="N37" s="18"/>
      <c r="O37" s="18"/>
      <c r="P37" s="2"/>
      <c r="AA37" s="19"/>
      <c r="AB37" s="19"/>
      <c r="AC37" s="19"/>
      <c r="AD37" s="19"/>
    </row>
    <row r="38" ht="15.75" hidden="1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8"/>
      <c r="M38" s="18"/>
      <c r="N38" s="18"/>
      <c r="O38" s="18"/>
      <c r="P38" s="2"/>
      <c r="AA38" s="19"/>
      <c r="AB38" s="19"/>
      <c r="AC38" s="19"/>
      <c r="AD38" s="19"/>
    </row>
    <row r="39" ht="15.75" hidden="1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8"/>
      <c r="M39" s="18"/>
      <c r="N39" s="18"/>
      <c r="O39" s="18"/>
      <c r="P39" s="2"/>
      <c r="AA39" s="19"/>
      <c r="AB39" s="19"/>
      <c r="AC39" s="19"/>
      <c r="AD39" s="19"/>
    </row>
    <row r="40" ht="15.75" hidden="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8"/>
      <c r="M40" s="18"/>
      <c r="N40" s="18"/>
      <c r="O40" s="18"/>
      <c r="P40" s="2"/>
      <c r="AA40" s="19"/>
      <c r="AB40" s="19"/>
      <c r="AC40" s="19"/>
    </row>
    <row r="41" ht="15.75" hidden="1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8"/>
      <c r="M41" s="18"/>
      <c r="N41" s="18"/>
      <c r="O41" s="18"/>
      <c r="P41" s="2"/>
      <c r="AA41" s="19"/>
    </row>
    <row r="42" ht="15.75" hidden="1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8"/>
      <c r="M42" s="18"/>
      <c r="N42" s="18"/>
      <c r="O42" s="18"/>
      <c r="P42" s="2"/>
      <c r="AA42" s="19"/>
    </row>
    <row r="43" ht="15.75" hidden="1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8"/>
      <c r="M43" s="18"/>
      <c r="N43" s="18"/>
      <c r="O43" s="18"/>
      <c r="P43" s="2"/>
      <c r="AA43" s="19"/>
    </row>
    <row r="44" ht="15.75" hidden="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8"/>
      <c r="M44" s="18"/>
      <c r="N44" s="18"/>
      <c r="O44" s="18"/>
      <c r="P44" s="2"/>
      <c r="AA44" s="19"/>
    </row>
    <row r="45" ht="15.75" hidden="1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8"/>
      <c r="M45" s="18"/>
      <c r="N45" s="18"/>
      <c r="O45" s="18"/>
      <c r="P45" s="2"/>
    </row>
    <row r="46" ht="15.75" hidden="1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8"/>
      <c r="M46" s="18"/>
      <c r="N46" s="18"/>
      <c r="O46" s="18"/>
      <c r="P46" s="2"/>
    </row>
    <row r="47" ht="15.75" hidden="1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8"/>
      <c r="M47" s="18"/>
      <c r="N47" s="18"/>
      <c r="O47" s="18"/>
      <c r="P47" s="2"/>
    </row>
    <row r="48" ht="15.75" hidden="1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8"/>
      <c r="M48" s="18"/>
      <c r="N48" s="18"/>
      <c r="O48" s="18"/>
      <c r="P48" s="2"/>
    </row>
    <row r="49" ht="15.75" hidden="1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8"/>
      <c r="M49" s="18"/>
      <c r="N49" s="18"/>
      <c r="O49" s="18"/>
      <c r="P49" s="2"/>
    </row>
    <row r="50" ht="15.75" hidden="1" customHeight="1">
      <c r="A50" s="19"/>
      <c r="B50" s="19"/>
      <c r="C50" s="19"/>
      <c r="D50" s="19"/>
      <c r="E50" s="19"/>
      <c r="F50" s="19"/>
      <c r="G50" s="19"/>
      <c r="H50" s="19"/>
      <c r="I50" s="49"/>
      <c r="J50" s="19"/>
      <c r="K50" s="19"/>
      <c r="L50" s="18"/>
      <c r="M50" s="18"/>
      <c r="N50" s="18"/>
      <c r="O50" s="18"/>
      <c r="P50" s="2"/>
    </row>
    <row r="51" ht="15.75" hidden="1" customHeight="1">
      <c r="A51" s="19"/>
      <c r="B51" s="19"/>
      <c r="C51" s="19"/>
      <c r="D51" s="19"/>
      <c r="E51" s="19"/>
      <c r="F51" s="19"/>
      <c r="G51" s="19"/>
      <c r="H51" s="19"/>
      <c r="I51" s="49"/>
      <c r="J51" s="19"/>
      <c r="K51" s="19"/>
      <c r="L51" s="18"/>
      <c r="M51" s="18"/>
      <c r="N51" s="18"/>
      <c r="O51" s="18"/>
      <c r="P51" s="2"/>
    </row>
    <row r="52" ht="15.75" hidden="1" customHeight="1">
      <c r="A52" s="19"/>
      <c r="B52" s="19"/>
      <c r="C52" s="19"/>
      <c r="D52" s="19"/>
      <c r="E52" s="19"/>
      <c r="F52" s="19"/>
      <c r="G52" s="19"/>
      <c r="H52" s="19"/>
      <c r="I52" s="49"/>
      <c r="J52" s="19"/>
      <c r="K52" s="19"/>
      <c r="L52" s="18"/>
      <c r="M52" s="18"/>
      <c r="N52" s="18"/>
      <c r="O52" s="18"/>
      <c r="P52" s="2"/>
    </row>
    <row r="53" ht="15.75" hidden="1" customHeight="1">
      <c r="A53" s="19"/>
      <c r="B53" s="19"/>
      <c r="C53" s="19"/>
      <c r="D53" s="19"/>
      <c r="E53" s="19"/>
      <c r="F53" s="19"/>
      <c r="G53" s="19"/>
      <c r="H53" s="19"/>
      <c r="I53" s="49"/>
      <c r="J53" s="19"/>
      <c r="K53" s="19"/>
      <c r="L53" s="18"/>
      <c r="M53" s="18"/>
      <c r="N53" s="18"/>
      <c r="O53" s="18"/>
      <c r="P53" s="18"/>
      <c r="Q53" s="19"/>
      <c r="R53" s="19"/>
      <c r="S53" s="19"/>
      <c r="T53" s="19"/>
      <c r="U53" s="19"/>
      <c r="V53" s="19"/>
      <c r="W53" s="19"/>
      <c r="X53" s="19"/>
      <c r="Y53" s="19"/>
      <c r="AA53" s="19"/>
      <c r="AB53" s="19"/>
      <c r="AC53" s="19"/>
      <c r="AD53" s="19"/>
      <c r="AE53" s="19"/>
    </row>
    <row r="54" ht="15.75" hidden="1" customHeight="1">
      <c r="A54" s="19"/>
      <c r="B54" s="19"/>
      <c r="C54" s="19"/>
      <c r="D54" s="19"/>
      <c r="E54" s="19"/>
      <c r="F54" s="19"/>
      <c r="G54" s="19"/>
      <c r="H54" s="19"/>
      <c r="I54" s="49"/>
      <c r="J54" s="19"/>
      <c r="K54" s="19"/>
      <c r="L54" s="18"/>
      <c r="M54" s="18"/>
      <c r="N54" s="18"/>
      <c r="O54" s="18"/>
      <c r="P54" s="18"/>
      <c r="Q54" s="19"/>
      <c r="R54" s="19"/>
      <c r="S54" s="19"/>
      <c r="T54" s="19"/>
      <c r="U54" s="19"/>
      <c r="V54" s="19"/>
      <c r="W54" s="19"/>
      <c r="X54" s="19"/>
      <c r="Y54" s="19"/>
      <c r="AA54" s="19"/>
      <c r="AB54" s="19"/>
      <c r="AC54" s="19"/>
      <c r="AD54" s="19"/>
      <c r="AE54" s="19"/>
    </row>
    <row r="55" ht="15.75" hidden="1" customHeight="1">
      <c r="A55" s="19"/>
      <c r="B55" s="19"/>
      <c r="C55" s="19"/>
      <c r="D55" s="19"/>
      <c r="E55" s="19"/>
      <c r="F55" s="19"/>
      <c r="G55" s="19"/>
      <c r="H55" s="19"/>
      <c r="I55" s="49"/>
      <c r="J55" s="19"/>
      <c r="K55" s="19"/>
      <c r="L55" s="18"/>
      <c r="M55" s="18"/>
      <c r="N55" s="18"/>
      <c r="O55" s="18"/>
      <c r="P55" s="18"/>
      <c r="Q55" s="19"/>
      <c r="R55" s="19"/>
      <c r="S55" s="19"/>
      <c r="T55" s="19"/>
      <c r="U55" s="19"/>
      <c r="V55" s="19"/>
      <c r="W55" s="19"/>
      <c r="Y55" s="19"/>
      <c r="AA55" s="19"/>
      <c r="AB55" s="19"/>
      <c r="AC55" s="19"/>
      <c r="AD55" s="19"/>
      <c r="AE55" s="19"/>
    </row>
    <row r="56" ht="15.75" hidden="1" customHeight="1">
      <c r="A56" s="19"/>
      <c r="B56" s="19"/>
      <c r="C56" s="19"/>
      <c r="D56" s="19"/>
      <c r="E56" s="19"/>
      <c r="F56" s="19"/>
      <c r="G56" s="19"/>
      <c r="H56" s="19"/>
      <c r="I56" s="49"/>
      <c r="J56" s="19"/>
      <c r="K56" s="19"/>
      <c r="L56" s="18"/>
      <c r="M56" s="18"/>
      <c r="N56" s="18"/>
      <c r="O56" s="18"/>
      <c r="P56" s="18"/>
      <c r="Q56" s="19"/>
      <c r="R56" s="19"/>
      <c r="S56" s="19"/>
      <c r="T56" s="19"/>
      <c r="U56" s="19"/>
      <c r="V56" s="19"/>
      <c r="W56" s="19"/>
      <c r="X56" s="19"/>
      <c r="Y56" s="19"/>
      <c r="AA56" s="19"/>
      <c r="AB56" s="19"/>
      <c r="AC56" s="19"/>
      <c r="AD56" s="19"/>
      <c r="AE56" s="19"/>
    </row>
    <row r="57" ht="15.75" hidden="1" customHeight="1">
      <c r="A57" s="19"/>
      <c r="B57" s="19"/>
      <c r="C57" s="19"/>
      <c r="D57" s="19"/>
      <c r="E57" s="19"/>
      <c r="F57" s="19"/>
      <c r="G57" s="19"/>
      <c r="H57" s="19"/>
      <c r="I57" s="49"/>
      <c r="J57" s="19"/>
      <c r="K57" s="19"/>
      <c r="L57" s="18"/>
      <c r="M57" s="18"/>
      <c r="N57" s="18"/>
      <c r="O57" s="18"/>
      <c r="P57" s="18"/>
      <c r="Q57" s="19"/>
      <c r="R57" s="19"/>
      <c r="S57" s="19"/>
      <c r="T57" s="19"/>
      <c r="U57" s="19"/>
      <c r="V57" s="19"/>
      <c r="W57" s="19"/>
      <c r="Y57" s="19"/>
      <c r="AA57" s="19"/>
      <c r="AB57" s="19"/>
      <c r="AC57" s="19"/>
      <c r="AD57" s="19"/>
      <c r="AE57" s="19"/>
    </row>
    <row r="58" ht="15.75" hidden="1" customHeight="1">
      <c r="A58" s="19"/>
      <c r="B58" s="19"/>
      <c r="C58" s="19"/>
      <c r="D58" s="19"/>
      <c r="E58" s="19"/>
      <c r="F58" s="19"/>
      <c r="G58" s="19"/>
      <c r="H58" s="19"/>
      <c r="I58" s="49"/>
      <c r="J58" s="19"/>
      <c r="K58" s="19"/>
      <c r="L58" s="18"/>
      <c r="M58" s="18"/>
      <c r="N58" s="18"/>
      <c r="O58" s="18"/>
      <c r="P58" s="18"/>
      <c r="Q58" s="19"/>
      <c r="R58" s="19"/>
      <c r="S58" s="19"/>
      <c r="T58" s="19"/>
      <c r="U58" s="19"/>
      <c r="V58" s="19"/>
      <c r="W58" s="19"/>
      <c r="Y58" s="19"/>
      <c r="AA58" s="19"/>
      <c r="AB58" s="19"/>
      <c r="AC58" s="19"/>
      <c r="AD58" s="19"/>
      <c r="AE58" s="19"/>
    </row>
    <row r="59" ht="15.75" hidden="1" customHeight="1">
      <c r="A59" s="19"/>
      <c r="B59" s="19"/>
      <c r="C59" s="19"/>
      <c r="D59" s="19"/>
      <c r="E59" s="19"/>
      <c r="F59" s="19"/>
      <c r="G59" s="19"/>
      <c r="H59" s="19"/>
      <c r="I59" s="49"/>
      <c r="J59" s="19"/>
      <c r="K59" s="19"/>
      <c r="L59" s="18"/>
      <c r="M59" s="18"/>
      <c r="N59" s="18"/>
      <c r="O59" s="18"/>
      <c r="P59" s="18"/>
      <c r="Q59" s="19"/>
      <c r="R59" s="19"/>
      <c r="S59" s="19"/>
      <c r="T59" s="19"/>
      <c r="U59" s="19"/>
      <c r="V59" s="19"/>
      <c r="W59" s="19"/>
      <c r="Y59" s="19"/>
      <c r="AA59" s="19"/>
      <c r="AB59" s="19"/>
      <c r="AC59" s="19"/>
      <c r="AD59" s="19"/>
      <c r="AE59" s="19"/>
    </row>
    <row r="60" ht="15.75" hidden="1" customHeight="1">
      <c r="A60" s="19"/>
      <c r="B60" s="19"/>
      <c r="C60" s="19"/>
      <c r="D60" s="19"/>
      <c r="E60" s="19"/>
      <c r="F60" s="19"/>
      <c r="G60" s="19"/>
      <c r="H60" s="19"/>
      <c r="I60" s="49"/>
      <c r="J60" s="19"/>
      <c r="K60" s="19"/>
      <c r="L60" s="18"/>
      <c r="M60" s="18"/>
      <c r="N60" s="18"/>
      <c r="O60" s="18"/>
      <c r="P60" s="18"/>
      <c r="Q60" s="19"/>
      <c r="R60" s="19"/>
      <c r="S60" s="19"/>
      <c r="T60" s="19"/>
      <c r="U60" s="19"/>
      <c r="V60" s="19"/>
      <c r="W60" s="19"/>
      <c r="Y60" s="19"/>
      <c r="AA60" s="19"/>
      <c r="AB60" s="19"/>
      <c r="AC60" s="19"/>
      <c r="AD60" s="19"/>
      <c r="AE60" s="19"/>
    </row>
    <row r="61" ht="15.75" hidden="1" customHeight="1">
      <c r="A61" s="19"/>
      <c r="B61" s="19"/>
      <c r="C61" s="19"/>
      <c r="D61" s="19"/>
      <c r="E61" s="19"/>
      <c r="F61" s="19"/>
      <c r="G61" s="19"/>
      <c r="H61" s="19"/>
      <c r="I61" s="49"/>
      <c r="J61" s="19"/>
      <c r="K61" s="19"/>
      <c r="L61" s="18"/>
      <c r="M61" s="18"/>
      <c r="N61" s="18"/>
      <c r="O61" s="18"/>
      <c r="P61" s="18"/>
      <c r="Q61" s="19"/>
      <c r="R61" s="19"/>
      <c r="S61" s="19"/>
      <c r="T61" s="19"/>
      <c r="U61" s="19"/>
      <c r="V61" s="19"/>
      <c r="W61" s="19"/>
      <c r="Y61" s="19"/>
      <c r="AA61" s="19"/>
      <c r="AB61" s="19"/>
      <c r="AC61" s="19"/>
      <c r="AD61" s="19"/>
      <c r="AE61" s="19"/>
    </row>
    <row r="62" ht="15.75" hidden="1" customHeight="1">
      <c r="A62" s="19"/>
      <c r="B62" s="19"/>
      <c r="C62" s="19"/>
      <c r="D62" s="19"/>
      <c r="E62" s="19"/>
      <c r="F62" s="19"/>
      <c r="G62" s="19"/>
      <c r="H62" s="19"/>
      <c r="I62" s="49"/>
      <c r="J62" s="19"/>
      <c r="K62" s="19"/>
      <c r="L62" s="18"/>
      <c r="M62" s="18"/>
      <c r="N62" s="18"/>
      <c r="O62" s="18"/>
      <c r="P62" s="18"/>
      <c r="Q62" s="19"/>
      <c r="R62" s="19"/>
      <c r="S62" s="19"/>
      <c r="T62" s="19"/>
      <c r="U62" s="19"/>
      <c r="V62" s="19"/>
      <c r="W62" s="19"/>
      <c r="Y62" s="19"/>
      <c r="AA62" s="19"/>
      <c r="AB62" s="19"/>
      <c r="AC62" s="19"/>
      <c r="AD62" s="19"/>
      <c r="AE62" s="19"/>
    </row>
    <row r="63" ht="15.75" hidden="1" customHeight="1">
      <c r="A63" s="19"/>
      <c r="B63" s="19"/>
      <c r="C63" s="19"/>
      <c r="D63" s="19"/>
      <c r="E63" s="19"/>
      <c r="F63" s="19"/>
      <c r="G63" s="19"/>
      <c r="H63" s="19"/>
      <c r="I63" s="49"/>
      <c r="J63" s="19"/>
      <c r="K63" s="19"/>
      <c r="L63" s="18"/>
      <c r="M63" s="18"/>
      <c r="N63" s="18"/>
      <c r="O63" s="18"/>
      <c r="P63" s="18"/>
      <c r="Q63" s="19"/>
      <c r="R63" s="19"/>
      <c r="S63" s="19"/>
      <c r="T63" s="19"/>
      <c r="U63" s="19"/>
      <c r="V63" s="19"/>
      <c r="W63" s="19"/>
      <c r="Y63" s="19"/>
      <c r="AA63" s="19"/>
      <c r="AB63" s="19"/>
      <c r="AC63" s="19"/>
      <c r="AD63" s="19"/>
      <c r="AE63" s="19"/>
    </row>
    <row r="64" ht="15.75" hidden="1" customHeight="1">
      <c r="A64" s="19"/>
      <c r="B64" s="19"/>
      <c r="C64" s="19"/>
      <c r="D64" s="19"/>
      <c r="E64" s="19"/>
      <c r="F64" s="19"/>
      <c r="G64" s="19"/>
      <c r="H64" s="19"/>
      <c r="I64" s="49"/>
      <c r="J64" s="19"/>
      <c r="K64" s="19"/>
      <c r="L64" s="18"/>
      <c r="M64" s="18"/>
      <c r="N64" s="18"/>
      <c r="O64" s="18"/>
      <c r="P64" s="18"/>
      <c r="Q64" s="19"/>
      <c r="R64" s="19"/>
      <c r="S64" s="19"/>
      <c r="T64" s="19"/>
      <c r="U64" s="19"/>
      <c r="V64" s="19"/>
      <c r="W64" s="19"/>
      <c r="Y64" s="19"/>
      <c r="AA64" s="19"/>
      <c r="AB64" s="19"/>
      <c r="AC64" s="19"/>
      <c r="AD64" s="19"/>
      <c r="AE64" s="19"/>
    </row>
    <row r="65" ht="15.75" hidden="1" customHeight="1">
      <c r="A65" s="19"/>
      <c r="B65" s="19"/>
      <c r="C65" s="19"/>
      <c r="D65" s="19"/>
      <c r="E65" s="19"/>
      <c r="F65" s="19"/>
      <c r="G65" s="19"/>
      <c r="H65" s="19"/>
      <c r="I65" s="49"/>
      <c r="J65" s="19"/>
      <c r="K65" s="19"/>
      <c r="L65" s="18"/>
      <c r="M65" s="18"/>
      <c r="N65" s="18"/>
      <c r="O65" s="18"/>
      <c r="P65" s="18"/>
      <c r="Q65" s="19"/>
      <c r="R65" s="19"/>
      <c r="S65" s="19"/>
      <c r="T65" s="19"/>
      <c r="U65" s="19"/>
      <c r="V65" s="19"/>
      <c r="W65" s="19"/>
      <c r="Y65" s="19"/>
      <c r="AA65" s="19"/>
      <c r="AB65" s="19"/>
      <c r="AC65" s="19"/>
      <c r="AD65" s="19"/>
      <c r="AE65" s="19"/>
    </row>
    <row r="66" ht="15.75" hidden="1" customHeight="1">
      <c r="A66" s="19"/>
      <c r="B66" s="19"/>
      <c r="C66" s="19"/>
      <c r="D66" s="19"/>
      <c r="E66" s="19"/>
      <c r="F66" s="19"/>
      <c r="G66" s="19"/>
      <c r="H66" s="19"/>
      <c r="I66" s="49"/>
      <c r="J66" s="19"/>
      <c r="K66" s="19"/>
      <c r="L66" s="18"/>
      <c r="M66" s="18"/>
      <c r="N66" s="18"/>
      <c r="O66" s="18"/>
      <c r="P66" s="18"/>
      <c r="Q66" s="19"/>
      <c r="R66" s="19"/>
      <c r="S66" s="19"/>
      <c r="T66" s="19"/>
      <c r="U66" s="19"/>
      <c r="V66" s="19"/>
      <c r="W66" s="19"/>
      <c r="Y66" s="19"/>
      <c r="AA66" s="19"/>
      <c r="AB66" s="19"/>
      <c r="AC66" s="19"/>
      <c r="AD66" s="19"/>
      <c r="AE66" s="19"/>
    </row>
    <row r="67" ht="15.75" hidden="1" customHeight="1">
      <c r="A67" s="19"/>
      <c r="B67" s="19"/>
      <c r="C67" s="19"/>
      <c r="D67" s="19"/>
      <c r="E67" s="19"/>
      <c r="F67" s="19"/>
      <c r="G67" s="19"/>
      <c r="H67" s="19"/>
      <c r="I67" s="49"/>
      <c r="J67" s="19"/>
      <c r="K67" s="19"/>
      <c r="L67" s="18"/>
      <c r="M67" s="18"/>
      <c r="N67" s="18"/>
      <c r="O67" s="18"/>
      <c r="P67" s="18"/>
      <c r="Q67" s="19"/>
      <c r="R67" s="19"/>
      <c r="S67" s="19"/>
      <c r="T67" s="19"/>
      <c r="U67" s="19"/>
      <c r="V67" s="19"/>
      <c r="W67" s="19"/>
      <c r="Y67" s="19"/>
      <c r="AA67" s="19"/>
      <c r="AB67" s="19"/>
      <c r="AC67" s="19"/>
      <c r="AD67" s="19"/>
      <c r="AE67" s="19"/>
    </row>
    <row r="68" ht="15.75" hidden="1" customHeight="1">
      <c r="A68" s="19"/>
      <c r="B68" s="19"/>
      <c r="C68" s="19"/>
      <c r="D68" s="19"/>
      <c r="E68" s="19"/>
      <c r="F68" s="19"/>
      <c r="G68" s="19"/>
      <c r="H68" s="19"/>
      <c r="I68" s="49"/>
      <c r="J68" s="19"/>
      <c r="K68" s="19"/>
      <c r="L68" s="18"/>
      <c r="M68" s="18"/>
      <c r="N68" s="18"/>
      <c r="O68" s="18"/>
      <c r="P68" s="18"/>
      <c r="Q68" s="19"/>
      <c r="R68" s="19"/>
      <c r="S68" s="19"/>
      <c r="T68" s="19"/>
      <c r="U68" s="19"/>
      <c r="V68" s="19"/>
      <c r="W68" s="19"/>
      <c r="Y68" s="19"/>
      <c r="AA68" s="19"/>
      <c r="AB68" s="19"/>
      <c r="AC68" s="19"/>
      <c r="AD68" s="19"/>
      <c r="AE68" s="19"/>
    </row>
    <row r="69" ht="15.75" hidden="1" customHeight="1">
      <c r="A69" s="19"/>
      <c r="B69" s="19"/>
      <c r="C69" s="19"/>
      <c r="D69" s="19"/>
      <c r="E69" s="19"/>
      <c r="F69" s="19"/>
      <c r="G69" s="19"/>
      <c r="H69" s="19"/>
      <c r="I69" s="49"/>
      <c r="J69" s="19"/>
      <c r="K69" s="19"/>
      <c r="L69" s="18"/>
      <c r="M69" s="18"/>
      <c r="N69" s="18"/>
      <c r="O69" s="18"/>
      <c r="P69" s="18"/>
      <c r="Q69" s="19"/>
      <c r="R69" s="19"/>
      <c r="S69" s="19"/>
      <c r="T69" s="19"/>
      <c r="U69" s="19"/>
      <c r="V69" s="19"/>
      <c r="W69" s="19"/>
      <c r="Y69" s="19"/>
      <c r="AA69" s="19"/>
      <c r="AB69" s="19"/>
      <c r="AC69" s="19"/>
      <c r="AD69" s="19"/>
      <c r="AE69" s="19"/>
    </row>
    <row r="70" ht="15.75" hidden="1" customHeight="1">
      <c r="A70" s="19"/>
      <c r="B70" s="19"/>
      <c r="C70" s="19"/>
      <c r="D70" s="19"/>
      <c r="E70" s="19"/>
      <c r="F70" s="19"/>
      <c r="G70" s="19"/>
      <c r="H70" s="19"/>
      <c r="I70" s="49"/>
      <c r="J70" s="19"/>
      <c r="K70" s="19"/>
      <c r="L70" s="18"/>
      <c r="M70" s="18"/>
      <c r="N70" s="18"/>
      <c r="O70" s="18"/>
      <c r="P70" s="18"/>
      <c r="Q70" s="19"/>
      <c r="R70" s="19"/>
      <c r="S70" s="19"/>
      <c r="T70" s="19"/>
      <c r="U70" s="19"/>
      <c r="V70" s="19"/>
      <c r="W70" s="19"/>
      <c r="Y70" s="19"/>
      <c r="AA70" s="19"/>
      <c r="AB70" s="19"/>
      <c r="AC70" s="19"/>
      <c r="AD70" s="19"/>
      <c r="AE70" s="19"/>
    </row>
    <row r="71" ht="15.75" hidden="1" customHeight="1">
      <c r="A71" s="19"/>
      <c r="B71" s="19"/>
      <c r="C71" s="19"/>
      <c r="D71" s="19"/>
      <c r="E71" s="19"/>
      <c r="F71" s="19"/>
      <c r="G71" s="19"/>
      <c r="H71" s="19"/>
      <c r="I71" s="49"/>
      <c r="J71" s="19"/>
      <c r="K71" s="19"/>
      <c r="L71" s="18"/>
      <c r="M71" s="18"/>
      <c r="N71" s="18"/>
      <c r="O71" s="18"/>
      <c r="P71" s="18"/>
      <c r="Q71" s="19"/>
      <c r="R71" s="19"/>
      <c r="S71" s="19"/>
      <c r="T71" s="19"/>
      <c r="U71" s="19"/>
      <c r="V71" s="19"/>
      <c r="W71" s="19"/>
      <c r="Y71" s="19"/>
      <c r="AA71" s="19"/>
      <c r="AB71" s="19"/>
      <c r="AC71" s="19"/>
      <c r="AD71" s="19"/>
      <c r="AE71" s="19"/>
    </row>
    <row r="72" ht="15.75" hidden="1" customHeight="1">
      <c r="A72" s="19"/>
      <c r="B72" s="19"/>
      <c r="C72" s="19"/>
      <c r="D72" s="19"/>
      <c r="E72" s="19"/>
      <c r="F72" s="19"/>
      <c r="G72" s="19"/>
      <c r="H72" s="19"/>
      <c r="I72" s="49"/>
      <c r="J72" s="19"/>
      <c r="K72" s="19"/>
      <c r="L72" s="18"/>
      <c r="M72" s="18"/>
      <c r="N72" s="18"/>
      <c r="O72" s="18"/>
      <c r="P72" s="18"/>
      <c r="Q72" s="19"/>
      <c r="R72" s="19"/>
      <c r="S72" s="19"/>
      <c r="T72" s="19"/>
      <c r="U72" s="19"/>
      <c r="V72" s="19"/>
      <c r="W72" s="19"/>
      <c r="Y72" s="19"/>
      <c r="AA72" s="19"/>
      <c r="AB72" s="19"/>
      <c r="AC72" s="19"/>
      <c r="AD72" s="19"/>
      <c r="AE72" s="19"/>
    </row>
    <row r="73" ht="15.75" hidden="1" customHeight="1">
      <c r="A73" s="19"/>
      <c r="B73" s="19"/>
      <c r="C73" s="19"/>
      <c r="D73" s="19"/>
      <c r="E73" s="19"/>
      <c r="F73" s="19"/>
      <c r="G73" s="19"/>
      <c r="H73" s="19"/>
      <c r="I73" s="49"/>
      <c r="J73" s="19"/>
      <c r="K73" s="19"/>
      <c r="L73" s="18"/>
      <c r="M73" s="18"/>
      <c r="N73" s="18"/>
      <c r="O73" s="18"/>
      <c r="P73" s="18"/>
      <c r="Q73" s="19"/>
      <c r="R73" s="19"/>
      <c r="S73" s="19"/>
      <c r="T73" s="19"/>
      <c r="U73" s="19"/>
      <c r="V73" s="19"/>
      <c r="W73" s="19"/>
      <c r="Y73" s="19"/>
      <c r="AA73" s="19"/>
      <c r="AB73" s="19"/>
      <c r="AC73" s="19"/>
      <c r="AD73" s="19"/>
      <c r="AE73" s="19"/>
    </row>
    <row r="74" ht="15.75" hidden="1" customHeight="1">
      <c r="A74" s="19"/>
      <c r="B74" s="19"/>
      <c r="C74" s="19"/>
      <c r="D74" s="19"/>
      <c r="E74" s="19"/>
      <c r="F74" s="19"/>
      <c r="G74" s="19"/>
      <c r="H74" s="19"/>
      <c r="I74" s="49"/>
      <c r="J74" s="19"/>
      <c r="K74" s="19"/>
      <c r="L74" s="18"/>
      <c r="M74" s="18"/>
      <c r="N74" s="18"/>
      <c r="O74" s="18"/>
      <c r="P74" s="18"/>
      <c r="Q74" s="19"/>
      <c r="R74" s="19"/>
      <c r="S74" s="19"/>
      <c r="T74" s="19"/>
      <c r="U74" s="19"/>
      <c r="V74" s="19"/>
      <c r="W74" s="19"/>
      <c r="Y74" s="19"/>
      <c r="AA74" s="19"/>
      <c r="AB74" s="19"/>
      <c r="AC74" s="19"/>
      <c r="AD74" s="19"/>
      <c r="AE74" s="19"/>
    </row>
    <row r="75" ht="15.75" hidden="1" customHeight="1">
      <c r="A75" s="19"/>
      <c r="B75" s="19"/>
      <c r="C75" s="19"/>
      <c r="D75" s="19"/>
      <c r="E75" s="19"/>
      <c r="F75" s="19"/>
      <c r="G75" s="19"/>
      <c r="H75" s="19"/>
      <c r="I75" s="49"/>
      <c r="J75" s="19"/>
      <c r="K75" s="19"/>
      <c r="L75" s="18"/>
      <c r="M75" s="18"/>
      <c r="N75" s="18"/>
      <c r="O75" s="18"/>
      <c r="P75" s="18"/>
      <c r="Q75" s="19"/>
      <c r="R75" s="19"/>
      <c r="S75" s="19"/>
      <c r="T75" s="19"/>
      <c r="U75" s="19"/>
      <c r="V75" s="19"/>
      <c r="W75" s="19"/>
      <c r="Y75" s="19"/>
      <c r="AA75" s="19"/>
      <c r="AB75" s="19"/>
      <c r="AC75" s="19"/>
      <c r="AD75" s="19"/>
      <c r="AE75" s="19"/>
    </row>
    <row r="76" ht="15.75" hidden="1" customHeight="1">
      <c r="A76" s="19"/>
      <c r="B76" s="19"/>
      <c r="C76" s="19"/>
      <c r="D76" s="19"/>
      <c r="E76" s="19"/>
      <c r="F76" s="19"/>
      <c r="G76" s="19"/>
      <c r="H76" s="19"/>
      <c r="I76" s="49"/>
      <c r="J76" s="19"/>
      <c r="K76" s="19"/>
      <c r="L76" s="18"/>
      <c r="M76" s="18"/>
      <c r="N76" s="18"/>
      <c r="O76" s="18"/>
      <c r="P76" s="18"/>
      <c r="Q76" s="19"/>
      <c r="R76" s="19"/>
      <c r="S76" s="19"/>
      <c r="T76" s="19"/>
      <c r="U76" s="19"/>
      <c r="V76" s="19"/>
      <c r="W76" s="19"/>
      <c r="Y76" s="19"/>
      <c r="AA76" s="19"/>
      <c r="AB76" s="19"/>
      <c r="AC76" s="19"/>
      <c r="AD76" s="19"/>
      <c r="AE76" s="19"/>
    </row>
    <row r="77" ht="15.75" hidden="1" customHeight="1">
      <c r="A77" s="19"/>
      <c r="B77" s="19"/>
      <c r="C77" s="19"/>
      <c r="D77" s="19"/>
      <c r="E77" s="19"/>
      <c r="F77" s="19"/>
      <c r="G77" s="19"/>
      <c r="H77" s="19"/>
      <c r="I77" s="49"/>
      <c r="J77" s="19"/>
      <c r="K77" s="19"/>
      <c r="L77" s="18"/>
      <c r="M77" s="18"/>
      <c r="N77" s="18"/>
      <c r="O77" s="18"/>
      <c r="P77" s="18"/>
      <c r="Q77" s="19"/>
      <c r="R77" s="19"/>
      <c r="S77" s="19"/>
      <c r="T77" s="19"/>
      <c r="U77" s="19"/>
      <c r="V77" s="19"/>
      <c r="W77" s="19"/>
      <c r="Y77" s="19"/>
      <c r="AA77" s="19"/>
      <c r="AB77" s="19"/>
      <c r="AC77" s="19"/>
      <c r="AD77" s="19"/>
      <c r="AE77" s="19"/>
    </row>
    <row r="78" ht="15.75" hidden="1" customHeight="1">
      <c r="A78" s="19"/>
      <c r="B78" s="19"/>
      <c r="C78" s="19"/>
      <c r="D78" s="19"/>
      <c r="E78" s="19"/>
      <c r="F78" s="19"/>
      <c r="G78" s="19"/>
      <c r="H78" s="19"/>
      <c r="I78" s="49"/>
      <c r="J78" s="19"/>
      <c r="K78" s="19"/>
      <c r="L78" s="18"/>
      <c r="M78" s="18"/>
      <c r="N78" s="18"/>
      <c r="O78" s="18"/>
      <c r="P78" s="18"/>
      <c r="Q78" s="19"/>
      <c r="R78" s="19"/>
      <c r="S78" s="19"/>
      <c r="T78" s="19"/>
      <c r="U78" s="19"/>
      <c r="V78" s="19"/>
      <c r="W78" s="19"/>
      <c r="Y78" s="19"/>
      <c r="AA78" s="19"/>
      <c r="AB78" s="19"/>
      <c r="AC78" s="19"/>
      <c r="AD78" s="19"/>
      <c r="AE78" s="19"/>
    </row>
    <row r="79" ht="15.75" hidden="1" customHeight="1">
      <c r="A79" s="19"/>
      <c r="B79" s="19"/>
      <c r="C79" s="19"/>
      <c r="D79" s="19"/>
      <c r="E79" s="19"/>
      <c r="F79" s="19"/>
      <c r="G79" s="19"/>
      <c r="H79" s="19"/>
      <c r="I79" s="49"/>
      <c r="J79" s="19"/>
      <c r="K79" s="19"/>
      <c r="L79" s="18"/>
      <c r="M79" s="18"/>
      <c r="N79" s="18"/>
      <c r="O79" s="18"/>
      <c r="P79" s="18"/>
      <c r="Q79" s="19"/>
      <c r="R79" s="19"/>
      <c r="S79" s="19"/>
      <c r="T79" s="19"/>
      <c r="U79" s="19"/>
      <c r="Y79" s="19"/>
      <c r="AA79" s="19"/>
      <c r="AB79" s="19"/>
      <c r="AC79" s="19"/>
      <c r="AD79" s="19"/>
      <c r="AE79" s="19"/>
    </row>
    <row r="80" ht="15.75" hidden="1" customHeight="1">
      <c r="A80" s="19"/>
      <c r="B80" s="19"/>
      <c r="C80" s="19"/>
      <c r="D80" s="19"/>
      <c r="E80" s="19"/>
      <c r="F80" s="19"/>
      <c r="G80" s="19"/>
      <c r="H80" s="19"/>
      <c r="I80" s="49"/>
      <c r="J80" s="19"/>
      <c r="K80" s="19"/>
      <c r="L80" s="18"/>
      <c r="M80" s="18"/>
      <c r="N80" s="18"/>
      <c r="O80" s="18"/>
      <c r="P80" s="18"/>
      <c r="Q80" s="19"/>
      <c r="R80" s="19"/>
      <c r="S80" s="19"/>
      <c r="T80" s="19"/>
      <c r="U80" s="19"/>
      <c r="Y80" s="19"/>
      <c r="AA80" s="19"/>
      <c r="AB80" s="19"/>
      <c r="AC80" s="19"/>
      <c r="AD80" s="19"/>
      <c r="AE80" s="19"/>
    </row>
    <row r="81" ht="15.75" hidden="1" customHeight="1">
      <c r="A81" s="19"/>
      <c r="B81" s="19"/>
      <c r="C81" s="19"/>
      <c r="D81" s="19"/>
      <c r="E81" s="19"/>
      <c r="F81" s="19"/>
      <c r="G81" s="19"/>
      <c r="H81" s="19"/>
      <c r="I81" s="49"/>
      <c r="J81" s="19"/>
      <c r="K81" s="19"/>
      <c r="L81" s="18"/>
      <c r="M81" s="18"/>
      <c r="N81" s="18"/>
      <c r="O81" s="18"/>
      <c r="P81" s="18"/>
      <c r="Q81" s="19"/>
      <c r="R81" s="19"/>
      <c r="S81" s="19"/>
      <c r="T81" s="19"/>
      <c r="U81" s="19"/>
      <c r="AA81" s="19"/>
      <c r="AB81" s="19"/>
      <c r="AC81" s="19"/>
      <c r="AD81" s="19"/>
      <c r="AE81" s="19"/>
    </row>
    <row r="82" ht="15.75" hidden="1" customHeight="1">
      <c r="A82" s="19"/>
      <c r="B82" s="19"/>
      <c r="C82" s="19"/>
      <c r="D82" s="19"/>
      <c r="E82" s="19"/>
      <c r="F82" s="19"/>
      <c r="G82" s="19"/>
      <c r="H82" s="19"/>
      <c r="I82" s="49"/>
      <c r="J82" s="19"/>
      <c r="K82" s="19"/>
      <c r="L82" s="18"/>
      <c r="M82" s="18"/>
      <c r="N82" s="18"/>
      <c r="O82" s="18"/>
      <c r="P82" s="18"/>
      <c r="Q82" s="19"/>
      <c r="R82" s="19"/>
      <c r="S82" s="19"/>
      <c r="T82" s="19"/>
      <c r="U82" s="19"/>
      <c r="AA82" s="19"/>
      <c r="AB82" s="19"/>
      <c r="AC82" s="19"/>
      <c r="AD82" s="19"/>
      <c r="AE82" s="19"/>
    </row>
    <row r="83" ht="15.75" hidden="1" customHeight="1">
      <c r="A83" s="19"/>
      <c r="B83" s="19"/>
      <c r="C83" s="19"/>
      <c r="D83" s="19"/>
      <c r="E83" s="19"/>
      <c r="F83" s="19"/>
      <c r="G83" s="19"/>
      <c r="H83" s="19"/>
      <c r="I83" s="49"/>
      <c r="J83" s="19"/>
      <c r="K83" s="19"/>
      <c r="L83" s="18"/>
      <c r="M83" s="18"/>
      <c r="N83" s="18"/>
      <c r="O83" s="18"/>
      <c r="P83" s="18"/>
      <c r="Q83" s="19"/>
      <c r="R83" s="19"/>
      <c r="S83" s="19"/>
      <c r="T83" s="19"/>
      <c r="U83" s="19"/>
      <c r="AA83" s="19"/>
      <c r="AB83" s="19"/>
      <c r="AC83" s="19"/>
      <c r="AD83" s="19"/>
      <c r="AE83" s="19"/>
    </row>
    <row r="84" ht="15.75" hidden="1" customHeight="1">
      <c r="A84" s="19"/>
      <c r="B84" s="19"/>
      <c r="C84" s="19"/>
      <c r="D84" s="19"/>
      <c r="E84" s="19"/>
      <c r="F84" s="19"/>
      <c r="G84" s="19"/>
      <c r="H84" s="19"/>
      <c r="I84" s="49"/>
      <c r="J84" s="19"/>
      <c r="K84" s="19"/>
      <c r="L84" s="18"/>
      <c r="M84" s="18"/>
      <c r="N84" s="18"/>
      <c r="O84" s="18"/>
      <c r="P84" s="18"/>
      <c r="Q84" s="19"/>
      <c r="R84" s="19"/>
      <c r="S84" s="19"/>
      <c r="T84" s="19"/>
      <c r="U84" s="19"/>
      <c r="AA84" s="19"/>
      <c r="AB84" s="19"/>
      <c r="AC84" s="19"/>
      <c r="AD84" s="19"/>
      <c r="AE84" s="19"/>
    </row>
    <row r="85" ht="15.75" hidden="1" customHeight="1">
      <c r="A85" s="19"/>
      <c r="B85" s="19"/>
      <c r="C85" s="19"/>
      <c r="D85" s="19"/>
      <c r="E85" s="19"/>
      <c r="F85" s="19"/>
      <c r="G85" s="19"/>
      <c r="H85" s="19"/>
      <c r="I85" s="49"/>
      <c r="J85" s="19"/>
      <c r="K85" s="19"/>
      <c r="L85" s="18"/>
      <c r="M85" s="18"/>
      <c r="N85" s="18"/>
      <c r="O85" s="18"/>
      <c r="P85" s="18"/>
      <c r="Q85" s="19"/>
      <c r="R85" s="19"/>
      <c r="S85" s="19"/>
      <c r="T85" s="19"/>
      <c r="U85" s="19"/>
      <c r="AA85" s="19"/>
      <c r="AB85" s="19"/>
      <c r="AC85" s="19"/>
      <c r="AD85" s="19"/>
      <c r="AE85" s="19"/>
    </row>
    <row r="86" ht="15.75" hidden="1" customHeight="1">
      <c r="A86" s="19"/>
      <c r="B86" s="19"/>
      <c r="C86" s="19"/>
      <c r="D86" s="19"/>
      <c r="E86" s="19"/>
      <c r="F86" s="19"/>
      <c r="G86" s="19"/>
      <c r="H86" s="19"/>
      <c r="I86" s="49"/>
      <c r="J86" s="19"/>
      <c r="K86" s="19"/>
      <c r="L86" s="18"/>
      <c r="M86" s="18"/>
      <c r="N86" s="18"/>
      <c r="O86" s="18"/>
      <c r="P86" s="18"/>
      <c r="S86" s="19"/>
      <c r="T86" s="19"/>
      <c r="AA86" s="19"/>
      <c r="AB86" s="19"/>
      <c r="AC86" s="19"/>
      <c r="AD86" s="19"/>
      <c r="AE86" s="19"/>
    </row>
    <row r="87" ht="15.75" hidden="1" customHeight="1">
      <c r="A87" s="19"/>
      <c r="B87" s="19"/>
      <c r="C87" s="19"/>
      <c r="D87" s="19"/>
      <c r="E87" s="19"/>
      <c r="F87" s="19"/>
      <c r="G87" s="19"/>
      <c r="H87" s="19"/>
      <c r="I87" s="49"/>
      <c r="J87" s="19"/>
      <c r="K87" s="19"/>
      <c r="L87" s="18"/>
      <c r="M87" s="18"/>
      <c r="N87" s="18"/>
      <c r="O87" s="18"/>
      <c r="P87" s="18"/>
      <c r="AA87" s="19"/>
      <c r="AB87" s="19"/>
      <c r="AC87" s="19"/>
      <c r="AD87" s="19"/>
      <c r="AE87" s="19"/>
    </row>
    <row r="88" ht="15.75" hidden="1" customHeight="1">
      <c r="A88" s="19"/>
      <c r="B88" s="19"/>
      <c r="C88" s="19"/>
      <c r="D88" s="19"/>
      <c r="E88" s="19"/>
      <c r="F88" s="19"/>
      <c r="G88" s="19"/>
      <c r="H88" s="19"/>
      <c r="I88" s="49"/>
      <c r="J88" s="19"/>
      <c r="K88" s="19"/>
      <c r="L88" s="18"/>
      <c r="M88" s="18"/>
      <c r="N88" s="18"/>
      <c r="O88" s="18"/>
      <c r="P88" s="18"/>
      <c r="AA88" s="19"/>
      <c r="AB88" s="19"/>
      <c r="AC88" s="19"/>
      <c r="AD88" s="19"/>
      <c r="AE88" s="19"/>
    </row>
    <row r="89" ht="15.75" hidden="1" customHeight="1">
      <c r="A89" s="19"/>
      <c r="B89" s="19"/>
      <c r="C89" s="19"/>
      <c r="D89" s="19"/>
      <c r="E89" s="19"/>
      <c r="F89" s="19"/>
      <c r="G89" s="19"/>
      <c r="H89" s="19"/>
      <c r="I89" s="49"/>
      <c r="J89" s="19"/>
      <c r="K89" s="19"/>
      <c r="L89" s="18"/>
      <c r="M89" s="18"/>
      <c r="N89" s="18"/>
      <c r="O89" s="18"/>
      <c r="P89" s="18"/>
      <c r="AA89" s="19"/>
      <c r="AB89" s="19"/>
      <c r="AC89" s="19"/>
      <c r="AD89" s="19"/>
      <c r="AE89" s="19"/>
    </row>
    <row r="90" ht="15.75" hidden="1" customHeight="1">
      <c r="A90" s="19"/>
      <c r="B90" s="19"/>
      <c r="C90" s="19"/>
      <c r="D90" s="19"/>
      <c r="E90" s="19"/>
      <c r="F90" s="19"/>
      <c r="G90" s="19"/>
      <c r="H90" s="19"/>
      <c r="I90" s="49"/>
      <c r="J90" s="19"/>
      <c r="K90" s="19"/>
      <c r="L90" s="18"/>
      <c r="M90" s="18"/>
      <c r="N90" s="18"/>
      <c r="O90" s="18"/>
      <c r="P90" s="18"/>
      <c r="AA90" s="19"/>
      <c r="AB90" s="19"/>
      <c r="AC90" s="19"/>
      <c r="AD90" s="19"/>
    </row>
    <row r="91" ht="15.75" hidden="1" customHeight="1">
      <c r="A91" s="19"/>
      <c r="B91" s="19"/>
      <c r="C91" s="19"/>
      <c r="D91" s="19"/>
      <c r="E91" s="19"/>
      <c r="F91" s="19"/>
      <c r="G91" s="19"/>
      <c r="H91" s="19"/>
      <c r="I91" s="49"/>
      <c r="J91" s="19"/>
      <c r="K91" s="19"/>
      <c r="L91" s="18"/>
      <c r="M91" s="18"/>
      <c r="N91" s="18"/>
      <c r="O91" s="18"/>
      <c r="P91" s="18"/>
      <c r="AA91" s="19"/>
      <c r="AB91" s="19"/>
      <c r="AC91" s="19"/>
      <c r="AD91" s="19"/>
    </row>
    <row r="92" ht="15.75" hidden="1" customHeight="1">
      <c r="A92" s="19"/>
      <c r="B92" s="19"/>
      <c r="C92" s="19"/>
      <c r="D92" s="19"/>
      <c r="E92" s="19"/>
      <c r="F92" s="19"/>
      <c r="G92" s="19"/>
      <c r="H92" s="19"/>
      <c r="I92" s="49"/>
      <c r="J92" s="19"/>
      <c r="K92" s="19"/>
      <c r="L92" s="18"/>
      <c r="M92" s="18"/>
      <c r="N92" s="18"/>
      <c r="O92" s="18"/>
      <c r="P92" s="2"/>
      <c r="AA92" s="19"/>
      <c r="AB92" s="19"/>
      <c r="AC92" s="19"/>
    </row>
    <row r="93" ht="15.75" hidden="1" customHeight="1">
      <c r="A93" s="19"/>
      <c r="B93" s="19"/>
      <c r="C93" s="19"/>
      <c r="D93" s="19"/>
      <c r="E93" s="19"/>
      <c r="F93" s="19"/>
      <c r="G93" s="19"/>
      <c r="H93" s="19"/>
      <c r="I93" s="49"/>
      <c r="J93" s="19"/>
      <c r="K93" s="19"/>
      <c r="L93" s="18"/>
      <c r="M93" s="18"/>
      <c r="N93" s="18"/>
      <c r="O93" s="18"/>
      <c r="P93" s="2"/>
      <c r="AA93" s="19"/>
    </row>
    <row r="94" ht="15.75" hidden="1" customHeight="1">
      <c r="A94" s="19"/>
      <c r="B94" s="19"/>
      <c r="C94" s="19"/>
      <c r="D94" s="19"/>
      <c r="E94" s="19"/>
      <c r="F94" s="19"/>
      <c r="G94" s="19"/>
      <c r="H94" s="19"/>
      <c r="I94" s="49"/>
      <c r="J94" s="19"/>
      <c r="K94" s="19"/>
      <c r="L94" s="18"/>
      <c r="M94" s="18"/>
      <c r="N94" s="18"/>
      <c r="O94" s="18"/>
      <c r="P94" s="2"/>
      <c r="AA94" s="19"/>
    </row>
    <row r="95" ht="15.75" hidden="1" customHeight="1">
      <c r="A95" s="19"/>
      <c r="B95" s="19"/>
      <c r="C95" s="19"/>
      <c r="D95" s="19"/>
      <c r="E95" s="19"/>
      <c r="F95" s="19"/>
      <c r="G95" s="19"/>
      <c r="H95" s="19"/>
      <c r="I95" s="49"/>
      <c r="J95" s="19"/>
      <c r="K95" s="19"/>
      <c r="L95" s="18"/>
      <c r="M95" s="18"/>
      <c r="N95" s="18"/>
      <c r="O95" s="18"/>
      <c r="P95" s="2"/>
      <c r="AA95" s="19"/>
    </row>
    <row r="96" ht="15.75" hidden="1" customHeight="1">
      <c r="A96" s="19"/>
      <c r="B96" s="19"/>
      <c r="C96" s="19"/>
      <c r="D96" s="19"/>
      <c r="E96" s="19"/>
      <c r="F96" s="19"/>
      <c r="G96" s="19"/>
      <c r="H96" s="19"/>
      <c r="I96" s="49"/>
      <c r="J96" s="19"/>
      <c r="K96" s="19"/>
      <c r="L96" s="18"/>
      <c r="M96" s="18"/>
      <c r="N96" s="18"/>
      <c r="O96" s="18"/>
      <c r="P96" s="2"/>
      <c r="AA96" s="19"/>
    </row>
    <row r="97" ht="15.75" hidden="1" customHeight="1">
      <c r="A97" s="19"/>
      <c r="B97" s="19"/>
      <c r="C97" s="19"/>
      <c r="D97" s="19"/>
      <c r="E97" s="19"/>
      <c r="F97" s="19"/>
      <c r="G97" s="19"/>
      <c r="H97" s="19"/>
      <c r="I97" s="49"/>
      <c r="J97" s="19"/>
      <c r="K97" s="19"/>
      <c r="L97" s="18"/>
      <c r="M97" s="18"/>
      <c r="N97" s="18"/>
      <c r="O97" s="18"/>
      <c r="P97" s="2"/>
    </row>
    <row r="98" ht="15.75" hidden="1" customHeight="1">
      <c r="A98" s="19"/>
      <c r="B98" s="19"/>
      <c r="C98" s="19"/>
      <c r="D98" s="19"/>
      <c r="E98" s="19"/>
      <c r="F98" s="19"/>
      <c r="G98" s="19"/>
      <c r="H98" s="19"/>
      <c r="I98" s="49"/>
      <c r="J98" s="19"/>
      <c r="K98" s="19"/>
      <c r="L98" s="18"/>
      <c r="M98" s="18"/>
      <c r="N98" s="18"/>
      <c r="O98" s="18"/>
      <c r="P98" s="2"/>
    </row>
    <row r="99" ht="15.75" hidden="1" customHeight="1">
      <c r="A99" s="19"/>
      <c r="B99" s="19"/>
      <c r="C99" s="19"/>
      <c r="D99" s="19"/>
      <c r="E99" s="19"/>
      <c r="F99" s="19"/>
      <c r="G99" s="19"/>
      <c r="H99" s="19"/>
      <c r="I99" s="49"/>
      <c r="J99" s="19"/>
      <c r="K99" s="19"/>
      <c r="L99" s="18"/>
      <c r="M99" s="18"/>
      <c r="N99" s="18"/>
      <c r="O99" s="18"/>
      <c r="P99" s="2"/>
    </row>
    <row r="100" ht="15.75" hidden="1" customHeight="1">
      <c r="A100" s="19"/>
      <c r="B100" s="19"/>
      <c r="C100" s="19"/>
      <c r="D100" s="19"/>
      <c r="E100" s="19"/>
      <c r="F100" s="19"/>
      <c r="G100" s="19"/>
      <c r="H100" s="19"/>
      <c r="I100" s="49"/>
      <c r="J100" s="19"/>
      <c r="K100" s="19"/>
      <c r="L100" s="18"/>
      <c r="M100" s="18"/>
      <c r="N100" s="18"/>
      <c r="O100" s="18"/>
      <c r="P100" s="2"/>
    </row>
    <row r="101" ht="15.75" hidden="1" customHeight="1">
      <c r="A101" s="19"/>
      <c r="B101" s="19"/>
      <c r="C101" s="19"/>
      <c r="D101" s="19"/>
      <c r="E101" s="19"/>
      <c r="F101" s="19"/>
      <c r="G101" s="19"/>
      <c r="H101" s="19"/>
      <c r="I101" s="49"/>
      <c r="J101" s="19"/>
      <c r="K101" s="19"/>
      <c r="L101" s="18"/>
      <c r="M101" s="18"/>
      <c r="N101" s="18"/>
      <c r="O101" s="18"/>
      <c r="P101" s="2"/>
    </row>
    <row r="102" ht="15.75" hidden="1" customHeight="1">
      <c r="A102" s="19"/>
      <c r="B102" s="19"/>
      <c r="C102" s="19"/>
      <c r="D102" s="19"/>
      <c r="E102" s="19"/>
      <c r="F102" s="19"/>
      <c r="G102" s="19"/>
      <c r="H102" s="19"/>
      <c r="I102" s="49"/>
      <c r="J102" s="19"/>
      <c r="K102" s="19"/>
      <c r="L102" s="18"/>
      <c r="M102" s="18"/>
      <c r="N102" s="18"/>
      <c r="O102" s="18"/>
      <c r="P102" s="2"/>
    </row>
    <row r="103" ht="15.75" hidden="1" customHeight="1">
      <c r="A103" s="19"/>
      <c r="B103" s="19"/>
      <c r="C103" s="19"/>
      <c r="D103" s="19"/>
      <c r="E103" s="19"/>
      <c r="F103" s="19"/>
      <c r="G103" s="19"/>
      <c r="H103" s="19"/>
      <c r="I103" s="49"/>
      <c r="J103" s="19"/>
      <c r="K103" s="19"/>
      <c r="L103" s="18"/>
      <c r="M103" s="18"/>
      <c r="N103" s="18"/>
      <c r="O103" s="18"/>
      <c r="P103" s="2"/>
    </row>
    <row r="104" ht="15.75" hidden="1" customHeight="1">
      <c r="A104" s="19"/>
      <c r="B104" s="19"/>
      <c r="C104" s="19"/>
      <c r="D104" s="19"/>
      <c r="E104" s="19"/>
      <c r="F104" s="19"/>
      <c r="G104" s="19"/>
      <c r="H104" s="19"/>
      <c r="I104" s="49"/>
      <c r="J104" s="19"/>
      <c r="K104" s="19"/>
      <c r="L104" s="18"/>
      <c r="M104" s="18"/>
      <c r="N104" s="18"/>
      <c r="O104" s="18"/>
      <c r="P104" s="2"/>
    </row>
    <row r="105" ht="15.75" hidden="1" customHeight="1">
      <c r="A105" s="19"/>
      <c r="B105" s="19"/>
      <c r="C105" s="19"/>
      <c r="D105" s="19"/>
      <c r="E105" s="19"/>
      <c r="F105" s="19"/>
      <c r="G105" s="19"/>
      <c r="H105" s="19"/>
      <c r="I105" s="49"/>
      <c r="J105" s="19"/>
      <c r="K105" s="19"/>
      <c r="L105" s="18"/>
      <c r="M105" s="18"/>
      <c r="N105" s="18"/>
      <c r="O105" s="18"/>
      <c r="P105" s="2"/>
    </row>
    <row r="106" ht="15.75" hidden="1" customHeight="1">
      <c r="A106" s="19"/>
      <c r="B106" s="19"/>
      <c r="C106" s="19"/>
      <c r="D106" s="19"/>
      <c r="E106" s="19"/>
      <c r="F106" s="19"/>
      <c r="G106" s="19"/>
      <c r="H106" s="19"/>
      <c r="I106" s="49"/>
      <c r="J106" s="19"/>
      <c r="K106" s="19"/>
      <c r="L106" s="18"/>
      <c r="M106" s="18"/>
      <c r="N106" s="18"/>
      <c r="O106" s="18"/>
      <c r="P106" s="2"/>
    </row>
    <row r="107" ht="15.75" hidden="1" customHeight="1">
      <c r="A107" s="19"/>
      <c r="B107" s="19"/>
      <c r="C107" s="19"/>
      <c r="D107" s="19"/>
      <c r="E107" s="19"/>
      <c r="F107" s="19"/>
      <c r="G107" s="19"/>
      <c r="H107" s="19"/>
      <c r="I107" s="49"/>
      <c r="J107" s="19"/>
      <c r="K107" s="19"/>
      <c r="L107" s="18"/>
      <c r="M107" s="18"/>
      <c r="N107" s="18"/>
      <c r="O107" s="18"/>
      <c r="P107" s="2"/>
    </row>
    <row r="108" ht="15.75" hidden="1" customHeight="1">
      <c r="A108" s="19"/>
      <c r="B108" s="19"/>
      <c r="C108" s="19"/>
      <c r="D108" s="19"/>
      <c r="E108" s="19"/>
      <c r="F108" s="19"/>
      <c r="G108" s="19"/>
      <c r="H108" s="19"/>
      <c r="I108" s="49"/>
      <c r="J108" s="19"/>
      <c r="K108" s="19"/>
      <c r="L108" s="18"/>
      <c r="M108" s="18"/>
      <c r="N108" s="18"/>
      <c r="O108" s="18"/>
      <c r="P108" s="2"/>
    </row>
    <row r="109" ht="15.75" hidden="1" customHeight="1">
      <c r="A109" s="19"/>
      <c r="B109" s="19"/>
      <c r="C109" s="19"/>
      <c r="D109" s="19"/>
      <c r="E109" s="19"/>
      <c r="F109" s="19"/>
      <c r="G109" s="19"/>
      <c r="H109" s="19"/>
      <c r="I109" s="49"/>
      <c r="J109" s="19"/>
      <c r="K109" s="19"/>
      <c r="L109" s="18"/>
      <c r="M109" s="18"/>
      <c r="N109" s="18"/>
      <c r="O109" s="18"/>
      <c r="P109" s="2"/>
    </row>
    <row r="110" ht="15.75" hidden="1" customHeight="1">
      <c r="A110" s="19"/>
      <c r="B110" s="19"/>
      <c r="C110" s="19"/>
      <c r="D110" s="19"/>
      <c r="E110" s="19"/>
      <c r="F110" s="19"/>
      <c r="G110" s="19"/>
      <c r="H110" s="19"/>
      <c r="I110" s="49"/>
      <c r="J110" s="19"/>
      <c r="K110" s="19"/>
      <c r="L110" s="18"/>
      <c r="M110" s="18"/>
      <c r="N110" s="18"/>
      <c r="O110" s="18"/>
      <c r="P110" s="2"/>
    </row>
    <row r="111" ht="15.75" hidden="1" customHeight="1">
      <c r="A111" s="19"/>
      <c r="B111" s="19"/>
      <c r="C111" s="19"/>
      <c r="D111" s="19"/>
      <c r="E111" s="19"/>
      <c r="F111" s="19"/>
      <c r="G111" s="19"/>
      <c r="H111" s="19"/>
      <c r="I111" s="49"/>
      <c r="J111" s="19"/>
      <c r="K111" s="19"/>
      <c r="L111" s="18"/>
      <c r="M111" s="18"/>
      <c r="N111" s="18"/>
      <c r="O111" s="18"/>
      <c r="P111" s="2"/>
    </row>
    <row r="112" ht="15.75" hidden="1" customHeight="1">
      <c r="A112" s="19"/>
      <c r="B112" s="19"/>
      <c r="C112" s="19"/>
      <c r="D112" s="19"/>
      <c r="E112" s="19"/>
      <c r="F112" s="19"/>
      <c r="G112" s="19"/>
      <c r="H112" s="19"/>
      <c r="I112" s="49"/>
      <c r="J112" s="19"/>
      <c r="K112" s="19"/>
      <c r="L112" s="18"/>
      <c r="M112" s="18"/>
      <c r="N112" s="18"/>
      <c r="O112" s="18"/>
      <c r="P112" s="2"/>
    </row>
    <row r="113" ht="15.75" hidden="1" customHeight="1">
      <c r="A113" s="19"/>
      <c r="B113" s="19"/>
      <c r="C113" s="19"/>
      <c r="D113" s="19"/>
      <c r="E113" s="19"/>
      <c r="F113" s="19"/>
      <c r="G113" s="19"/>
      <c r="H113" s="19"/>
      <c r="I113" s="49"/>
      <c r="J113" s="19"/>
      <c r="K113" s="19"/>
      <c r="L113" s="18"/>
      <c r="M113" s="18"/>
      <c r="N113" s="18"/>
      <c r="O113" s="18"/>
      <c r="P113" s="2"/>
    </row>
    <row r="114" ht="15.75" hidden="1" customHeight="1">
      <c r="A114" s="19"/>
      <c r="B114" s="19"/>
      <c r="C114" s="19"/>
      <c r="D114" s="19"/>
      <c r="E114" s="19"/>
      <c r="F114" s="19"/>
      <c r="G114" s="19"/>
      <c r="H114" s="19"/>
      <c r="I114" s="49"/>
      <c r="J114" s="19"/>
      <c r="K114" s="19"/>
      <c r="L114" s="18"/>
      <c r="M114" s="18"/>
      <c r="N114" s="18"/>
      <c r="O114" s="18"/>
      <c r="P114" s="2"/>
    </row>
    <row r="115" ht="15.75" hidden="1" customHeight="1">
      <c r="A115" s="19"/>
      <c r="B115" s="19"/>
      <c r="C115" s="19"/>
      <c r="D115" s="19"/>
      <c r="E115" s="19"/>
      <c r="F115" s="19"/>
      <c r="G115" s="19"/>
      <c r="H115" s="19"/>
      <c r="I115" s="49"/>
      <c r="J115" s="19"/>
      <c r="K115" s="19"/>
      <c r="L115" s="18"/>
      <c r="M115" s="18"/>
      <c r="N115" s="18"/>
      <c r="O115" s="18"/>
      <c r="P115" s="2"/>
    </row>
    <row r="116" ht="15.75" hidden="1" customHeight="1">
      <c r="A116" s="19"/>
      <c r="B116" s="19"/>
      <c r="C116" s="19"/>
      <c r="D116" s="19"/>
      <c r="E116" s="19"/>
      <c r="F116" s="19"/>
      <c r="G116" s="19"/>
      <c r="H116" s="19"/>
      <c r="I116" s="49"/>
      <c r="J116" s="19"/>
      <c r="K116" s="19"/>
      <c r="L116" s="18"/>
      <c r="M116" s="18"/>
      <c r="N116" s="18"/>
      <c r="O116" s="18"/>
      <c r="P116" s="2"/>
    </row>
    <row r="117" ht="15.75" hidden="1" customHeight="1">
      <c r="A117" s="19"/>
      <c r="B117" s="19"/>
      <c r="C117" s="19"/>
      <c r="D117" s="19"/>
      <c r="E117" s="19"/>
      <c r="F117" s="19"/>
      <c r="G117" s="19"/>
      <c r="H117" s="19"/>
      <c r="I117" s="49"/>
      <c r="J117" s="19"/>
      <c r="K117" s="19"/>
      <c r="L117" s="18"/>
      <c r="M117" s="18"/>
      <c r="N117" s="18"/>
      <c r="O117" s="18"/>
      <c r="P117" s="2"/>
    </row>
    <row r="118" ht="15.75" hidden="1" customHeight="1">
      <c r="A118" s="19"/>
      <c r="B118" s="19"/>
      <c r="C118" s="19"/>
      <c r="D118" s="19"/>
      <c r="E118" s="19"/>
      <c r="F118" s="19"/>
      <c r="G118" s="19"/>
      <c r="H118" s="19"/>
      <c r="I118" s="49"/>
      <c r="J118" s="19"/>
      <c r="K118" s="19"/>
      <c r="L118" s="18"/>
      <c r="M118" s="18"/>
      <c r="N118" s="18"/>
      <c r="O118" s="18"/>
      <c r="P118" s="2"/>
    </row>
    <row r="119" ht="15.75" hidden="1" customHeight="1">
      <c r="A119" s="19"/>
      <c r="B119" s="19"/>
      <c r="C119" s="19"/>
      <c r="D119" s="19"/>
      <c r="E119" s="19"/>
      <c r="F119" s="19"/>
      <c r="G119" s="19"/>
      <c r="H119" s="19"/>
      <c r="I119" s="49"/>
      <c r="J119" s="19"/>
      <c r="K119" s="19"/>
      <c r="L119" s="18"/>
      <c r="M119" s="18"/>
      <c r="N119" s="18"/>
      <c r="O119" s="18"/>
      <c r="P119" s="2"/>
    </row>
    <row r="120" ht="15.75" hidden="1" customHeight="1">
      <c r="A120" s="19"/>
      <c r="B120" s="19"/>
      <c r="C120" s="19"/>
      <c r="D120" s="19"/>
      <c r="E120" s="19"/>
      <c r="F120" s="19"/>
      <c r="G120" s="19"/>
      <c r="H120" s="19"/>
      <c r="I120" s="49"/>
      <c r="J120" s="19"/>
      <c r="K120" s="19"/>
      <c r="L120" s="18"/>
      <c r="M120" s="18"/>
      <c r="N120" s="18"/>
      <c r="O120" s="18"/>
      <c r="P120" s="2"/>
    </row>
    <row r="121" ht="15.75" hidden="1" customHeight="1">
      <c r="A121" s="19"/>
      <c r="B121" s="19"/>
      <c r="C121" s="19"/>
      <c r="D121" s="19"/>
      <c r="E121" s="19"/>
      <c r="F121" s="19"/>
      <c r="G121" s="19"/>
      <c r="H121" s="19"/>
      <c r="I121" s="49"/>
      <c r="J121" s="19"/>
      <c r="K121" s="19"/>
      <c r="L121" s="18"/>
      <c r="M121" s="18"/>
      <c r="N121" s="18"/>
      <c r="O121" s="18"/>
      <c r="P121" s="2"/>
    </row>
    <row r="122" ht="15.75" hidden="1" customHeight="1">
      <c r="A122" s="19"/>
      <c r="B122" s="19"/>
      <c r="C122" s="19"/>
      <c r="D122" s="19"/>
      <c r="E122" s="19"/>
      <c r="F122" s="19"/>
      <c r="G122" s="19"/>
      <c r="H122" s="19"/>
      <c r="I122" s="49"/>
      <c r="J122" s="19"/>
      <c r="K122" s="19"/>
      <c r="L122" s="18"/>
      <c r="M122" s="18"/>
      <c r="N122" s="18"/>
      <c r="O122" s="18"/>
      <c r="P122" s="2"/>
    </row>
    <row r="123" ht="15.75" hidden="1" customHeight="1">
      <c r="A123" s="19"/>
      <c r="B123" s="19"/>
      <c r="C123" s="19"/>
      <c r="D123" s="19"/>
      <c r="E123" s="19"/>
      <c r="F123" s="19"/>
      <c r="G123" s="19"/>
      <c r="H123" s="19"/>
      <c r="I123" s="49"/>
      <c r="J123" s="19"/>
      <c r="K123" s="19"/>
      <c r="L123" s="18"/>
      <c r="M123" s="18"/>
      <c r="N123" s="18"/>
      <c r="O123" s="18"/>
      <c r="P123" s="2"/>
    </row>
    <row r="124" ht="15.75" hidden="1" customHeight="1">
      <c r="A124" s="19"/>
      <c r="B124" s="19"/>
      <c r="C124" s="19"/>
      <c r="D124" s="19"/>
      <c r="E124" s="19"/>
      <c r="F124" s="19"/>
      <c r="G124" s="19"/>
      <c r="H124" s="19"/>
      <c r="I124" s="49"/>
      <c r="J124" s="19"/>
      <c r="K124" s="19"/>
      <c r="L124" s="18"/>
      <c r="M124" s="18"/>
      <c r="N124" s="18"/>
      <c r="O124" s="18"/>
      <c r="P124" s="2"/>
    </row>
    <row r="125" ht="15.75" hidden="1" customHeight="1">
      <c r="A125" s="19"/>
      <c r="B125" s="19"/>
      <c r="C125" s="19"/>
      <c r="D125" s="19"/>
      <c r="E125" s="19"/>
      <c r="F125" s="19"/>
      <c r="G125" s="19"/>
      <c r="H125" s="19"/>
      <c r="I125" s="49"/>
      <c r="J125" s="19"/>
      <c r="K125" s="19"/>
      <c r="L125" s="18"/>
      <c r="M125" s="18"/>
      <c r="N125" s="18"/>
      <c r="O125" s="18"/>
      <c r="P125" s="2"/>
    </row>
    <row r="126" ht="15.75" hidden="1" customHeight="1">
      <c r="A126" s="19"/>
      <c r="B126" s="19"/>
      <c r="C126" s="19"/>
      <c r="D126" s="19"/>
      <c r="E126" s="19"/>
      <c r="F126" s="19"/>
      <c r="G126" s="19"/>
      <c r="H126" s="19"/>
      <c r="I126" s="49"/>
      <c r="J126" s="19"/>
      <c r="K126" s="19"/>
      <c r="L126" s="18"/>
      <c r="M126" s="18"/>
      <c r="N126" s="18"/>
      <c r="O126" s="18"/>
      <c r="P126" s="2"/>
    </row>
    <row r="127" ht="15.75" hidden="1" customHeight="1">
      <c r="A127" s="19"/>
      <c r="B127" s="19"/>
      <c r="C127" s="19"/>
      <c r="D127" s="19"/>
      <c r="E127" s="19"/>
      <c r="F127" s="19"/>
      <c r="G127" s="19"/>
      <c r="H127" s="19"/>
      <c r="I127" s="49"/>
      <c r="J127" s="19"/>
      <c r="K127" s="19"/>
      <c r="L127" s="18"/>
      <c r="M127" s="18"/>
      <c r="N127" s="18"/>
      <c r="O127" s="18"/>
      <c r="P127" s="2"/>
    </row>
    <row r="128" ht="15.75" hidden="1" customHeight="1">
      <c r="A128" s="45"/>
      <c r="B128" s="45"/>
      <c r="C128" s="45"/>
      <c r="D128" s="45"/>
      <c r="E128" s="45"/>
      <c r="F128" s="45"/>
      <c r="G128" s="45"/>
      <c r="I128" s="49"/>
      <c r="L128" s="2"/>
      <c r="M128" s="2"/>
      <c r="N128" s="2"/>
      <c r="O128" s="2"/>
      <c r="P128" s="2"/>
    </row>
    <row r="129" ht="15.75" hidden="1" customHeight="1">
      <c r="A129" s="45"/>
      <c r="B129" s="45"/>
      <c r="C129" s="45"/>
      <c r="D129" s="45"/>
      <c r="E129" s="45"/>
      <c r="F129" s="45"/>
      <c r="G129" s="45"/>
      <c r="I129" s="49"/>
      <c r="L129" s="2"/>
      <c r="M129" s="2"/>
      <c r="N129" s="2"/>
      <c r="O129" s="2"/>
      <c r="P129" s="2"/>
    </row>
    <row r="130" ht="15.75" hidden="1" customHeight="1">
      <c r="A130" s="45"/>
      <c r="B130" s="45"/>
      <c r="C130" s="45"/>
      <c r="D130" s="45"/>
      <c r="E130" s="45"/>
      <c r="F130" s="45"/>
      <c r="G130" s="45"/>
      <c r="I130" s="49"/>
      <c r="L130" s="2"/>
      <c r="M130" s="2"/>
      <c r="N130" s="2"/>
      <c r="O130" s="2"/>
      <c r="P130" s="2"/>
    </row>
    <row r="131" ht="15.75" hidden="1" customHeight="1">
      <c r="A131" s="45"/>
      <c r="B131" s="45"/>
      <c r="C131" s="45"/>
      <c r="D131" s="45"/>
      <c r="E131" s="45"/>
      <c r="F131" s="45"/>
      <c r="G131" s="45"/>
      <c r="I131" s="49"/>
      <c r="L131" s="2"/>
      <c r="M131" s="2"/>
      <c r="N131" s="2"/>
      <c r="O131" s="2"/>
      <c r="P131" s="2"/>
    </row>
    <row r="132" ht="15.75" hidden="1" customHeight="1">
      <c r="A132" s="45"/>
      <c r="B132" s="45"/>
      <c r="C132" s="45"/>
      <c r="D132" s="45"/>
      <c r="E132" s="45"/>
      <c r="F132" s="45"/>
      <c r="G132" s="45"/>
      <c r="I132" s="49"/>
      <c r="L132" s="2"/>
      <c r="M132" s="2"/>
      <c r="N132" s="2"/>
      <c r="O132" s="2"/>
      <c r="P132" s="2"/>
    </row>
    <row r="133" ht="15.75" hidden="1" customHeight="1">
      <c r="A133" s="45"/>
      <c r="B133" s="45"/>
      <c r="C133" s="45"/>
      <c r="D133" s="45"/>
      <c r="E133" s="45"/>
      <c r="F133" s="45"/>
      <c r="G133" s="45"/>
      <c r="I133" s="49"/>
      <c r="L133" s="2"/>
      <c r="M133" s="2"/>
      <c r="N133" s="2"/>
      <c r="O133" s="2"/>
      <c r="P133" s="2"/>
    </row>
    <row r="134" ht="15.75" hidden="1" customHeight="1">
      <c r="A134" s="45"/>
      <c r="B134" s="45"/>
      <c r="C134" s="45"/>
      <c r="D134" s="45"/>
      <c r="E134" s="45"/>
      <c r="F134" s="45"/>
      <c r="G134" s="45"/>
      <c r="I134" s="49"/>
      <c r="L134" s="2"/>
      <c r="M134" s="2"/>
      <c r="N134" s="2"/>
      <c r="O134" s="2"/>
      <c r="P134" s="2"/>
    </row>
    <row r="135" ht="15.75" hidden="1" customHeight="1">
      <c r="A135" s="45"/>
      <c r="B135" s="45"/>
      <c r="C135" s="45"/>
      <c r="D135" s="45"/>
      <c r="E135" s="45"/>
      <c r="F135" s="45"/>
      <c r="G135" s="45"/>
      <c r="I135" s="49"/>
      <c r="L135" s="2"/>
      <c r="M135" s="2"/>
      <c r="N135" s="2"/>
      <c r="O135" s="2"/>
      <c r="P135" s="2"/>
    </row>
    <row r="136" ht="15.75" hidden="1" customHeight="1">
      <c r="A136" s="45"/>
      <c r="B136" s="45"/>
      <c r="C136" s="45"/>
      <c r="D136" s="45"/>
      <c r="E136" s="45"/>
      <c r="F136" s="45"/>
      <c r="G136" s="45"/>
      <c r="I136" s="49"/>
      <c r="L136" s="2"/>
      <c r="M136" s="2"/>
      <c r="N136" s="2"/>
      <c r="O136" s="2"/>
      <c r="P136" s="2"/>
    </row>
    <row r="137" ht="15.75" hidden="1" customHeight="1">
      <c r="A137" s="45"/>
      <c r="B137" s="45"/>
      <c r="C137" s="45"/>
      <c r="D137" s="45"/>
      <c r="E137" s="45"/>
      <c r="F137" s="45"/>
      <c r="G137" s="45"/>
      <c r="I137" s="49"/>
      <c r="L137" s="2"/>
      <c r="M137" s="2"/>
      <c r="N137" s="2"/>
      <c r="O137" s="2"/>
      <c r="P137" s="2"/>
    </row>
    <row r="138" ht="15.75" hidden="1" customHeight="1">
      <c r="A138" s="45"/>
      <c r="B138" s="45"/>
      <c r="C138" s="45"/>
      <c r="D138" s="45"/>
      <c r="E138" s="45"/>
      <c r="F138" s="45"/>
      <c r="G138" s="45"/>
      <c r="I138" s="49"/>
      <c r="L138" s="2"/>
      <c r="M138" s="2"/>
      <c r="N138" s="2"/>
      <c r="O138" s="2"/>
      <c r="P138" s="2"/>
    </row>
    <row r="139" ht="15.75" hidden="1" customHeight="1">
      <c r="A139" s="45"/>
      <c r="B139" s="45"/>
      <c r="C139" s="45"/>
      <c r="D139" s="45"/>
      <c r="E139" s="45"/>
      <c r="F139" s="45"/>
      <c r="G139" s="45"/>
      <c r="I139" s="49"/>
      <c r="L139" s="2"/>
      <c r="M139" s="2"/>
      <c r="N139" s="2"/>
      <c r="O139" s="2"/>
      <c r="P139" s="2"/>
    </row>
    <row r="140" ht="15.75" hidden="1" customHeight="1">
      <c r="A140" s="45"/>
      <c r="B140" s="45"/>
      <c r="C140" s="45"/>
      <c r="D140" s="45"/>
      <c r="E140" s="45"/>
      <c r="F140" s="45"/>
      <c r="G140" s="45"/>
      <c r="I140" s="49"/>
      <c r="L140" s="2"/>
      <c r="M140" s="2"/>
      <c r="N140" s="2"/>
      <c r="O140" s="2"/>
      <c r="P140" s="2"/>
    </row>
    <row r="141" ht="15.75" hidden="1" customHeight="1">
      <c r="A141" s="45"/>
      <c r="B141" s="45"/>
      <c r="C141" s="45"/>
      <c r="D141" s="45"/>
      <c r="E141" s="45"/>
      <c r="F141" s="45"/>
      <c r="G141" s="45"/>
      <c r="I141" s="49"/>
      <c r="L141" s="2"/>
      <c r="M141" s="2"/>
      <c r="N141" s="2"/>
      <c r="O141" s="2"/>
      <c r="P141" s="2"/>
    </row>
    <row r="142" ht="15.75" hidden="1" customHeight="1">
      <c r="A142" s="45"/>
      <c r="B142" s="45"/>
      <c r="C142" s="45"/>
      <c r="D142" s="45"/>
      <c r="E142" s="45"/>
      <c r="F142" s="45"/>
      <c r="G142" s="45"/>
      <c r="I142" s="49"/>
      <c r="L142" s="2"/>
      <c r="M142" s="2"/>
      <c r="N142" s="2"/>
      <c r="O142" s="2"/>
      <c r="P142" s="2"/>
    </row>
    <row r="143" ht="15.75" hidden="1" customHeight="1">
      <c r="A143" s="45"/>
      <c r="B143" s="45"/>
      <c r="C143" s="45"/>
      <c r="D143" s="45"/>
      <c r="E143" s="45"/>
      <c r="F143" s="45"/>
      <c r="G143" s="45"/>
      <c r="I143" s="49"/>
      <c r="L143" s="2"/>
      <c r="M143" s="2"/>
      <c r="N143" s="2"/>
      <c r="O143" s="2"/>
      <c r="P143" s="2"/>
    </row>
    <row r="144" ht="15.75" hidden="1" customHeight="1">
      <c r="A144" s="45"/>
      <c r="B144" s="45"/>
      <c r="C144" s="45"/>
      <c r="D144" s="45"/>
      <c r="E144" s="45"/>
      <c r="F144" s="45"/>
      <c r="G144" s="45"/>
      <c r="I144" s="49"/>
      <c r="L144" s="2"/>
      <c r="M144" s="2"/>
      <c r="N144" s="2"/>
      <c r="O144" s="2"/>
      <c r="P144" s="2"/>
    </row>
    <row r="145" ht="15.75" hidden="1" customHeight="1">
      <c r="A145" s="45"/>
      <c r="B145" s="45"/>
      <c r="C145" s="45"/>
      <c r="D145" s="45"/>
      <c r="E145" s="45"/>
      <c r="F145" s="45"/>
      <c r="G145" s="45"/>
      <c r="I145" s="49"/>
      <c r="L145" s="2"/>
      <c r="M145" s="2"/>
      <c r="N145" s="2"/>
      <c r="O145" s="2"/>
      <c r="P145" s="2"/>
    </row>
    <row r="146" ht="15.75" hidden="1" customHeight="1">
      <c r="A146" s="45"/>
      <c r="B146" s="45"/>
      <c r="C146" s="45"/>
      <c r="D146" s="45"/>
      <c r="E146" s="45"/>
      <c r="F146" s="45"/>
      <c r="G146" s="45"/>
      <c r="I146" s="49"/>
      <c r="L146" s="2"/>
      <c r="M146" s="2"/>
      <c r="N146" s="2"/>
      <c r="O146" s="2"/>
      <c r="P146" s="2"/>
    </row>
    <row r="147" ht="15.75" hidden="1" customHeight="1">
      <c r="A147" s="45"/>
      <c r="B147" s="45"/>
      <c r="C147" s="45"/>
      <c r="D147" s="45"/>
      <c r="E147" s="45"/>
      <c r="F147" s="45"/>
      <c r="G147" s="45"/>
      <c r="I147" s="49"/>
      <c r="L147" s="2"/>
      <c r="M147" s="2"/>
      <c r="N147" s="2"/>
      <c r="O147" s="2"/>
      <c r="P147" s="2"/>
    </row>
    <row r="148" ht="15.75" hidden="1" customHeight="1">
      <c r="A148" s="45"/>
      <c r="B148" s="45"/>
      <c r="C148" s="45"/>
      <c r="D148" s="45"/>
      <c r="E148" s="45"/>
      <c r="F148" s="45"/>
      <c r="G148" s="45"/>
      <c r="I148" s="49"/>
      <c r="L148" s="2"/>
      <c r="M148" s="2"/>
      <c r="N148" s="2"/>
      <c r="O148" s="2"/>
      <c r="P148" s="2"/>
    </row>
    <row r="149" ht="15.75" hidden="1" customHeight="1">
      <c r="A149" s="45"/>
      <c r="B149" s="45"/>
      <c r="C149" s="45"/>
      <c r="D149" s="45"/>
      <c r="E149" s="45"/>
      <c r="F149" s="45"/>
      <c r="G149" s="45"/>
      <c r="I149" s="49"/>
      <c r="L149" s="2"/>
      <c r="M149" s="2"/>
      <c r="N149" s="2"/>
      <c r="O149" s="2"/>
      <c r="P149" s="2"/>
    </row>
    <row r="150" ht="15.75" hidden="1" customHeight="1">
      <c r="A150" s="45"/>
      <c r="B150" s="45"/>
      <c r="C150" s="45"/>
      <c r="D150" s="45"/>
      <c r="E150" s="45"/>
      <c r="F150" s="45"/>
      <c r="G150" s="45"/>
      <c r="I150" s="49"/>
      <c r="L150" s="2"/>
      <c r="M150" s="2"/>
      <c r="N150" s="2"/>
      <c r="O150" s="2"/>
      <c r="P150" s="2"/>
    </row>
    <row r="151" ht="15.75" hidden="1" customHeight="1">
      <c r="A151" s="45"/>
      <c r="B151" s="45"/>
      <c r="C151" s="45"/>
      <c r="D151" s="45"/>
      <c r="E151" s="45"/>
      <c r="F151" s="45"/>
      <c r="G151" s="45"/>
      <c r="I151" s="49"/>
      <c r="L151" s="2"/>
      <c r="M151" s="2"/>
      <c r="N151" s="2"/>
      <c r="O151" s="2"/>
      <c r="P151" s="2"/>
    </row>
    <row r="152" ht="15.75" hidden="1" customHeight="1">
      <c r="A152" s="45"/>
      <c r="B152" s="45"/>
      <c r="C152" s="45"/>
      <c r="D152" s="45"/>
      <c r="E152" s="45"/>
      <c r="F152" s="45"/>
      <c r="G152" s="45"/>
      <c r="I152" s="49"/>
      <c r="L152" s="2"/>
      <c r="M152" s="2"/>
      <c r="N152" s="2"/>
      <c r="O152" s="2"/>
      <c r="P152" s="2"/>
    </row>
    <row r="153" ht="15.75" hidden="1" customHeight="1">
      <c r="A153" s="45"/>
      <c r="B153" s="45"/>
      <c r="C153" s="45"/>
      <c r="D153" s="45"/>
      <c r="E153" s="45"/>
      <c r="F153" s="45"/>
      <c r="G153" s="45"/>
      <c r="I153" s="49"/>
      <c r="L153" s="2"/>
      <c r="M153" s="2"/>
      <c r="N153" s="2"/>
      <c r="O153" s="2"/>
      <c r="P153" s="2"/>
    </row>
    <row r="154" ht="15.75" hidden="1" customHeight="1">
      <c r="A154" s="45"/>
      <c r="B154" s="45"/>
      <c r="C154" s="45"/>
      <c r="D154" s="45"/>
      <c r="E154" s="45"/>
      <c r="F154" s="45"/>
      <c r="G154" s="45"/>
      <c r="I154" s="49"/>
      <c r="L154" s="2"/>
      <c r="M154" s="2"/>
      <c r="N154" s="2"/>
      <c r="O154" s="2"/>
      <c r="P154" s="2"/>
    </row>
    <row r="155" ht="15.75" hidden="1" customHeight="1">
      <c r="A155" s="45"/>
      <c r="B155" s="45"/>
      <c r="C155" s="45"/>
      <c r="D155" s="45"/>
      <c r="E155" s="45"/>
      <c r="F155" s="45"/>
      <c r="G155" s="45"/>
      <c r="I155" s="49"/>
      <c r="L155" s="2"/>
      <c r="M155" s="2"/>
      <c r="N155" s="2"/>
      <c r="O155" s="2"/>
      <c r="P155" s="2"/>
    </row>
    <row r="156" ht="15.75" hidden="1" customHeight="1">
      <c r="A156" s="45"/>
      <c r="B156" s="45"/>
      <c r="C156" s="45"/>
      <c r="D156" s="45"/>
      <c r="E156" s="45"/>
      <c r="F156" s="45"/>
      <c r="G156" s="45"/>
      <c r="I156" s="49"/>
      <c r="L156" s="2"/>
      <c r="M156" s="2"/>
      <c r="N156" s="2"/>
      <c r="O156" s="2"/>
      <c r="P156" s="2"/>
    </row>
    <row r="157" ht="15.75" hidden="1" customHeight="1">
      <c r="A157" s="45"/>
      <c r="B157" s="45"/>
      <c r="C157" s="45"/>
      <c r="D157" s="45"/>
      <c r="E157" s="45"/>
      <c r="F157" s="45"/>
      <c r="G157" s="45"/>
      <c r="I157" s="49"/>
      <c r="L157" s="2"/>
      <c r="M157" s="2"/>
      <c r="N157" s="2"/>
      <c r="O157" s="2"/>
      <c r="P157" s="2"/>
    </row>
    <row r="158" ht="15.75" hidden="1" customHeight="1">
      <c r="A158" s="45"/>
      <c r="B158" s="45"/>
      <c r="C158" s="45"/>
      <c r="D158" s="45"/>
      <c r="E158" s="45"/>
      <c r="F158" s="45"/>
      <c r="G158" s="45"/>
      <c r="I158" s="49"/>
      <c r="L158" s="2"/>
      <c r="M158" s="2"/>
      <c r="N158" s="2"/>
      <c r="O158" s="2"/>
      <c r="P158" s="2"/>
    </row>
    <row r="159" ht="15.75" hidden="1" customHeight="1">
      <c r="A159" s="45"/>
      <c r="B159" s="45"/>
      <c r="C159" s="45"/>
      <c r="D159" s="45"/>
      <c r="E159" s="45"/>
      <c r="F159" s="45"/>
      <c r="G159" s="45"/>
      <c r="I159" s="49"/>
      <c r="L159" s="2"/>
      <c r="M159" s="2"/>
      <c r="N159" s="2"/>
      <c r="O159" s="2"/>
      <c r="P159" s="2"/>
    </row>
    <row r="160" ht="15.75" hidden="1" customHeight="1">
      <c r="A160" s="45"/>
      <c r="B160" s="45"/>
      <c r="C160" s="45"/>
      <c r="D160" s="45"/>
      <c r="E160" s="45"/>
      <c r="F160" s="45"/>
      <c r="G160" s="45"/>
      <c r="I160" s="49"/>
      <c r="L160" s="2"/>
      <c r="M160" s="2"/>
      <c r="N160" s="2"/>
      <c r="O160" s="2"/>
      <c r="P160" s="2"/>
    </row>
    <row r="161" ht="15.75" hidden="1" customHeight="1">
      <c r="A161" s="45"/>
      <c r="B161" s="45"/>
      <c r="C161" s="45"/>
      <c r="D161" s="45"/>
      <c r="E161" s="45"/>
      <c r="F161" s="45"/>
      <c r="G161" s="45"/>
      <c r="I161" s="49"/>
      <c r="L161" s="2"/>
      <c r="M161" s="2"/>
      <c r="N161" s="2"/>
      <c r="O161" s="2"/>
      <c r="P161" s="2"/>
    </row>
    <row r="162" ht="15.75" hidden="1" customHeight="1">
      <c r="A162" s="45"/>
      <c r="B162" s="45"/>
      <c r="C162" s="45"/>
      <c r="D162" s="45"/>
      <c r="E162" s="45"/>
      <c r="F162" s="45"/>
      <c r="G162" s="45"/>
      <c r="I162" s="49"/>
      <c r="L162" s="2"/>
      <c r="M162" s="2"/>
      <c r="N162" s="2"/>
      <c r="O162" s="2"/>
      <c r="P162" s="2"/>
    </row>
    <row r="163" ht="15.75" hidden="1" customHeight="1">
      <c r="A163" s="45"/>
      <c r="B163" s="45"/>
      <c r="C163" s="45"/>
      <c r="D163" s="45"/>
      <c r="E163" s="45"/>
      <c r="F163" s="45"/>
      <c r="G163" s="45"/>
      <c r="I163" s="49"/>
      <c r="L163" s="2"/>
      <c r="M163" s="2"/>
      <c r="N163" s="2"/>
      <c r="O163" s="2"/>
      <c r="P163" s="2"/>
    </row>
    <row r="164" ht="15.75" hidden="1" customHeight="1">
      <c r="A164" s="45"/>
      <c r="B164" s="45"/>
      <c r="C164" s="45"/>
      <c r="D164" s="45"/>
      <c r="E164" s="45"/>
      <c r="F164" s="45"/>
      <c r="G164" s="45"/>
      <c r="I164" s="49"/>
      <c r="L164" s="2"/>
      <c r="M164" s="2"/>
      <c r="N164" s="2"/>
      <c r="O164" s="2"/>
      <c r="P164" s="2"/>
    </row>
    <row r="165" ht="15.75" hidden="1" customHeight="1">
      <c r="A165" s="45"/>
      <c r="B165" s="45"/>
      <c r="C165" s="45"/>
      <c r="D165" s="45"/>
      <c r="E165" s="45"/>
      <c r="F165" s="45"/>
      <c r="G165" s="45"/>
      <c r="I165" s="49"/>
      <c r="L165" s="2"/>
      <c r="M165" s="2"/>
      <c r="N165" s="2"/>
      <c r="O165" s="2"/>
      <c r="P165" s="2"/>
    </row>
    <row r="166" ht="15.75" hidden="1" customHeight="1">
      <c r="A166" s="45"/>
      <c r="B166" s="45"/>
      <c r="C166" s="45"/>
      <c r="D166" s="45"/>
      <c r="E166" s="45"/>
      <c r="F166" s="45"/>
      <c r="G166" s="45"/>
      <c r="I166" s="49"/>
      <c r="L166" s="2"/>
      <c r="M166" s="2"/>
      <c r="N166" s="2"/>
      <c r="O166" s="2"/>
      <c r="P166" s="2"/>
    </row>
    <row r="167" ht="15.75" hidden="1" customHeight="1">
      <c r="A167" s="45"/>
      <c r="B167" s="45"/>
      <c r="C167" s="45"/>
      <c r="D167" s="45"/>
      <c r="E167" s="45"/>
      <c r="F167" s="45"/>
      <c r="G167" s="45"/>
      <c r="I167" s="49"/>
      <c r="L167" s="2"/>
      <c r="M167" s="2"/>
      <c r="N167" s="2"/>
      <c r="O167" s="2"/>
      <c r="P167" s="2"/>
    </row>
    <row r="168" ht="15.75" hidden="1" customHeight="1">
      <c r="A168" s="45"/>
      <c r="B168" s="45"/>
      <c r="C168" s="45"/>
      <c r="D168" s="45"/>
      <c r="E168" s="45"/>
      <c r="F168" s="45"/>
      <c r="G168" s="45"/>
      <c r="I168" s="49"/>
      <c r="L168" s="2"/>
      <c r="M168" s="2"/>
      <c r="N168" s="2"/>
      <c r="O168" s="2"/>
      <c r="P168" s="2"/>
    </row>
    <row r="169" ht="15.75" hidden="1" customHeight="1">
      <c r="A169" s="45"/>
      <c r="B169" s="45"/>
      <c r="C169" s="45"/>
      <c r="D169" s="45"/>
      <c r="E169" s="45"/>
      <c r="F169" s="45"/>
      <c r="G169" s="45"/>
      <c r="I169" s="49"/>
      <c r="L169" s="2"/>
      <c r="M169" s="2"/>
      <c r="N169" s="2"/>
      <c r="O169" s="2"/>
      <c r="P169" s="2"/>
    </row>
    <row r="170" ht="15.75" hidden="1" customHeight="1">
      <c r="A170" s="45"/>
      <c r="B170" s="45"/>
      <c r="C170" s="45"/>
      <c r="D170" s="45"/>
      <c r="E170" s="45"/>
      <c r="F170" s="45"/>
      <c r="G170" s="45"/>
      <c r="I170" s="49"/>
      <c r="L170" s="2"/>
      <c r="M170" s="2"/>
      <c r="N170" s="2"/>
      <c r="O170" s="2"/>
      <c r="P170" s="2"/>
    </row>
    <row r="171" ht="15.75" hidden="1" customHeight="1">
      <c r="A171" s="45"/>
      <c r="B171" s="45"/>
      <c r="C171" s="45"/>
      <c r="D171" s="45"/>
      <c r="E171" s="45"/>
      <c r="F171" s="45"/>
      <c r="G171" s="45"/>
      <c r="I171" s="49"/>
      <c r="L171" s="2"/>
      <c r="M171" s="2"/>
      <c r="N171" s="2"/>
      <c r="O171" s="2"/>
      <c r="P171" s="2"/>
    </row>
    <row r="172" ht="15.75" hidden="1" customHeight="1">
      <c r="A172" s="45"/>
      <c r="B172" s="45"/>
      <c r="C172" s="45"/>
      <c r="D172" s="45"/>
      <c r="E172" s="45"/>
      <c r="F172" s="45"/>
      <c r="G172" s="45"/>
      <c r="I172" s="49"/>
      <c r="L172" s="2"/>
      <c r="M172" s="2"/>
      <c r="N172" s="2"/>
      <c r="O172" s="2"/>
      <c r="P172" s="2"/>
    </row>
    <row r="173" ht="15.75" hidden="1" customHeight="1">
      <c r="A173" s="45"/>
      <c r="B173" s="45"/>
      <c r="C173" s="45"/>
      <c r="D173" s="45"/>
      <c r="E173" s="45"/>
      <c r="F173" s="45"/>
      <c r="G173" s="45"/>
      <c r="I173" s="49"/>
      <c r="L173" s="2"/>
      <c r="M173" s="2"/>
      <c r="N173" s="2"/>
      <c r="O173" s="2"/>
      <c r="P173" s="2"/>
    </row>
    <row r="174" ht="15.75" hidden="1" customHeight="1">
      <c r="A174" s="45"/>
      <c r="B174" s="45"/>
      <c r="C174" s="45"/>
      <c r="D174" s="45"/>
      <c r="E174" s="45"/>
      <c r="F174" s="45"/>
      <c r="G174" s="45"/>
      <c r="I174" s="49"/>
      <c r="L174" s="2"/>
      <c r="M174" s="2"/>
      <c r="N174" s="2"/>
      <c r="O174" s="2"/>
      <c r="P174" s="2"/>
    </row>
    <row r="175" ht="15.75" hidden="1" customHeight="1">
      <c r="A175" s="45"/>
      <c r="B175" s="45"/>
      <c r="C175" s="45"/>
      <c r="D175" s="45"/>
      <c r="E175" s="45"/>
      <c r="F175" s="45"/>
      <c r="G175" s="45"/>
      <c r="I175" s="49"/>
      <c r="L175" s="2"/>
      <c r="M175" s="2"/>
      <c r="N175" s="2"/>
      <c r="O175" s="2"/>
      <c r="P175" s="2"/>
    </row>
    <row r="176" ht="15.75" hidden="1" customHeight="1">
      <c r="A176" s="45"/>
      <c r="B176" s="45"/>
      <c r="C176" s="45"/>
      <c r="D176" s="45"/>
      <c r="E176" s="45"/>
      <c r="F176" s="45"/>
      <c r="G176" s="45"/>
      <c r="I176" s="49"/>
      <c r="L176" s="2"/>
      <c r="M176" s="2"/>
      <c r="N176" s="2"/>
      <c r="O176" s="2"/>
      <c r="P176" s="2"/>
    </row>
    <row r="177" ht="15.75" hidden="1" customHeight="1">
      <c r="A177" s="45"/>
      <c r="B177" s="45"/>
      <c r="C177" s="45"/>
      <c r="D177" s="45"/>
      <c r="E177" s="45"/>
      <c r="F177" s="45"/>
      <c r="G177" s="45"/>
      <c r="I177" s="49"/>
      <c r="L177" s="2"/>
      <c r="M177" s="2"/>
      <c r="N177" s="2"/>
      <c r="O177" s="2"/>
      <c r="P177" s="2"/>
    </row>
    <row r="178" ht="15.75" hidden="1" customHeight="1">
      <c r="A178" s="45"/>
      <c r="B178" s="45"/>
      <c r="C178" s="45"/>
      <c r="D178" s="45"/>
      <c r="E178" s="45"/>
      <c r="F178" s="45"/>
      <c r="G178" s="45"/>
      <c r="I178" s="49"/>
      <c r="L178" s="2"/>
      <c r="M178" s="2"/>
      <c r="N178" s="2"/>
      <c r="O178" s="2"/>
      <c r="P178" s="2"/>
    </row>
    <row r="179" ht="15.75" hidden="1" customHeight="1">
      <c r="A179" s="45"/>
      <c r="B179" s="45"/>
      <c r="C179" s="45"/>
      <c r="D179" s="45"/>
      <c r="E179" s="45"/>
      <c r="F179" s="45"/>
      <c r="G179" s="45"/>
      <c r="I179" s="49"/>
      <c r="L179" s="2"/>
      <c r="M179" s="2"/>
      <c r="N179" s="2"/>
      <c r="O179" s="2"/>
      <c r="P179" s="2"/>
    </row>
    <row r="180" ht="15.75" hidden="1" customHeight="1">
      <c r="A180" s="45"/>
      <c r="B180" s="45"/>
      <c r="C180" s="45"/>
      <c r="D180" s="45"/>
      <c r="E180" s="45"/>
      <c r="F180" s="45"/>
      <c r="G180" s="45"/>
      <c r="I180" s="49"/>
      <c r="L180" s="2"/>
      <c r="M180" s="2"/>
      <c r="N180" s="2"/>
      <c r="O180" s="2"/>
      <c r="P180" s="2"/>
    </row>
    <row r="181" ht="15.75" hidden="1" customHeight="1">
      <c r="A181" s="45"/>
      <c r="B181" s="45"/>
      <c r="C181" s="45"/>
      <c r="D181" s="45"/>
      <c r="E181" s="45"/>
      <c r="F181" s="45"/>
      <c r="G181" s="45"/>
      <c r="I181" s="49"/>
      <c r="L181" s="2"/>
      <c r="M181" s="2"/>
      <c r="N181" s="2"/>
      <c r="O181" s="2"/>
      <c r="P181" s="2"/>
    </row>
    <row r="182" ht="15.75" hidden="1" customHeight="1">
      <c r="A182" s="45"/>
      <c r="B182" s="45"/>
      <c r="C182" s="45"/>
      <c r="D182" s="45"/>
      <c r="E182" s="45"/>
      <c r="F182" s="45"/>
      <c r="G182" s="45"/>
      <c r="I182" s="49"/>
      <c r="L182" s="2"/>
      <c r="M182" s="2"/>
      <c r="N182" s="2"/>
      <c r="O182" s="2"/>
      <c r="P182" s="2"/>
    </row>
    <row r="183" ht="15.75" hidden="1" customHeight="1">
      <c r="A183" s="45"/>
      <c r="B183" s="45"/>
      <c r="C183" s="45"/>
      <c r="D183" s="45"/>
      <c r="E183" s="45"/>
      <c r="F183" s="45"/>
      <c r="G183" s="45"/>
      <c r="I183" s="49"/>
      <c r="L183" s="2"/>
      <c r="M183" s="2"/>
      <c r="N183" s="2"/>
      <c r="O183" s="2"/>
      <c r="P183" s="2"/>
    </row>
    <row r="184" ht="15.75" hidden="1" customHeight="1">
      <c r="A184" s="45"/>
      <c r="B184" s="45"/>
      <c r="C184" s="45"/>
      <c r="D184" s="45"/>
      <c r="E184" s="45"/>
      <c r="F184" s="45"/>
      <c r="G184" s="45"/>
      <c r="I184" s="49"/>
      <c r="L184" s="2"/>
      <c r="M184" s="2"/>
      <c r="N184" s="2"/>
      <c r="O184" s="2"/>
      <c r="P184" s="2"/>
    </row>
    <row r="185" ht="15.75" hidden="1" customHeight="1">
      <c r="A185" s="45"/>
      <c r="B185" s="45"/>
      <c r="C185" s="45"/>
      <c r="D185" s="45"/>
      <c r="E185" s="45"/>
      <c r="F185" s="45"/>
      <c r="G185" s="45"/>
      <c r="I185" s="49"/>
      <c r="L185" s="2"/>
      <c r="M185" s="2"/>
      <c r="N185" s="2"/>
      <c r="O185" s="2"/>
      <c r="P185" s="2"/>
    </row>
    <row r="186" ht="15.75" hidden="1" customHeight="1">
      <c r="A186" s="45"/>
      <c r="B186" s="45"/>
      <c r="C186" s="45"/>
      <c r="D186" s="45"/>
      <c r="E186" s="45"/>
      <c r="F186" s="45"/>
      <c r="G186" s="45"/>
      <c r="I186" s="49"/>
      <c r="L186" s="2"/>
      <c r="M186" s="2"/>
      <c r="N186" s="2"/>
      <c r="O186" s="2"/>
      <c r="P186" s="2"/>
    </row>
    <row r="187" ht="15.75" hidden="1" customHeight="1">
      <c r="A187" s="45"/>
      <c r="B187" s="45"/>
      <c r="C187" s="45"/>
      <c r="D187" s="45"/>
      <c r="E187" s="45"/>
      <c r="F187" s="45"/>
      <c r="G187" s="45"/>
      <c r="I187" s="49"/>
      <c r="L187" s="2"/>
      <c r="M187" s="2"/>
      <c r="N187" s="2"/>
      <c r="O187" s="2"/>
      <c r="P187" s="2"/>
    </row>
    <row r="188" ht="15.75" hidden="1" customHeight="1">
      <c r="A188" s="45"/>
      <c r="B188" s="45"/>
      <c r="C188" s="45"/>
      <c r="D188" s="45"/>
      <c r="E188" s="45"/>
      <c r="F188" s="45"/>
      <c r="G188" s="45"/>
      <c r="I188" s="49"/>
      <c r="L188" s="2"/>
      <c r="M188" s="2"/>
      <c r="N188" s="2"/>
      <c r="O188" s="2"/>
      <c r="P188" s="2"/>
    </row>
    <row r="189" ht="15.75" hidden="1" customHeight="1">
      <c r="A189" s="45"/>
      <c r="B189" s="45"/>
      <c r="C189" s="45"/>
      <c r="D189" s="45"/>
      <c r="E189" s="45"/>
      <c r="F189" s="45"/>
      <c r="G189" s="45"/>
      <c r="I189" s="49"/>
      <c r="L189" s="2"/>
      <c r="M189" s="2"/>
      <c r="N189" s="2"/>
      <c r="O189" s="2"/>
      <c r="P189" s="2"/>
    </row>
    <row r="190" ht="15.75" hidden="1" customHeight="1">
      <c r="A190" s="45"/>
      <c r="B190" s="45"/>
      <c r="C190" s="45"/>
      <c r="D190" s="45"/>
      <c r="E190" s="45"/>
      <c r="F190" s="45"/>
      <c r="G190" s="45"/>
      <c r="I190" s="49"/>
      <c r="L190" s="2"/>
      <c r="M190" s="2"/>
      <c r="N190" s="2"/>
      <c r="O190" s="2"/>
      <c r="P190" s="2"/>
    </row>
    <row r="191" ht="15.75" hidden="1" customHeight="1">
      <c r="A191" s="45"/>
      <c r="B191" s="45"/>
      <c r="C191" s="45"/>
      <c r="D191" s="45"/>
      <c r="E191" s="45"/>
      <c r="F191" s="45"/>
      <c r="G191" s="45"/>
      <c r="I191" s="49"/>
      <c r="L191" s="2"/>
      <c r="M191" s="2"/>
      <c r="N191" s="2"/>
      <c r="O191" s="2"/>
      <c r="P191" s="2"/>
    </row>
    <row r="192" ht="15.75" hidden="1" customHeight="1">
      <c r="A192" s="45"/>
      <c r="B192" s="45"/>
      <c r="C192" s="45"/>
      <c r="D192" s="45"/>
      <c r="E192" s="45"/>
      <c r="F192" s="45"/>
      <c r="G192" s="45"/>
      <c r="I192" s="49"/>
      <c r="L192" s="2"/>
      <c r="M192" s="2"/>
      <c r="N192" s="2"/>
      <c r="O192" s="2"/>
      <c r="P192" s="2"/>
    </row>
    <row r="193" ht="15.75" hidden="1" customHeight="1">
      <c r="A193" s="45"/>
      <c r="B193" s="45"/>
      <c r="C193" s="45"/>
      <c r="D193" s="45"/>
      <c r="E193" s="45"/>
      <c r="F193" s="45"/>
      <c r="G193" s="45"/>
      <c r="I193" s="49"/>
      <c r="L193" s="2"/>
      <c r="M193" s="2"/>
      <c r="N193" s="2"/>
      <c r="O193" s="2"/>
      <c r="P193" s="2"/>
    </row>
    <row r="194" ht="15.75" hidden="1" customHeight="1">
      <c r="A194" s="45"/>
      <c r="B194" s="45"/>
      <c r="C194" s="45"/>
      <c r="D194" s="45"/>
      <c r="E194" s="45"/>
      <c r="F194" s="45"/>
      <c r="G194" s="45"/>
      <c r="I194" s="49"/>
      <c r="L194" s="2"/>
      <c r="M194" s="2"/>
      <c r="N194" s="2"/>
      <c r="O194" s="2"/>
      <c r="P194" s="2"/>
    </row>
    <row r="195" ht="15.75" hidden="1" customHeight="1">
      <c r="A195" s="45"/>
      <c r="B195" s="45"/>
      <c r="C195" s="45"/>
      <c r="D195" s="45"/>
      <c r="E195" s="45"/>
      <c r="F195" s="45"/>
      <c r="G195" s="45"/>
      <c r="I195" s="49"/>
      <c r="L195" s="2"/>
      <c r="M195" s="2"/>
      <c r="N195" s="2"/>
      <c r="O195" s="2"/>
      <c r="P195" s="2"/>
    </row>
    <row r="196" ht="15.75" hidden="1" customHeight="1">
      <c r="A196" s="45"/>
      <c r="B196" s="45"/>
      <c r="C196" s="45"/>
      <c r="D196" s="45"/>
      <c r="E196" s="45"/>
      <c r="F196" s="45"/>
      <c r="G196" s="45"/>
      <c r="I196" s="49"/>
      <c r="L196" s="2"/>
      <c r="M196" s="2"/>
      <c r="N196" s="2"/>
      <c r="O196" s="2"/>
      <c r="P196" s="2"/>
    </row>
    <row r="197" ht="15.75" hidden="1" customHeight="1">
      <c r="A197" s="45"/>
      <c r="B197" s="45"/>
      <c r="C197" s="45"/>
      <c r="D197" s="45"/>
      <c r="E197" s="45"/>
      <c r="F197" s="45"/>
      <c r="G197" s="45"/>
      <c r="I197" s="49"/>
      <c r="L197" s="2"/>
      <c r="M197" s="2"/>
      <c r="N197" s="2"/>
      <c r="O197" s="2"/>
      <c r="P197" s="2"/>
    </row>
    <row r="198" ht="15.75" hidden="1" customHeight="1">
      <c r="A198" s="45"/>
      <c r="B198" s="45"/>
      <c r="C198" s="45"/>
      <c r="D198" s="45"/>
      <c r="E198" s="45"/>
      <c r="F198" s="45"/>
      <c r="G198" s="45"/>
      <c r="I198" s="49"/>
      <c r="L198" s="2"/>
      <c r="M198" s="2"/>
      <c r="N198" s="2"/>
      <c r="O198" s="2"/>
      <c r="P198" s="2"/>
    </row>
    <row r="199" ht="15.75" hidden="1" customHeight="1">
      <c r="A199" s="45"/>
      <c r="B199" s="45"/>
      <c r="C199" s="45"/>
      <c r="D199" s="45"/>
      <c r="E199" s="45"/>
      <c r="F199" s="45"/>
      <c r="G199" s="45"/>
      <c r="I199" s="49"/>
      <c r="L199" s="2"/>
      <c r="M199" s="2"/>
      <c r="N199" s="2"/>
      <c r="O199" s="2"/>
      <c r="P199" s="2"/>
    </row>
    <row r="200" ht="15.75" hidden="1" customHeight="1">
      <c r="A200" s="45"/>
      <c r="B200" s="45"/>
      <c r="C200" s="45"/>
      <c r="D200" s="45"/>
      <c r="E200" s="45"/>
      <c r="F200" s="45"/>
      <c r="G200" s="45"/>
      <c r="I200" s="49"/>
      <c r="L200" s="2"/>
      <c r="M200" s="2"/>
      <c r="N200" s="2"/>
      <c r="O200" s="2"/>
      <c r="P200" s="2"/>
    </row>
    <row r="201" ht="15.75" hidden="1" customHeight="1">
      <c r="A201" s="45"/>
      <c r="B201" s="45"/>
      <c r="C201" s="45"/>
      <c r="D201" s="45"/>
      <c r="E201" s="45"/>
      <c r="F201" s="45"/>
      <c r="G201" s="45"/>
      <c r="I201" s="49"/>
      <c r="L201" s="2"/>
      <c r="M201" s="2"/>
      <c r="N201" s="2"/>
      <c r="O201" s="2"/>
      <c r="P201" s="2"/>
    </row>
    <row r="202" ht="15.75" hidden="1" customHeight="1">
      <c r="A202" s="45"/>
      <c r="B202" s="45"/>
      <c r="C202" s="45"/>
      <c r="D202" s="45"/>
      <c r="E202" s="45"/>
      <c r="F202" s="45"/>
      <c r="G202" s="45"/>
      <c r="I202" s="49"/>
      <c r="L202" s="2"/>
      <c r="M202" s="2"/>
      <c r="N202" s="2"/>
      <c r="O202" s="2"/>
      <c r="P202" s="2"/>
    </row>
    <row r="203" ht="15.75" hidden="1" customHeight="1">
      <c r="A203" s="45"/>
      <c r="B203" s="45"/>
      <c r="C203" s="45"/>
      <c r="D203" s="45"/>
      <c r="E203" s="45"/>
      <c r="F203" s="45"/>
      <c r="G203" s="45"/>
      <c r="I203" s="49"/>
      <c r="L203" s="2"/>
      <c r="M203" s="2"/>
      <c r="N203" s="2"/>
      <c r="O203" s="2"/>
      <c r="P203" s="2"/>
    </row>
    <row r="204" ht="15.75" hidden="1" customHeight="1">
      <c r="A204" s="45"/>
      <c r="B204" s="45"/>
      <c r="C204" s="45"/>
      <c r="D204" s="45"/>
      <c r="E204" s="45"/>
      <c r="F204" s="45"/>
      <c r="G204" s="45"/>
      <c r="I204" s="49"/>
      <c r="L204" s="2"/>
      <c r="M204" s="2"/>
      <c r="N204" s="2"/>
      <c r="O204" s="2"/>
      <c r="P204" s="2"/>
    </row>
    <row r="205" ht="15.75" hidden="1" customHeight="1">
      <c r="A205" s="45"/>
      <c r="B205" s="45"/>
      <c r="C205" s="45"/>
      <c r="D205" s="45"/>
      <c r="E205" s="45"/>
      <c r="F205" s="45"/>
      <c r="G205" s="45"/>
      <c r="I205" s="49"/>
      <c r="L205" s="2"/>
      <c r="M205" s="2"/>
      <c r="N205" s="2"/>
      <c r="O205" s="2"/>
      <c r="P205" s="2"/>
    </row>
    <row r="206" ht="15.75" hidden="1" customHeight="1">
      <c r="A206" s="45"/>
      <c r="B206" s="45"/>
      <c r="C206" s="45"/>
      <c r="D206" s="45"/>
      <c r="E206" s="45"/>
      <c r="F206" s="45"/>
      <c r="G206" s="45"/>
      <c r="I206" s="49"/>
      <c r="L206" s="2"/>
      <c r="M206" s="2"/>
      <c r="N206" s="2"/>
      <c r="O206" s="2"/>
      <c r="P206" s="2"/>
    </row>
    <row r="207" ht="15.75" hidden="1" customHeight="1">
      <c r="A207" s="45"/>
      <c r="B207" s="45"/>
      <c r="C207" s="45"/>
      <c r="D207" s="45"/>
      <c r="E207" s="45"/>
      <c r="F207" s="45"/>
      <c r="G207" s="45"/>
      <c r="I207" s="49"/>
      <c r="L207" s="2"/>
      <c r="M207" s="2"/>
      <c r="N207" s="2"/>
      <c r="O207" s="2"/>
      <c r="P207" s="2"/>
    </row>
    <row r="208" ht="15.75" hidden="1" customHeight="1">
      <c r="A208" s="45"/>
      <c r="B208" s="45"/>
      <c r="C208" s="45"/>
      <c r="D208" s="45"/>
      <c r="E208" s="45"/>
      <c r="F208" s="45"/>
      <c r="G208" s="45"/>
      <c r="I208" s="49"/>
      <c r="L208" s="2"/>
      <c r="M208" s="2"/>
      <c r="N208" s="2"/>
      <c r="O208" s="2"/>
      <c r="P208" s="2"/>
    </row>
    <row r="209" ht="15.75" hidden="1" customHeight="1">
      <c r="A209" s="45"/>
      <c r="B209" s="45"/>
      <c r="C209" s="45"/>
      <c r="D209" s="45"/>
      <c r="E209" s="45"/>
      <c r="F209" s="45"/>
      <c r="G209" s="45"/>
      <c r="I209" s="49"/>
      <c r="L209" s="2"/>
      <c r="M209" s="2"/>
      <c r="N209" s="2"/>
      <c r="O209" s="2"/>
      <c r="P209" s="2"/>
    </row>
    <row r="210" ht="15.75" hidden="1" customHeight="1">
      <c r="A210" s="45"/>
      <c r="B210" s="45"/>
      <c r="C210" s="45"/>
      <c r="D210" s="45"/>
      <c r="E210" s="45"/>
      <c r="F210" s="45"/>
      <c r="G210" s="45"/>
      <c r="I210" s="49"/>
      <c r="L210" s="2"/>
      <c r="M210" s="2"/>
      <c r="N210" s="2"/>
      <c r="O210" s="2"/>
      <c r="P210" s="2"/>
    </row>
    <row r="211" ht="15.75" hidden="1" customHeight="1">
      <c r="A211" s="45"/>
      <c r="B211" s="45"/>
      <c r="C211" s="45"/>
      <c r="D211" s="45"/>
      <c r="E211" s="45"/>
      <c r="F211" s="45"/>
      <c r="G211" s="45"/>
      <c r="I211" s="49"/>
      <c r="L211" s="2"/>
      <c r="M211" s="2"/>
      <c r="N211" s="2"/>
      <c r="O211" s="2"/>
      <c r="P211" s="2"/>
    </row>
    <row r="212" ht="15.75" hidden="1" customHeight="1">
      <c r="A212" s="45"/>
      <c r="B212" s="45"/>
      <c r="C212" s="45"/>
      <c r="D212" s="45"/>
      <c r="E212" s="45"/>
      <c r="F212" s="45"/>
      <c r="G212" s="45"/>
      <c r="I212" s="49"/>
      <c r="L212" s="2"/>
      <c r="M212" s="2"/>
      <c r="N212" s="2"/>
      <c r="O212" s="2"/>
      <c r="P212" s="2"/>
    </row>
    <row r="213" ht="15.75" hidden="1" customHeight="1">
      <c r="A213" s="45"/>
      <c r="B213" s="45"/>
      <c r="C213" s="45"/>
      <c r="D213" s="45"/>
      <c r="E213" s="45"/>
      <c r="F213" s="45"/>
      <c r="G213" s="45"/>
      <c r="I213" s="49"/>
      <c r="L213" s="2"/>
      <c r="M213" s="2"/>
      <c r="N213" s="2"/>
      <c r="O213" s="2"/>
      <c r="P213" s="2"/>
    </row>
    <row r="214" ht="15.75" hidden="1" customHeight="1">
      <c r="A214" s="45"/>
      <c r="B214" s="45"/>
      <c r="C214" s="45"/>
      <c r="D214" s="45"/>
      <c r="E214" s="45"/>
      <c r="F214" s="45"/>
      <c r="G214" s="45"/>
      <c r="I214" s="49"/>
      <c r="L214" s="2"/>
      <c r="M214" s="2"/>
      <c r="N214" s="2"/>
      <c r="O214" s="2"/>
      <c r="P214" s="2"/>
    </row>
    <row r="215" ht="15.75" hidden="1" customHeight="1">
      <c r="A215" s="45"/>
      <c r="B215" s="45"/>
      <c r="C215" s="45"/>
      <c r="D215" s="45"/>
      <c r="E215" s="45"/>
      <c r="F215" s="45"/>
      <c r="G215" s="45"/>
      <c r="I215" s="49"/>
      <c r="L215" s="2"/>
      <c r="M215" s="2"/>
      <c r="N215" s="2"/>
      <c r="O215" s="2"/>
      <c r="P215" s="2"/>
    </row>
    <row r="216" ht="15.75" hidden="1" customHeight="1">
      <c r="A216" s="45"/>
      <c r="B216" s="45"/>
      <c r="C216" s="45"/>
      <c r="D216" s="45"/>
      <c r="E216" s="45"/>
      <c r="F216" s="45"/>
      <c r="G216" s="45"/>
      <c r="I216" s="49"/>
      <c r="L216" s="2"/>
      <c r="M216" s="2"/>
      <c r="N216" s="2"/>
      <c r="O216" s="2"/>
      <c r="P216" s="2"/>
    </row>
    <row r="217" ht="15.75" hidden="1" customHeight="1">
      <c r="A217" s="45"/>
      <c r="B217" s="45"/>
      <c r="C217" s="45"/>
      <c r="D217" s="45"/>
      <c r="E217" s="45"/>
      <c r="F217" s="45"/>
      <c r="G217" s="45"/>
      <c r="I217" s="49"/>
      <c r="L217" s="2"/>
      <c r="M217" s="2"/>
      <c r="N217" s="2"/>
      <c r="O217" s="2"/>
      <c r="P217" s="2"/>
    </row>
    <row r="218" ht="15.75" hidden="1" customHeight="1">
      <c r="A218" s="45"/>
      <c r="B218" s="45"/>
      <c r="C218" s="45"/>
      <c r="D218" s="45"/>
      <c r="E218" s="45"/>
      <c r="F218" s="45"/>
      <c r="G218" s="45"/>
      <c r="I218" s="49"/>
      <c r="L218" s="2"/>
      <c r="M218" s="2"/>
      <c r="N218" s="2"/>
      <c r="O218" s="2"/>
      <c r="P218" s="2"/>
    </row>
    <row r="219" ht="15.75" hidden="1" customHeight="1">
      <c r="A219" s="45"/>
      <c r="B219" s="45"/>
      <c r="C219" s="45"/>
      <c r="D219" s="45"/>
      <c r="E219" s="45"/>
      <c r="F219" s="45"/>
      <c r="G219" s="45"/>
      <c r="I219" s="49"/>
      <c r="L219" s="2"/>
      <c r="M219" s="2"/>
      <c r="N219" s="2"/>
      <c r="O219" s="2"/>
      <c r="P219" s="2"/>
    </row>
    <row r="220" ht="15.75" hidden="1" customHeight="1">
      <c r="A220" s="45"/>
      <c r="B220" s="45"/>
      <c r="C220" s="45"/>
      <c r="D220" s="45"/>
      <c r="E220" s="45"/>
      <c r="F220" s="45"/>
      <c r="G220" s="45"/>
      <c r="I220" s="49"/>
      <c r="L220" s="2"/>
      <c r="M220" s="2"/>
      <c r="N220" s="2"/>
      <c r="O220" s="2"/>
      <c r="P220" s="2"/>
    </row>
    <row r="221" ht="15.75" hidden="1" customHeight="1">
      <c r="A221" s="45"/>
      <c r="B221" s="45"/>
      <c r="C221" s="45"/>
      <c r="D221" s="45"/>
      <c r="E221" s="45"/>
      <c r="F221" s="45"/>
      <c r="G221" s="45"/>
      <c r="I221" s="49"/>
      <c r="L221" s="2"/>
      <c r="M221" s="2"/>
      <c r="N221" s="2"/>
      <c r="O221" s="2"/>
      <c r="P221" s="2"/>
    </row>
    <row r="222" ht="15.75" hidden="1" customHeight="1">
      <c r="A222" s="45"/>
      <c r="B222" s="45"/>
      <c r="C222" s="45"/>
      <c r="D222" s="45"/>
      <c r="E222" s="45"/>
      <c r="F222" s="45"/>
      <c r="G222" s="45"/>
      <c r="I222" s="49"/>
      <c r="L222" s="2"/>
      <c r="M222" s="2"/>
      <c r="N222" s="2"/>
      <c r="O222" s="2"/>
      <c r="P222" s="2"/>
    </row>
    <row r="223" ht="15.75" hidden="1" customHeight="1">
      <c r="A223" s="45"/>
      <c r="B223" s="45"/>
      <c r="C223" s="45"/>
      <c r="D223" s="45"/>
      <c r="E223" s="45"/>
      <c r="F223" s="45"/>
      <c r="G223" s="45"/>
      <c r="I223" s="49"/>
      <c r="L223" s="2"/>
      <c r="M223" s="2"/>
      <c r="N223" s="2"/>
      <c r="O223" s="2"/>
      <c r="P223" s="2"/>
    </row>
    <row r="224" ht="15.75" hidden="1" customHeight="1">
      <c r="A224" s="45"/>
      <c r="B224" s="45"/>
      <c r="C224" s="45"/>
      <c r="D224" s="45"/>
      <c r="E224" s="45"/>
      <c r="F224" s="45"/>
      <c r="G224" s="45"/>
      <c r="I224" s="49"/>
      <c r="L224" s="2"/>
      <c r="M224" s="2"/>
      <c r="N224" s="2"/>
      <c r="O224" s="2"/>
      <c r="P224" s="2"/>
    </row>
    <row r="225" ht="15.75" hidden="1" customHeight="1">
      <c r="A225" s="45"/>
      <c r="B225" s="45"/>
      <c r="C225" s="45"/>
      <c r="D225" s="45"/>
      <c r="E225" s="45"/>
      <c r="F225" s="45"/>
      <c r="G225" s="45"/>
      <c r="I225" s="49"/>
      <c r="L225" s="2"/>
      <c r="M225" s="2"/>
      <c r="N225" s="2"/>
      <c r="O225" s="2"/>
      <c r="P225" s="2"/>
    </row>
    <row r="226" ht="15.75" hidden="1" customHeight="1">
      <c r="I226" s="49"/>
      <c r="L226" s="2"/>
      <c r="M226" s="2"/>
      <c r="N226" s="2"/>
      <c r="O226" s="2"/>
      <c r="P226" s="2"/>
    </row>
    <row r="227" ht="15.75" hidden="1" customHeight="1">
      <c r="I227" s="49"/>
      <c r="L227" s="2"/>
      <c r="M227" s="2"/>
      <c r="N227" s="2"/>
      <c r="O227" s="2"/>
      <c r="P227" s="2"/>
    </row>
    <row r="228" ht="15.75" customHeight="1">
      <c r="L228" s="2"/>
      <c r="M228" s="2"/>
      <c r="N228" s="2"/>
      <c r="O228" s="2"/>
      <c r="P228" s="2"/>
    </row>
    <row r="229" ht="15.75" customHeight="1">
      <c r="L229" s="2"/>
      <c r="M229" s="2"/>
      <c r="N229" s="2"/>
      <c r="O229" s="2"/>
      <c r="P229" s="2"/>
    </row>
    <row r="230" ht="15.75" customHeight="1">
      <c r="L230" s="2"/>
      <c r="M230" s="2"/>
      <c r="N230" s="2"/>
      <c r="O230" s="2"/>
      <c r="P230" s="2"/>
    </row>
    <row r="231" ht="15.75" customHeight="1">
      <c r="L231" s="2"/>
      <c r="M231" s="2"/>
      <c r="N231" s="2"/>
      <c r="O231" s="2"/>
      <c r="P231" s="2"/>
    </row>
    <row r="232" ht="15.75" customHeight="1">
      <c r="L232" s="2"/>
      <c r="M232" s="2"/>
      <c r="N232" s="2"/>
      <c r="O232" s="2"/>
      <c r="P232" s="2"/>
    </row>
    <row r="233" ht="15.75" customHeight="1">
      <c r="L233" s="2"/>
      <c r="M233" s="2"/>
      <c r="N233" s="2"/>
      <c r="O233" s="2"/>
      <c r="P233" s="2"/>
    </row>
    <row r="234" ht="15.75" customHeight="1">
      <c r="L234" s="2"/>
      <c r="M234" s="2"/>
      <c r="N234" s="2"/>
      <c r="O234" s="2"/>
      <c r="P234" s="2"/>
    </row>
    <row r="235" ht="15.75" customHeight="1">
      <c r="L235" s="2"/>
      <c r="M235" s="2"/>
      <c r="N235" s="2"/>
      <c r="O235" s="2"/>
      <c r="P235" s="2"/>
    </row>
    <row r="236" ht="15.75" customHeight="1">
      <c r="L236" s="2"/>
      <c r="M236" s="2"/>
      <c r="N236" s="2"/>
      <c r="O236" s="2"/>
      <c r="P236" s="2"/>
    </row>
    <row r="237" ht="15.75" customHeight="1">
      <c r="L237" s="2"/>
      <c r="M237" s="2"/>
      <c r="N237" s="2"/>
      <c r="O237" s="2"/>
      <c r="P237" s="2"/>
    </row>
    <row r="238" ht="15.75" customHeight="1">
      <c r="L238" s="2"/>
      <c r="M238" s="2"/>
      <c r="N238" s="2"/>
      <c r="O238" s="2"/>
      <c r="P238" s="2"/>
    </row>
    <row r="239" ht="15.75" customHeight="1">
      <c r="L239" s="2"/>
      <c r="M239" s="2"/>
      <c r="N239" s="2"/>
      <c r="O239" s="2"/>
      <c r="P239" s="2"/>
    </row>
    <row r="240" ht="15.75" customHeight="1">
      <c r="L240" s="2"/>
      <c r="M240" s="2"/>
      <c r="N240" s="2"/>
      <c r="O240" s="2"/>
      <c r="P240" s="2"/>
    </row>
    <row r="241" ht="15.75" customHeight="1">
      <c r="L241" s="2"/>
      <c r="M241" s="2"/>
      <c r="N241" s="2"/>
      <c r="O241" s="2"/>
      <c r="P241" s="2"/>
    </row>
    <row r="242" ht="15.75" customHeight="1">
      <c r="L242" s="2"/>
      <c r="M242" s="2"/>
      <c r="N242" s="2"/>
      <c r="O242" s="2"/>
      <c r="P242" s="2"/>
    </row>
    <row r="243" ht="15.75" customHeight="1">
      <c r="L243" s="2"/>
      <c r="M243" s="2"/>
      <c r="N243" s="2"/>
      <c r="O243" s="2"/>
      <c r="P243" s="2"/>
    </row>
    <row r="244" ht="15.75" customHeight="1">
      <c r="L244" s="2"/>
      <c r="M244" s="2"/>
      <c r="N244" s="2"/>
      <c r="O244" s="2"/>
      <c r="P244" s="2"/>
    </row>
    <row r="245" ht="15.75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33:G48">
    <cfRule type="cellIs" dxfId="0" priority="1" operator="lessThan">
      <formula>7</formula>
    </cfRule>
  </conditionalFormatting>
  <conditionalFormatting sqref="G33:G48">
    <cfRule type="cellIs" dxfId="1" priority="2" operator="greaterThanOrEqual">
      <formula>7</formula>
    </cfRule>
  </conditionalFormatting>
  <conditionalFormatting sqref="G4:G27">
    <cfRule type="cellIs" dxfId="0" priority="3" operator="lessThan">
      <formula>7</formula>
    </cfRule>
  </conditionalFormatting>
  <conditionalFormatting sqref="G4:G27">
    <cfRule type="cellIs" dxfId="1" priority="4" operator="greaterThanOrEqual">
      <formula>7</formula>
    </cfRule>
  </conditionalFormatting>
  <conditionalFormatting sqref="B4:E2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2" width="6.86"/>
    <col customWidth="1" min="3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3" t="s">
        <v>26</v>
      </c>
      <c r="B1" s="14" t="s">
        <v>54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 t="s">
        <v>28</v>
      </c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2"/>
      <c r="AA1" s="18"/>
      <c r="AB1" s="18"/>
      <c r="AC1" s="18"/>
      <c r="AD1" s="18"/>
      <c r="AE1" s="18"/>
    </row>
    <row r="2">
      <c r="A2" s="20"/>
      <c r="B2" s="21"/>
      <c r="C2" s="22"/>
      <c r="D2" s="22"/>
      <c r="E2" s="22"/>
      <c r="F2" s="22"/>
      <c r="G2" s="22"/>
      <c r="H2" s="22"/>
      <c r="I2" s="22"/>
      <c r="J2" s="22"/>
      <c r="K2" s="23"/>
      <c r="L2" s="2"/>
      <c r="M2" s="24" t="s">
        <v>29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2"/>
      <c r="AA2" s="18"/>
      <c r="AB2" s="18"/>
      <c r="AC2" s="18"/>
      <c r="AD2" s="18"/>
      <c r="AE2" s="18"/>
    </row>
    <row r="3">
      <c r="A3" s="25"/>
      <c r="B3" s="50" t="s">
        <v>30</v>
      </c>
      <c r="C3" s="50" t="s">
        <v>31</v>
      </c>
      <c r="D3" s="50" t="s">
        <v>32</v>
      </c>
      <c r="E3" s="50" t="s">
        <v>33</v>
      </c>
      <c r="F3" s="51" t="s">
        <v>34</v>
      </c>
      <c r="G3" s="27" t="s">
        <v>35</v>
      </c>
      <c r="H3" s="27" t="s">
        <v>36</v>
      </c>
      <c r="I3" s="27" t="s">
        <v>37</v>
      </c>
      <c r="J3" s="26" t="s">
        <v>38</v>
      </c>
      <c r="K3" s="26" t="s">
        <v>39</v>
      </c>
      <c r="L3" s="2"/>
      <c r="M3" s="17" t="s">
        <v>40</v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2"/>
      <c r="Y3" s="18"/>
      <c r="Z3" s="18"/>
      <c r="AA3" s="18"/>
      <c r="AB3" s="18"/>
      <c r="AC3" s="18"/>
      <c r="AD3" s="18"/>
      <c r="AE3" s="18"/>
    </row>
    <row r="4">
      <c r="A4" s="28" t="str">
        <f>ALNS!A4</f>
        <v>Ana Beatriz Oliveira Barbosa</v>
      </c>
      <c r="B4" s="29"/>
      <c r="C4" s="29"/>
      <c r="D4" s="29"/>
      <c r="E4" s="29"/>
      <c r="F4" s="30">
        <f t="shared" ref="F4:F27" si="1">IF(A4&lt;&gt;"",SUM(B4:E4),)</f>
        <v>0</v>
      </c>
      <c r="G4" s="31" t="str">
        <f t="shared" ref="G4:G27" si="2">IFERROR(IF(F4&gt;=0,AVERAGE(B4:E4),""),"")</f>
        <v/>
      </c>
      <c r="H4" s="30" t="str">
        <f t="shared" ref="H4:H27" si="3">IF(AND(F4&gt;=10,F4&lt;28,G4&lt;7),ROUND((50-G4*6)/4,1),"")</f>
        <v/>
      </c>
      <c r="I4" s="32"/>
      <c r="J4" s="33" t="str">
        <f t="shared" ref="J4:J27" si="4">IF(AND(B4&lt;&gt;"",C4&lt;&gt;"",D4&lt;&gt;"",E4&lt;&gt;""),IF(OR(F4&gt;=28,F4&lt;10),G4,IF(I4=H4,5,((G4*6)+(I4*4))/10)),)</f>
        <v/>
      </c>
      <c r="K4" s="34" t="str">
        <f t="shared" ref="K4:K27" si="5">IF(AND(B4&lt;&gt;"",C4&lt;&gt;"",D4&lt;&gt;"",E4&lt;&gt;""),IF(J4&gt;=5,"A","R"),)</f>
        <v/>
      </c>
      <c r="L4" s="2"/>
      <c r="M4" s="35" t="s">
        <v>41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</row>
    <row r="5">
      <c r="A5" s="36" t="str">
        <f>ALNS!A5</f>
        <v>Ana Clara de Lima</v>
      </c>
      <c r="B5" s="37"/>
      <c r="C5" s="37"/>
      <c r="D5" s="37"/>
      <c r="E5" s="37"/>
      <c r="F5" s="38">
        <f t="shared" si="1"/>
        <v>0</v>
      </c>
      <c r="G5" s="39" t="str">
        <f t="shared" si="2"/>
        <v/>
      </c>
      <c r="H5" s="38" t="str">
        <f t="shared" si="3"/>
        <v/>
      </c>
      <c r="I5" s="40"/>
      <c r="J5" s="41" t="str">
        <f t="shared" si="4"/>
        <v/>
      </c>
      <c r="K5" s="42" t="str">
        <f t="shared" si="5"/>
        <v/>
      </c>
      <c r="L5" s="2"/>
      <c r="M5" s="24" t="s">
        <v>42</v>
      </c>
      <c r="N5" s="18"/>
      <c r="O5" s="18"/>
      <c r="P5" s="18"/>
      <c r="Q5" s="18"/>
      <c r="R5" s="18"/>
      <c r="S5" s="18"/>
      <c r="T5" s="18"/>
      <c r="U5" s="18"/>
      <c r="V5" s="18"/>
      <c r="W5" s="18"/>
      <c r="X5" s="2"/>
      <c r="Y5" s="18"/>
      <c r="Z5" s="2"/>
      <c r="AA5" s="18"/>
      <c r="AB5" s="18"/>
      <c r="AC5" s="18"/>
      <c r="AD5" s="18"/>
      <c r="AE5" s="18"/>
    </row>
    <row r="6">
      <c r="A6" s="28" t="str">
        <f>ALNS!A6</f>
        <v>Brenda Teixeira Figueiredo</v>
      </c>
      <c r="B6" s="29"/>
      <c r="C6" s="29"/>
      <c r="D6" s="29"/>
      <c r="E6" s="29"/>
      <c r="F6" s="30">
        <f t="shared" si="1"/>
        <v>0</v>
      </c>
      <c r="G6" s="31" t="str">
        <f t="shared" si="2"/>
        <v/>
      </c>
      <c r="H6" s="30" t="str">
        <f t="shared" si="3"/>
        <v/>
      </c>
      <c r="I6" s="32"/>
      <c r="J6" s="33" t="str">
        <f t="shared" si="4"/>
        <v/>
      </c>
      <c r="K6" s="34" t="str">
        <f t="shared" si="5"/>
        <v/>
      </c>
      <c r="L6" s="2"/>
      <c r="M6" s="43" t="s">
        <v>43</v>
      </c>
      <c r="N6" s="18"/>
      <c r="O6" s="18"/>
      <c r="P6" s="18"/>
      <c r="Q6" s="18"/>
      <c r="R6" s="18"/>
      <c r="S6" s="18"/>
      <c r="T6" s="18"/>
      <c r="U6" s="18"/>
      <c r="V6" s="18"/>
      <c r="W6" s="18"/>
      <c r="X6" s="2"/>
      <c r="Y6" s="18"/>
      <c r="Z6" s="2"/>
      <c r="AA6" s="18"/>
      <c r="AB6" s="18"/>
      <c r="AC6" s="18"/>
      <c r="AD6" s="18"/>
      <c r="AE6" s="18"/>
    </row>
    <row r="7">
      <c r="A7" s="36" t="str">
        <f>ALNS!A7</f>
        <v>Carlos Antonio da Silva Vicente</v>
      </c>
      <c r="B7" s="37"/>
      <c r="C7" s="37"/>
      <c r="D7" s="37"/>
      <c r="E7" s="37"/>
      <c r="F7" s="38">
        <f t="shared" si="1"/>
        <v>0</v>
      </c>
      <c r="G7" s="39" t="str">
        <f t="shared" si="2"/>
        <v/>
      </c>
      <c r="H7" s="38" t="str">
        <f t="shared" si="3"/>
        <v/>
      </c>
      <c r="I7" s="40"/>
      <c r="J7" s="41" t="str">
        <f t="shared" si="4"/>
        <v/>
      </c>
      <c r="K7" s="42" t="str">
        <f t="shared" si="5"/>
        <v/>
      </c>
      <c r="L7" s="2"/>
      <c r="M7" s="43" t="s">
        <v>44</v>
      </c>
      <c r="N7" s="18"/>
      <c r="O7" s="18"/>
      <c r="P7" s="18"/>
      <c r="Q7" s="18"/>
      <c r="R7" s="18"/>
      <c r="S7" s="18"/>
      <c r="T7" s="18"/>
      <c r="U7" s="18"/>
      <c r="V7" s="18"/>
      <c r="W7" s="18"/>
      <c r="X7" s="2"/>
      <c r="Y7" s="18"/>
      <c r="Z7" s="2"/>
      <c r="AA7" s="18"/>
      <c r="AB7" s="18"/>
      <c r="AC7" s="18"/>
      <c r="AD7" s="18"/>
      <c r="AE7" s="18"/>
    </row>
    <row r="8">
      <c r="A8" s="28" t="str">
        <f>ALNS!A8</f>
        <v>Eduarda Shaieny Lopes Lima</v>
      </c>
      <c r="B8" s="29"/>
      <c r="C8" s="29"/>
      <c r="D8" s="29"/>
      <c r="E8" s="29"/>
      <c r="F8" s="30">
        <f t="shared" si="1"/>
        <v>0</v>
      </c>
      <c r="G8" s="31" t="str">
        <f t="shared" si="2"/>
        <v/>
      </c>
      <c r="H8" s="30" t="str">
        <f t="shared" si="3"/>
        <v/>
      </c>
      <c r="I8" s="32"/>
      <c r="J8" s="33" t="str">
        <f t="shared" si="4"/>
        <v/>
      </c>
      <c r="K8" s="34" t="str">
        <f t="shared" si="5"/>
        <v/>
      </c>
      <c r="L8" s="2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2"/>
      <c r="Y8" s="18"/>
      <c r="Z8" s="2"/>
      <c r="AA8" s="18"/>
      <c r="AB8" s="18"/>
      <c r="AC8" s="18"/>
      <c r="AD8" s="18"/>
      <c r="AE8" s="18"/>
    </row>
    <row r="9">
      <c r="A9" s="36" t="str">
        <f>ALNS!A9</f>
        <v>Ellen Beatriz Pacífico da Silva</v>
      </c>
      <c r="B9" s="37"/>
      <c r="C9" s="37"/>
      <c r="D9" s="37"/>
      <c r="E9" s="37"/>
      <c r="F9" s="38">
        <f t="shared" si="1"/>
        <v>0</v>
      </c>
      <c r="G9" s="39" t="str">
        <f t="shared" si="2"/>
        <v/>
      </c>
      <c r="H9" s="38" t="str">
        <f t="shared" si="3"/>
        <v/>
      </c>
      <c r="I9" s="40"/>
      <c r="J9" s="41" t="str">
        <f t="shared" si="4"/>
        <v/>
      </c>
      <c r="K9" s="42" t="str">
        <f t="shared" si="5"/>
        <v/>
      </c>
      <c r="L9" s="2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2"/>
      <c r="Y9" s="18"/>
      <c r="Z9" s="2"/>
      <c r="AA9" s="18"/>
      <c r="AB9" s="18"/>
      <c r="AC9" s="18"/>
      <c r="AD9" s="18"/>
      <c r="AE9" s="18"/>
    </row>
    <row r="10">
      <c r="A10" s="28" t="str">
        <f>ALNS!A10</f>
        <v>Emilly Christina Lima Freire</v>
      </c>
      <c r="B10" s="29"/>
      <c r="C10" s="29"/>
      <c r="D10" s="29"/>
      <c r="E10" s="29"/>
      <c r="F10" s="30">
        <f t="shared" si="1"/>
        <v>0</v>
      </c>
      <c r="G10" s="31" t="str">
        <f t="shared" si="2"/>
        <v/>
      </c>
      <c r="H10" s="30" t="str">
        <f t="shared" si="3"/>
        <v/>
      </c>
      <c r="I10" s="32"/>
      <c r="J10" s="33" t="str">
        <f t="shared" si="4"/>
        <v/>
      </c>
      <c r="K10" s="34" t="str">
        <f t="shared" si="5"/>
        <v/>
      </c>
      <c r="L10" s="2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2"/>
      <c r="Y10" s="18"/>
      <c r="Z10" s="2"/>
      <c r="AA10" s="18"/>
      <c r="AB10" s="18"/>
      <c r="AC10" s="18"/>
      <c r="AD10" s="18"/>
      <c r="AE10" s="18"/>
    </row>
    <row r="11">
      <c r="A11" s="36" t="str">
        <f>ALNS!A11</f>
        <v>Emilly Eduarda Almeida da Silva</v>
      </c>
      <c r="B11" s="37"/>
      <c r="C11" s="37"/>
      <c r="D11" s="37"/>
      <c r="E11" s="37"/>
      <c r="F11" s="38">
        <f t="shared" si="1"/>
        <v>0</v>
      </c>
      <c r="G11" s="39" t="str">
        <f t="shared" si="2"/>
        <v/>
      </c>
      <c r="H11" s="38" t="str">
        <f t="shared" si="3"/>
        <v/>
      </c>
      <c r="I11" s="40"/>
      <c r="J11" s="41" t="str">
        <f t="shared" si="4"/>
        <v/>
      </c>
      <c r="K11" s="42" t="str">
        <f t="shared" si="5"/>
        <v/>
      </c>
      <c r="L11" s="2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2"/>
      <c r="Y11" s="18"/>
      <c r="Z11" s="2"/>
      <c r="AA11" s="18"/>
      <c r="AB11" s="18"/>
      <c r="AC11" s="18"/>
      <c r="AD11" s="18"/>
      <c r="AE11" s="18"/>
    </row>
    <row r="12">
      <c r="A12" s="28" t="str">
        <f>ALNS!A12</f>
        <v>Emilly Oliveira da Cruz</v>
      </c>
      <c r="B12" s="29"/>
      <c r="C12" s="29"/>
      <c r="D12" s="29"/>
      <c r="E12" s="29"/>
      <c r="F12" s="30">
        <f t="shared" si="1"/>
        <v>0</v>
      </c>
      <c r="G12" s="31" t="str">
        <f t="shared" si="2"/>
        <v/>
      </c>
      <c r="H12" s="30" t="str">
        <f t="shared" si="3"/>
        <v/>
      </c>
      <c r="I12" s="32"/>
      <c r="J12" s="33" t="str">
        <f t="shared" si="4"/>
        <v/>
      </c>
      <c r="K12" s="34" t="str">
        <f t="shared" si="5"/>
        <v/>
      </c>
      <c r="L12" s="2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2"/>
      <c r="Y12" s="18"/>
      <c r="Z12" s="2"/>
      <c r="AA12" s="18"/>
      <c r="AB12" s="18"/>
      <c r="AC12" s="18"/>
      <c r="AD12" s="18"/>
      <c r="AE12" s="18"/>
    </row>
    <row r="13">
      <c r="A13" s="36" t="str">
        <f>ALNS!A13</f>
        <v>Esteffany Mirelly Lima da Silva</v>
      </c>
      <c r="B13" s="37"/>
      <c r="C13" s="37"/>
      <c r="D13" s="37"/>
      <c r="E13" s="37"/>
      <c r="F13" s="38">
        <f t="shared" si="1"/>
        <v>0</v>
      </c>
      <c r="G13" s="39" t="str">
        <f t="shared" si="2"/>
        <v/>
      </c>
      <c r="H13" s="38" t="str">
        <f t="shared" si="3"/>
        <v/>
      </c>
      <c r="I13" s="40"/>
      <c r="J13" s="41" t="str">
        <f t="shared" si="4"/>
        <v/>
      </c>
      <c r="K13" s="42" t="str">
        <f t="shared" si="5"/>
        <v/>
      </c>
      <c r="L13" s="2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2"/>
      <c r="Y13" s="18"/>
      <c r="Z13" s="2"/>
      <c r="AA13" s="18"/>
      <c r="AB13" s="18"/>
      <c r="AC13" s="18"/>
      <c r="AD13" s="18"/>
      <c r="AE13" s="18"/>
    </row>
    <row r="14">
      <c r="A14" s="28" t="str">
        <f>ALNS!A14</f>
        <v>Ester Hadassa Gomes Silva</v>
      </c>
      <c r="B14" s="29"/>
      <c r="C14" s="29"/>
      <c r="D14" s="29"/>
      <c r="E14" s="29"/>
      <c r="F14" s="30">
        <f t="shared" si="1"/>
        <v>0</v>
      </c>
      <c r="G14" s="31" t="str">
        <f t="shared" si="2"/>
        <v/>
      </c>
      <c r="H14" s="30" t="str">
        <f t="shared" si="3"/>
        <v/>
      </c>
      <c r="I14" s="32"/>
      <c r="J14" s="33" t="str">
        <f t="shared" si="4"/>
        <v/>
      </c>
      <c r="K14" s="34" t="str">
        <f t="shared" si="5"/>
        <v/>
      </c>
      <c r="L14" s="2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2"/>
      <c r="Y14" s="18"/>
      <c r="Z14" s="2"/>
      <c r="AA14" s="18"/>
      <c r="AB14" s="18"/>
      <c r="AC14" s="18"/>
      <c r="AD14" s="18"/>
      <c r="AE14" s="18"/>
    </row>
    <row r="15">
      <c r="A15" s="36" t="str">
        <f>ALNS!A15</f>
        <v>Évelin Yasmin Ferreira de Santana</v>
      </c>
      <c r="B15" s="37"/>
      <c r="C15" s="37"/>
      <c r="D15" s="37"/>
      <c r="E15" s="37"/>
      <c r="F15" s="38">
        <f t="shared" si="1"/>
        <v>0</v>
      </c>
      <c r="G15" s="39" t="str">
        <f t="shared" si="2"/>
        <v/>
      </c>
      <c r="H15" s="38" t="str">
        <f t="shared" si="3"/>
        <v/>
      </c>
      <c r="I15" s="40"/>
      <c r="J15" s="41" t="str">
        <f t="shared" si="4"/>
        <v/>
      </c>
      <c r="K15" s="42" t="str">
        <f t="shared" si="5"/>
        <v/>
      </c>
      <c r="L15" s="2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2"/>
      <c r="Y15" s="18"/>
      <c r="Z15" s="2"/>
      <c r="AA15" s="18"/>
      <c r="AB15" s="18"/>
      <c r="AC15" s="18"/>
      <c r="AD15" s="18"/>
      <c r="AE15" s="18"/>
    </row>
    <row r="16">
      <c r="A16" s="28" t="str">
        <f>ALNS!A16</f>
        <v>Everton Henrique de Negreiros Silva</v>
      </c>
      <c r="B16" s="29"/>
      <c r="C16" s="29"/>
      <c r="D16" s="29"/>
      <c r="E16" s="29"/>
      <c r="F16" s="30">
        <f t="shared" si="1"/>
        <v>0</v>
      </c>
      <c r="G16" s="31" t="str">
        <f t="shared" si="2"/>
        <v/>
      </c>
      <c r="H16" s="30" t="str">
        <f t="shared" si="3"/>
        <v/>
      </c>
      <c r="I16" s="32"/>
      <c r="J16" s="33" t="str">
        <f t="shared" si="4"/>
        <v/>
      </c>
      <c r="K16" s="34" t="str">
        <f t="shared" si="5"/>
        <v/>
      </c>
      <c r="L16" s="2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2"/>
      <c r="Y16" s="18"/>
      <c r="Z16" s="2"/>
      <c r="AA16" s="18"/>
      <c r="AB16" s="18"/>
      <c r="AC16" s="18"/>
      <c r="AD16" s="18"/>
      <c r="AE16" s="18"/>
    </row>
    <row r="17">
      <c r="A17" s="36" t="str">
        <f>ALNS!A17</f>
        <v>Gabrielle Borges Alves</v>
      </c>
      <c r="B17" s="37"/>
      <c r="C17" s="37"/>
      <c r="D17" s="37"/>
      <c r="E17" s="37"/>
      <c r="F17" s="38">
        <f t="shared" si="1"/>
        <v>0</v>
      </c>
      <c r="G17" s="39" t="str">
        <f t="shared" si="2"/>
        <v/>
      </c>
      <c r="H17" s="38" t="str">
        <f t="shared" si="3"/>
        <v/>
      </c>
      <c r="I17" s="40"/>
      <c r="J17" s="41" t="str">
        <f t="shared" si="4"/>
        <v/>
      </c>
      <c r="K17" s="42" t="str">
        <f t="shared" si="5"/>
        <v/>
      </c>
      <c r="L17" s="2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2"/>
      <c r="Y17" s="18"/>
      <c r="Z17" s="2"/>
      <c r="AA17" s="18"/>
      <c r="AB17" s="18"/>
      <c r="AC17" s="18"/>
      <c r="AD17" s="18"/>
      <c r="AE17" s="18"/>
    </row>
    <row r="18">
      <c r="A18" s="28" t="str">
        <f>ALNS!A18</f>
        <v>João Gabriel Araújo Macedo</v>
      </c>
      <c r="B18" s="29"/>
      <c r="C18" s="29"/>
      <c r="D18" s="29"/>
      <c r="E18" s="29"/>
      <c r="F18" s="30">
        <f t="shared" si="1"/>
        <v>0</v>
      </c>
      <c r="G18" s="31" t="str">
        <f t="shared" si="2"/>
        <v/>
      </c>
      <c r="H18" s="30" t="str">
        <f t="shared" si="3"/>
        <v/>
      </c>
      <c r="I18" s="32"/>
      <c r="J18" s="33" t="str">
        <f t="shared" si="4"/>
        <v/>
      </c>
      <c r="K18" s="34" t="str">
        <f t="shared" si="5"/>
        <v/>
      </c>
      <c r="L18" s="2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2"/>
      <c r="Y18" s="18"/>
      <c r="Z18" s="2"/>
      <c r="AA18" s="18"/>
      <c r="AB18" s="18"/>
      <c r="AC18" s="18"/>
      <c r="AD18" s="18"/>
      <c r="AE18" s="18"/>
    </row>
    <row r="19">
      <c r="A19" s="36" t="str">
        <f>ALNS!A19</f>
        <v>José Flávio Araújo Macedo</v>
      </c>
      <c r="B19" s="37"/>
      <c r="C19" s="37"/>
      <c r="D19" s="37"/>
      <c r="E19" s="37"/>
      <c r="F19" s="38">
        <f t="shared" si="1"/>
        <v>0</v>
      </c>
      <c r="G19" s="39" t="str">
        <f t="shared" si="2"/>
        <v/>
      </c>
      <c r="H19" s="38" t="str">
        <f t="shared" si="3"/>
        <v/>
      </c>
      <c r="I19" s="40"/>
      <c r="J19" s="41" t="str">
        <f t="shared" si="4"/>
        <v/>
      </c>
      <c r="K19" s="42" t="str">
        <f t="shared" si="5"/>
        <v/>
      </c>
      <c r="L19" s="2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2"/>
      <c r="Y19" s="18"/>
      <c r="Z19" s="2"/>
      <c r="AA19" s="18"/>
      <c r="AB19" s="18"/>
      <c r="AC19" s="18"/>
      <c r="AD19" s="18"/>
      <c r="AE19" s="18"/>
    </row>
    <row r="20" ht="15.75" customHeight="1">
      <c r="A20" s="44" t="str">
        <f>ALNS!A20</f>
        <v>Lethycia Nascimento Sousa</v>
      </c>
      <c r="B20" s="29"/>
      <c r="C20" s="29"/>
      <c r="D20" s="29"/>
      <c r="E20" s="29"/>
      <c r="F20" s="30">
        <f t="shared" si="1"/>
        <v>0</v>
      </c>
      <c r="G20" s="31" t="str">
        <f t="shared" si="2"/>
        <v/>
      </c>
      <c r="H20" s="30" t="str">
        <f t="shared" si="3"/>
        <v/>
      </c>
      <c r="I20" s="32"/>
      <c r="J20" s="33" t="str">
        <f t="shared" si="4"/>
        <v/>
      </c>
      <c r="K20" s="34" t="str">
        <f t="shared" si="5"/>
        <v/>
      </c>
      <c r="L20" s="2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2"/>
      <c r="Y20" s="18"/>
      <c r="Z20" s="2"/>
      <c r="AA20" s="18"/>
      <c r="AB20" s="18"/>
      <c r="AC20" s="18"/>
      <c r="AD20" s="18"/>
      <c r="AE20" s="18"/>
    </row>
    <row r="21" ht="15.75" customHeight="1">
      <c r="A21" s="36" t="str">
        <f>ALNS!A21</f>
        <v>Maria Julia Oliveira Almeida</v>
      </c>
      <c r="B21" s="37"/>
      <c r="C21" s="37"/>
      <c r="D21" s="37"/>
      <c r="E21" s="37"/>
      <c r="F21" s="38">
        <f t="shared" si="1"/>
        <v>0</v>
      </c>
      <c r="G21" s="39" t="str">
        <f t="shared" si="2"/>
        <v/>
      </c>
      <c r="H21" s="38" t="str">
        <f t="shared" si="3"/>
        <v/>
      </c>
      <c r="I21" s="40"/>
      <c r="J21" s="41" t="str">
        <f t="shared" si="4"/>
        <v/>
      </c>
      <c r="K21" s="42" t="str">
        <f t="shared" si="5"/>
        <v/>
      </c>
      <c r="L21" s="2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2"/>
      <c r="Y21" s="18"/>
      <c r="Z21" s="2"/>
      <c r="AA21" s="18"/>
      <c r="AB21" s="18"/>
      <c r="AC21" s="18"/>
      <c r="AD21" s="18"/>
      <c r="AE21" s="18"/>
    </row>
    <row r="22" ht="15.75" customHeight="1">
      <c r="A22" s="28" t="str">
        <f>ALNS!A22</f>
        <v>Marynna Mellyne de Oliveira Almeida Carneiro</v>
      </c>
      <c r="B22" s="29"/>
      <c r="C22" s="29"/>
      <c r="D22" s="29"/>
      <c r="E22" s="29"/>
      <c r="F22" s="30">
        <f t="shared" si="1"/>
        <v>0</v>
      </c>
      <c r="G22" s="31" t="str">
        <f t="shared" si="2"/>
        <v/>
      </c>
      <c r="H22" s="30" t="str">
        <f t="shared" si="3"/>
        <v/>
      </c>
      <c r="I22" s="32"/>
      <c r="J22" s="33" t="str">
        <f t="shared" si="4"/>
        <v/>
      </c>
      <c r="K22" s="34" t="str">
        <f t="shared" si="5"/>
        <v/>
      </c>
      <c r="L22" s="2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2"/>
      <c r="Y22" s="18"/>
      <c r="Z22" s="2"/>
      <c r="AA22" s="18"/>
      <c r="AB22" s="18"/>
      <c r="AC22" s="18"/>
      <c r="AD22" s="18"/>
      <c r="AE22" s="18"/>
    </row>
    <row r="23" ht="15.75" customHeight="1">
      <c r="A23" s="36" t="str">
        <f>ALNS!A23</f>
        <v>Milena Luana Azevedo Lima</v>
      </c>
      <c r="B23" s="37"/>
      <c r="C23" s="37"/>
      <c r="D23" s="37"/>
      <c r="E23" s="37"/>
      <c r="F23" s="38">
        <f t="shared" si="1"/>
        <v>0</v>
      </c>
      <c r="G23" s="39" t="str">
        <f t="shared" si="2"/>
        <v/>
      </c>
      <c r="H23" s="38" t="str">
        <f t="shared" si="3"/>
        <v/>
      </c>
      <c r="I23" s="40"/>
      <c r="J23" s="41" t="str">
        <f t="shared" si="4"/>
        <v/>
      </c>
      <c r="K23" s="42" t="str">
        <f t="shared" si="5"/>
        <v/>
      </c>
      <c r="L23" s="2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2"/>
      <c r="Y23" s="18"/>
      <c r="Z23" s="2"/>
      <c r="AA23" s="18"/>
      <c r="AB23" s="18"/>
      <c r="AC23" s="18"/>
      <c r="AD23" s="18"/>
      <c r="AE23" s="18"/>
    </row>
    <row r="24" ht="15.75" customHeight="1">
      <c r="A24" s="28" t="str">
        <f>ALNS!A24</f>
        <v>Myllena Maria da Silva Balbino</v>
      </c>
      <c r="B24" s="29"/>
      <c r="C24" s="29"/>
      <c r="D24" s="29"/>
      <c r="E24" s="29"/>
      <c r="F24" s="30">
        <f t="shared" si="1"/>
        <v>0</v>
      </c>
      <c r="G24" s="31" t="str">
        <f t="shared" si="2"/>
        <v/>
      </c>
      <c r="H24" s="30" t="str">
        <f t="shared" si="3"/>
        <v/>
      </c>
      <c r="I24" s="32"/>
      <c r="J24" s="33" t="str">
        <f t="shared" si="4"/>
        <v/>
      </c>
      <c r="K24" s="34" t="str">
        <f t="shared" si="5"/>
        <v/>
      </c>
      <c r="L24" s="2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2"/>
      <c r="Y24" s="18"/>
      <c r="Z24" s="2"/>
      <c r="AA24" s="18"/>
      <c r="AB24" s="18"/>
      <c r="AC24" s="18"/>
      <c r="AD24" s="18"/>
      <c r="AE24" s="18"/>
    </row>
    <row r="25" ht="15.75" customHeight="1">
      <c r="A25" s="36" t="str">
        <f>ALNS!A25</f>
        <v>Poliana Kelly de Almeida Nascimento</v>
      </c>
      <c r="B25" s="37"/>
      <c r="C25" s="37"/>
      <c r="D25" s="37"/>
      <c r="E25" s="37"/>
      <c r="F25" s="38">
        <f t="shared" si="1"/>
        <v>0</v>
      </c>
      <c r="G25" s="39" t="str">
        <f t="shared" si="2"/>
        <v/>
      </c>
      <c r="H25" s="38" t="str">
        <f t="shared" si="3"/>
        <v/>
      </c>
      <c r="I25" s="40"/>
      <c r="J25" s="41" t="str">
        <f t="shared" si="4"/>
        <v/>
      </c>
      <c r="K25" s="42" t="str">
        <f t="shared" si="5"/>
        <v/>
      </c>
      <c r="L25" s="2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2"/>
      <c r="Y25" s="18"/>
      <c r="Z25" s="2"/>
      <c r="AA25" s="18"/>
      <c r="AB25" s="18"/>
      <c r="AC25" s="18"/>
      <c r="AD25" s="18"/>
      <c r="AE25" s="18"/>
    </row>
    <row r="26" ht="15.75" customHeight="1">
      <c r="A26" s="28" t="str">
        <f>ALNS!A26</f>
        <v>Rafaelly Jordão de Oliveira</v>
      </c>
      <c r="B26" s="29"/>
      <c r="C26" s="29"/>
      <c r="D26" s="29"/>
      <c r="E26" s="29"/>
      <c r="F26" s="30">
        <f t="shared" si="1"/>
        <v>0</v>
      </c>
      <c r="G26" s="31" t="str">
        <f t="shared" si="2"/>
        <v/>
      </c>
      <c r="H26" s="30" t="str">
        <f t="shared" si="3"/>
        <v/>
      </c>
      <c r="I26" s="32"/>
      <c r="J26" s="33" t="str">
        <f t="shared" si="4"/>
        <v/>
      </c>
      <c r="K26" s="34" t="str">
        <f t="shared" si="5"/>
        <v/>
      </c>
      <c r="L26" s="2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2"/>
      <c r="Y26" s="18"/>
      <c r="Z26" s="2"/>
      <c r="AA26" s="18"/>
      <c r="AB26" s="18"/>
      <c r="AC26" s="18"/>
      <c r="AD26" s="18"/>
      <c r="AE26" s="18"/>
    </row>
    <row r="27" ht="15.75" customHeight="1">
      <c r="A27" s="36" t="str">
        <f>ALNS!A27</f>
        <v>Samuel de Sousa Ribeiro</v>
      </c>
      <c r="B27" s="37"/>
      <c r="C27" s="37"/>
      <c r="D27" s="37"/>
      <c r="E27" s="37"/>
      <c r="F27" s="38">
        <f t="shared" si="1"/>
        <v>0</v>
      </c>
      <c r="G27" s="39" t="str">
        <f t="shared" si="2"/>
        <v/>
      </c>
      <c r="H27" s="38" t="str">
        <f t="shared" si="3"/>
        <v/>
      </c>
      <c r="I27" s="40"/>
      <c r="J27" s="41" t="str">
        <f t="shared" si="4"/>
        <v/>
      </c>
      <c r="K27" s="42" t="str">
        <f t="shared" si="5"/>
        <v/>
      </c>
      <c r="L27" s="2"/>
      <c r="M27" s="18"/>
      <c r="N27" s="2"/>
      <c r="O27" s="18"/>
      <c r="P27" s="18"/>
      <c r="Q27" s="18"/>
      <c r="R27" s="18"/>
      <c r="S27" s="18"/>
      <c r="T27" s="18"/>
      <c r="U27" s="2"/>
      <c r="V27" s="2"/>
      <c r="W27" s="2"/>
      <c r="X27" s="2"/>
      <c r="Y27" s="18"/>
      <c r="Z27" s="2"/>
      <c r="AA27" s="18"/>
      <c r="AB27" s="18"/>
      <c r="AC27" s="18"/>
      <c r="AD27" s="18"/>
      <c r="AE27" s="18"/>
    </row>
    <row r="28" ht="15.75" hidden="1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2"/>
      <c r="M28" s="18"/>
      <c r="N28" s="2"/>
      <c r="O28" s="18"/>
      <c r="P28" s="18"/>
      <c r="Q28" s="18"/>
      <c r="R28" s="18"/>
      <c r="S28" s="18"/>
      <c r="T28" s="2"/>
      <c r="U28" s="2"/>
      <c r="V28" s="2"/>
      <c r="W28" s="2"/>
      <c r="X28" s="2"/>
      <c r="Y28" s="18"/>
      <c r="Z28" s="2"/>
      <c r="AA28" s="18"/>
      <c r="AB28" s="18"/>
      <c r="AC28" s="18"/>
      <c r="AD28" s="18"/>
      <c r="AE28" s="18"/>
    </row>
    <row r="29" ht="15.75" hidden="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2"/>
      <c r="M29" s="18"/>
      <c r="N29" s="2"/>
      <c r="O29" s="18"/>
      <c r="P29" s="18"/>
      <c r="Q29" s="18"/>
      <c r="R29" s="18"/>
      <c r="S29" s="18"/>
      <c r="T29" s="18"/>
      <c r="U29" s="2"/>
      <c r="V29" s="2"/>
      <c r="W29" s="2"/>
      <c r="X29" s="2"/>
      <c r="Y29" s="2"/>
      <c r="Z29" s="2"/>
      <c r="AA29" s="18"/>
      <c r="AB29" s="18"/>
      <c r="AC29" s="18"/>
      <c r="AD29" s="18"/>
      <c r="AE29" s="18"/>
    </row>
    <row r="30" ht="15.75" hidden="1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2"/>
      <c r="M30" s="18"/>
      <c r="N30" s="2"/>
      <c r="O30" s="18"/>
      <c r="P30" s="18"/>
      <c r="Q30" s="18"/>
      <c r="R30" s="18"/>
      <c r="S30" s="18"/>
      <c r="T30" s="18"/>
      <c r="U30" s="2"/>
      <c r="V30" s="2"/>
      <c r="W30" s="2"/>
      <c r="X30" s="2"/>
      <c r="Y30" s="2"/>
      <c r="Z30" s="2"/>
      <c r="AA30" s="18"/>
      <c r="AB30" s="18"/>
      <c r="AC30" s="18"/>
      <c r="AD30" s="18"/>
      <c r="AE30" s="18"/>
    </row>
    <row r="31" ht="15.75" hidden="1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8"/>
      <c r="M31" s="18"/>
      <c r="N31" s="2"/>
      <c r="O31" s="18"/>
      <c r="P31" s="18"/>
      <c r="Q31" s="18"/>
      <c r="R31" s="18"/>
      <c r="S31" s="18"/>
      <c r="T31" s="18"/>
      <c r="U31" s="2"/>
      <c r="V31" s="2"/>
      <c r="W31" s="2"/>
      <c r="X31" s="2"/>
      <c r="Y31" s="2"/>
      <c r="Z31" s="2"/>
      <c r="AA31" s="18"/>
      <c r="AB31" s="18"/>
      <c r="AC31" s="18"/>
      <c r="AD31" s="18"/>
      <c r="AE31" s="18"/>
    </row>
    <row r="32" ht="15.75" hidden="1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8"/>
      <c r="M32" s="18"/>
      <c r="N32" s="2"/>
      <c r="O32" s="18"/>
      <c r="P32" s="18"/>
      <c r="Q32" s="18"/>
      <c r="R32" s="18"/>
      <c r="S32" s="18"/>
      <c r="T32" s="18"/>
      <c r="U32" s="2"/>
      <c r="V32" s="2"/>
      <c r="W32" s="2"/>
      <c r="X32" s="2"/>
      <c r="Y32" s="2"/>
      <c r="Z32" s="2"/>
      <c r="AA32" s="18"/>
      <c r="AB32" s="18"/>
      <c r="AC32" s="18"/>
      <c r="AD32" s="18"/>
      <c r="AE32" s="18"/>
    </row>
    <row r="33" ht="15.75" hidden="1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8"/>
      <c r="M33" s="18"/>
      <c r="N33" s="18"/>
      <c r="O33" s="18"/>
      <c r="P33" s="18"/>
      <c r="Q33" s="18"/>
      <c r="R33" s="18"/>
      <c r="S33" s="18"/>
      <c r="T33" s="18"/>
      <c r="U33" s="2"/>
      <c r="V33" s="2"/>
      <c r="W33" s="2"/>
      <c r="X33" s="2"/>
      <c r="Y33" s="2"/>
      <c r="Z33" s="2"/>
      <c r="AA33" s="18"/>
      <c r="AB33" s="18"/>
      <c r="AC33" s="18"/>
      <c r="AD33" s="18"/>
      <c r="AE33" s="18"/>
    </row>
    <row r="34" ht="15.75" hidden="1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8"/>
      <c r="M34" s="18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8"/>
      <c r="AB34" s="18"/>
      <c r="AC34" s="18"/>
      <c r="AD34" s="18"/>
      <c r="AE34" s="18"/>
    </row>
    <row r="35" ht="15.75" hidden="1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8"/>
      <c r="M35" s="18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8"/>
      <c r="AB35" s="18"/>
      <c r="AC35" s="18"/>
      <c r="AD35" s="18"/>
      <c r="AE35" s="18"/>
    </row>
    <row r="36" ht="15.75" hidden="1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8"/>
      <c r="M36" s="18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8"/>
      <c r="AB36" s="18"/>
      <c r="AC36" s="18"/>
      <c r="AD36" s="18"/>
      <c r="AE36" s="18"/>
    </row>
    <row r="37" ht="15.75" hidden="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8"/>
      <c r="M37" s="18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8"/>
      <c r="AB37" s="18"/>
      <c r="AC37" s="18"/>
      <c r="AD37" s="18"/>
      <c r="AE37" s="2"/>
    </row>
    <row r="38" ht="15.75" hidden="1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8"/>
      <c r="M38" s="18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8"/>
      <c r="AB38" s="18"/>
      <c r="AC38" s="18"/>
      <c r="AD38" s="18"/>
      <c r="AE38" s="2"/>
    </row>
    <row r="39" ht="15.75" hidden="1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8"/>
      <c r="M39" s="18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8"/>
      <c r="AB39" s="18"/>
      <c r="AC39" s="18"/>
      <c r="AD39" s="18"/>
      <c r="AE39" s="2"/>
    </row>
    <row r="40" ht="15.75" hidden="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8"/>
      <c r="M40" s="18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8"/>
      <c r="AB40" s="18"/>
      <c r="AC40" s="18"/>
      <c r="AD40" s="2"/>
      <c r="AE40" s="2"/>
    </row>
    <row r="41" ht="15.75" hidden="1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8"/>
      <c r="M41" s="18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8"/>
      <c r="AB41" s="2"/>
      <c r="AC41" s="2"/>
      <c r="AD41" s="2"/>
      <c r="AE41" s="2"/>
    </row>
    <row r="42" ht="15.75" hidden="1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8"/>
      <c r="M42" s="18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8"/>
      <c r="AB42" s="2"/>
      <c r="AC42" s="2"/>
      <c r="AD42" s="2"/>
      <c r="AE42" s="2"/>
    </row>
    <row r="43" ht="15.75" hidden="1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8"/>
      <c r="M43" s="18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8"/>
      <c r="AB43" s="2"/>
      <c r="AC43" s="2"/>
      <c r="AD43" s="2"/>
      <c r="AE43" s="2"/>
    </row>
    <row r="44" ht="15.75" hidden="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8"/>
      <c r="M44" s="18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8"/>
      <c r="AB44" s="2"/>
      <c r="AC44" s="2"/>
      <c r="AD44" s="2"/>
      <c r="AE44" s="2"/>
    </row>
    <row r="45" ht="15.75" hidden="1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8"/>
      <c r="M45" s="18"/>
      <c r="N45" s="18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8"/>
      <c r="M46" s="18"/>
      <c r="N46" s="18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8"/>
      <c r="M47" s="18"/>
      <c r="N47" s="18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8"/>
      <c r="M48" s="18"/>
      <c r="N48" s="1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8"/>
      <c r="M49" s="18"/>
      <c r="N49" s="18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8"/>
      <c r="M50" s="18"/>
      <c r="N50" s="18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8"/>
      <c r="M51" s="18"/>
      <c r="N51" s="18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8"/>
      <c r="M52" s="18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2"/>
      <c r="AA53" s="18"/>
      <c r="AB53" s="18"/>
      <c r="AC53" s="18"/>
      <c r="AD53" s="18"/>
      <c r="AE53" s="18"/>
    </row>
    <row r="54" ht="15.75" hidden="1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2"/>
      <c r="AA54" s="18"/>
      <c r="AB54" s="18"/>
      <c r="AC54" s="18"/>
      <c r="AD54" s="18"/>
      <c r="AE54" s="18"/>
    </row>
    <row r="55" ht="15.75" hidden="1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2"/>
      <c r="Y55" s="18"/>
      <c r="Z55" s="2"/>
      <c r="AA55" s="18"/>
      <c r="AB55" s="18"/>
      <c r="AC55" s="18"/>
      <c r="AD55" s="18"/>
      <c r="AE55" s="18"/>
    </row>
    <row r="56" ht="15.75" hidden="1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2"/>
      <c r="AA56" s="18"/>
      <c r="AB56" s="18"/>
      <c r="AC56" s="18"/>
      <c r="AD56" s="18"/>
      <c r="AE56" s="18"/>
    </row>
    <row r="57" ht="15.75" hidden="1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2"/>
      <c r="Y57" s="18"/>
      <c r="Z57" s="2"/>
      <c r="AA57" s="18"/>
      <c r="AB57" s="18"/>
      <c r="AC57" s="18"/>
      <c r="AD57" s="18"/>
      <c r="AE57" s="18"/>
    </row>
    <row r="58" ht="15.75" hidden="1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2"/>
      <c r="Y58" s="18"/>
      <c r="Z58" s="2"/>
      <c r="AA58" s="18"/>
      <c r="AB58" s="18"/>
      <c r="AC58" s="18"/>
      <c r="AD58" s="18"/>
      <c r="AE58" s="18"/>
    </row>
    <row r="59" ht="15.75" hidden="1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2"/>
      <c r="Y59" s="18"/>
      <c r="Z59" s="2"/>
      <c r="AA59" s="18"/>
      <c r="AB59" s="18"/>
      <c r="AC59" s="18"/>
      <c r="AD59" s="18"/>
      <c r="AE59" s="18"/>
    </row>
    <row r="60" ht="15.75" hidden="1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2"/>
      <c r="Y60" s="18"/>
      <c r="Z60" s="2"/>
      <c r="AA60" s="18"/>
      <c r="AB60" s="18"/>
      <c r="AC60" s="18"/>
      <c r="AD60" s="18"/>
      <c r="AE60" s="18"/>
    </row>
    <row r="61" ht="15.75" hidden="1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2"/>
      <c r="Y61" s="18"/>
      <c r="Z61" s="2"/>
      <c r="AA61" s="18"/>
      <c r="AB61" s="18"/>
      <c r="AC61" s="18"/>
      <c r="AD61" s="18"/>
      <c r="AE61" s="18"/>
    </row>
    <row r="62" ht="15.75" hidden="1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2"/>
      <c r="Y62" s="18"/>
      <c r="Z62" s="2"/>
      <c r="AA62" s="18"/>
      <c r="AB62" s="18"/>
      <c r="AC62" s="18"/>
      <c r="AD62" s="18"/>
      <c r="AE62" s="18"/>
    </row>
    <row r="63" ht="15.75" hidden="1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2"/>
      <c r="Y63" s="18"/>
      <c r="Z63" s="2"/>
      <c r="AA63" s="18"/>
      <c r="AB63" s="18"/>
      <c r="AC63" s="18"/>
      <c r="AD63" s="18"/>
      <c r="AE63" s="18"/>
    </row>
    <row r="64" ht="15.75" hidden="1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2"/>
      <c r="Y64" s="18"/>
      <c r="Z64" s="2"/>
      <c r="AA64" s="18"/>
      <c r="AB64" s="18"/>
      <c r="AC64" s="18"/>
      <c r="AD64" s="18"/>
      <c r="AE64" s="18"/>
    </row>
    <row r="65" ht="15.75" hidden="1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2"/>
      <c r="Y65" s="18"/>
      <c r="Z65" s="2"/>
      <c r="AA65" s="18"/>
      <c r="AB65" s="18"/>
      <c r="AC65" s="18"/>
      <c r="AD65" s="18"/>
      <c r="AE65" s="18"/>
    </row>
    <row r="66" ht="15.75" hidden="1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2"/>
      <c r="Y66" s="18"/>
      <c r="Z66" s="2"/>
      <c r="AA66" s="18"/>
      <c r="AB66" s="18"/>
      <c r="AC66" s="18"/>
      <c r="AD66" s="18"/>
      <c r="AE66" s="18"/>
    </row>
    <row r="67" ht="15.75" hidden="1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2"/>
      <c r="Y67" s="18"/>
      <c r="Z67" s="2"/>
      <c r="AA67" s="18"/>
      <c r="AB67" s="18"/>
      <c r="AC67" s="18"/>
      <c r="AD67" s="18"/>
      <c r="AE67" s="18"/>
    </row>
    <row r="68" ht="15.75" hidden="1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2"/>
      <c r="Y68" s="18"/>
      <c r="Z68" s="2"/>
      <c r="AA68" s="18"/>
      <c r="AB68" s="18"/>
      <c r="AC68" s="18"/>
      <c r="AD68" s="18"/>
      <c r="AE68" s="18"/>
    </row>
    <row r="69" ht="15.75" hidden="1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2"/>
      <c r="Y69" s="18"/>
      <c r="Z69" s="2"/>
      <c r="AA69" s="18"/>
      <c r="AB69" s="18"/>
      <c r="AC69" s="18"/>
      <c r="AD69" s="18"/>
      <c r="AE69" s="18"/>
    </row>
    <row r="70" ht="15.75" hidden="1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2"/>
      <c r="Y70" s="18"/>
      <c r="Z70" s="2"/>
      <c r="AA70" s="18"/>
      <c r="AB70" s="18"/>
      <c r="AC70" s="18"/>
      <c r="AD70" s="18"/>
      <c r="AE70" s="18"/>
    </row>
    <row r="71" ht="15.75" hidden="1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2"/>
      <c r="Y71" s="18"/>
      <c r="Z71" s="2"/>
      <c r="AA71" s="18"/>
      <c r="AB71" s="18"/>
      <c r="AC71" s="18"/>
      <c r="AD71" s="18"/>
      <c r="AE71" s="18"/>
    </row>
    <row r="72" ht="15.75" hidden="1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2"/>
      <c r="Y72" s="18"/>
      <c r="Z72" s="2"/>
      <c r="AA72" s="18"/>
      <c r="AB72" s="18"/>
      <c r="AC72" s="18"/>
      <c r="AD72" s="18"/>
      <c r="AE72" s="18"/>
    </row>
    <row r="73" ht="15.75" hidden="1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2"/>
      <c r="Y73" s="18"/>
      <c r="Z73" s="2"/>
      <c r="AA73" s="18"/>
      <c r="AB73" s="18"/>
      <c r="AC73" s="18"/>
      <c r="AD73" s="18"/>
      <c r="AE73" s="18"/>
    </row>
    <row r="74" ht="15.75" hidden="1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2"/>
      <c r="Y74" s="18"/>
      <c r="Z74" s="2"/>
      <c r="AA74" s="18"/>
      <c r="AB74" s="18"/>
      <c r="AC74" s="18"/>
      <c r="AD74" s="18"/>
      <c r="AE74" s="18"/>
    </row>
    <row r="75" ht="15.75" hidden="1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2"/>
      <c r="Y75" s="18"/>
      <c r="Z75" s="2"/>
      <c r="AA75" s="18"/>
      <c r="AB75" s="18"/>
      <c r="AC75" s="18"/>
      <c r="AD75" s="18"/>
      <c r="AE75" s="18"/>
    </row>
    <row r="76" ht="15.75" hidden="1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2"/>
      <c r="Y76" s="18"/>
      <c r="Z76" s="2"/>
      <c r="AA76" s="18"/>
      <c r="AB76" s="18"/>
      <c r="AC76" s="18"/>
      <c r="AD76" s="18"/>
      <c r="AE76" s="18"/>
    </row>
    <row r="77" ht="15.75" hidden="1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2"/>
      <c r="Y77" s="18"/>
      <c r="Z77" s="2"/>
      <c r="AA77" s="18"/>
      <c r="AB77" s="18"/>
      <c r="AC77" s="18"/>
      <c r="AD77" s="18"/>
      <c r="AE77" s="18"/>
    </row>
    <row r="78" ht="15.75" hidden="1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2"/>
      <c r="Y78" s="18"/>
      <c r="Z78" s="2"/>
      <c r="AA78" s="18"/>
      <c r="AB78" s="18"/>
      <c r="AC78" s="18"/>
      <c r="AD78" s="18"/>
      <c r="AE78" s="18"/>
    </row>
    <row r="79" ht="15.75" hidden="1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2"/>
      <c r="W79" s="2"/>
      <c r="X79" s="2"/>
      <c r="Y79" s="18"/>
      <c r="Z79" s="2"/>
      <c r="AA79" s="18"/>
      <c r="AB79" s="18"/>
      <c r="AC79" s="18"/>
      <c r="AD79" s="18"/>
      <c r="AE79" s="18"/>
    </row>
    <row r="80" ht="15.75" hidden="1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2"/>
      <c r="X80" s="2"/>
      <c r="Y80" s="18"/>
      <c r="Z80" s="2"/>
      <c r="AA80" s="18"/>
      <c r="AB80" s="18"/>
      <c r="AC80" s="18"/>
      <c r="AD80" s="18"/>
      <c r="AE80" s="18"/>
    </row>
    <row r="81" ht="15.75" hidden="1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2"/>
      <c r="X81" s="2"/>
      <c r="Y81" s="2"/>
      <c r="Z81" s="2"/>
      <c r="AA81" s="18"/>
      <c r="AB81" s="18"/>
      <c r="AC81" s="18"/>
      <c r="AD81" s="18"/>
      <c r="AE81" s="18"/>
    </row>
    <row r="82" ht="15.75" hidden="1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2"/>
      <c r="W82" s="2"/>
      <c r="X82" s="2"/>
      <c r="Y82" s="2"/>
      <c r="Z82" s="2"/>
      <c r="AA82" s="18"/>
      <c r="AB82" s="18"/>
      <c r="AC82" s="18"/>
      <c r="AD82" s="18"/>
      <c r="AE82" s="18"/>
    </row>
    <row r="83" ht="15.75" hidden="1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2"/>
      <c r="X83" s="2"/>
      <c r="Y83" s="2"/>
      <c r="Z83" s="2"/>
      <c r="AA83" s="18"/>
      <c r="AB83" s="18"/>
      <c r="AC83" s="18"/>
      <c r="AD83" s="18"/>
      <c r="AE83" s="18"/>
    </row>
    <row r="84" ht="15.75" hidden="1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2"/>
      <c r="X84" s="2"/>
      <c r="Y84" s="2"/>
      <c r="Z84" s="2"/>
      <c r="AA84" s="18"/>
      <c r="AB84" s="18"/>
      <c r="AC84" s="18"/>
      <c r="AD84" s="18"/>
      <c r="AE84" s="18"/>
    </row>
    <row r="85" ht="15.75" hidden="1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2"/>
      <c r="W85" s="2"/>
      <c r="X85" s="2"/>
      <c r="Y85" s="2"/>
      <c r="Z85" s="2"/>
      <c r="AA85" s="18"/>
      <c r="AB85" s="18"/>
      <c r="AC85" s="18"/>
      <c r="AD85" s="18"/>
      <c r="AE85" s="18"/>
    </row>
    <row r="86" ht="15.75" hidden="1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8"/>
      <c r="M86" s="18"/>
      <c r="N86" s="18"/>
      <c r="O86" s="18"/>
      <c r="P86" s="18"/>
      <c r="Q86" s="2"/>
      <c r="R86" s="2"/>
      <c r="S86" s="18"/>
      <c r="T86" s="18"/>
      <c r="U86" s="2"/>
      <c r="V86" s="2"/>
      <c r="W86" s="2"/>
      <c r="X86" s="2"/>
      <c r="Y86" s="2"/>
      <c r="Z86" s="2"/>
      <c r="AA86" s="18"/>
      <c r="AB86" s="18"/>
      <c r="AC86" s="18"/>
      <c r="AD86" s="18"/>
      <c r="AE86" s="18"/>
    </row>
    <row r="87" ht="15.75" hidden="1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8"/>
      <c r="M87" s="18"/>
      <c r="N87" s="18"/>
      <c r="O87" s="18"/>
      <c r="P87" s="18"/>
      <c r="Q87" s="18"/>
      <c r="R87" s="18"/>
      <c r="S87" s="2"/>
      <c r="T87" s="18"/>
      <c r="U87" s="2"/>
      <c r="V87" s="2"/>
      <c r="W87" s="2"/>
      <c r="X87" s="2"/>
      <c r="Y87" s="2"/>
      <c r="Z87" s="2"/>
      <c r="AA87" s="18"/>
      <c r="AB87" s="18"/>
      <c r="AC87" s="18"/>
      <c r="AD87" s="18"/>
      <c r="AE87" s="18"/>
    </row>
    <row r="88" ht="15.75" hidden="1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8"/>
      <c r="M88" s="18"/>
      <c r="N88" s="18"/>
      <c r="O88" s="18"/>
      <c r="P88" s="18"/>
      <c r="Q88" s="18"/>
      <c r="R88" s="18"/>
      <c r="S88" s="18"/>
      <c r="T88" s="2"/>
      <c r="U88" s="18"/>
      <c r="V88" s="18"/>
      <c r="W88" s="2"/>
      <c r="X88" s="2"/>
      <c r="Y88" s="2"/>
      <c r="Z88" s="2"/>
      <c r="AA88" s="18"/>
      <c r="AB88" s="18"/>
      <c r="AC88" s="18"/>
      <c r="AD88" s="18"/>
      <c r="AE88" s="18"/>
    </row>
    <row r="89" ht="15.75" hidden="1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8"/>
      <c r="M89" s="18"/>
      <c r="N89" s="18"/>
      <c r="O89" s="18"/>
      <c r="P89" s="18"/>
      <c r="Q89" s="18"/>
      <c r="R89" s="18"/>
      <c r="S89" s="18"/>
      <c r="T89" s="2"/>
      <c r="U89" s="18"/>
      <c r="V89" s="18"/>
      <c r="W89" s="2"/>
      <c r="X89" s="2"/>
      <c r="Y89" s="2"/>
      <c r="Z89" s="2"/>
      <c r="AA89" s="18"/>
      <c r="AB89" s="18"/>
      <c r="AC89" s="18"/>
      <c r="AD89" s="18"/>
      <c r="AE89" s="18"/>
    </row>
    <row r="90" ht="15.75" hidden="1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8"/>
      <c r="M90" s="18"/>
      <c r="N90" s="18"/>
      <c r="O90" s="18"/>
      <c r="P90" s="18"/>
      <c r="Q90" s="2"/>
      <c r="R90" s="2"/>
      <c r="S90" s="2"/>
      <c r="T90" s="2"/>
      <c r="U90" s="2"/>
      <c r="V90" s="2"/>
      <c r="W90" s="2"/>
      <c r="X90" s="2"/>
      <c r="Y90" s="2"/>
      <c r="Z90" s="2"/>
      <c r="AA90" s="18"/>
      <c r="AB90" s="18"/>
      <c r="AC90" s="18"/>
      <c r="AD90" s="18"/>
      <c r="AE90" s="2"/>
    </row>
    <row r="91" ht="15.75" hidden="1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8"/>
      <c r="M91" s="18"/>
      <c r="N91" s="18"/>
      <c r="O91" s="18"/>
      <c r="P91" s="18"/>
      <c r="Q91" s="2"/>
      <c r="R91" s="2"/>
      <c r="S91" s="2"/>
      <c r="T91" s="2"/>
      <c r="U91" s="2"/>
      <c r="V91" s="2"/>
      <c r="W91" s="2"/>
      <c r="X91" s="2"/>
      <c r="Y91" s="2"/>
      <c r="Z91" s="2"/>
      <c r="AA91" s="18"/>
      <c r="AB91" s="18"/>
      <c r="AC91" s="18"/>
      <c r="AD91" s="18"/>
      <c r="AE91" s="2"/>
    </row>
    <row r="92" ht="15.75" hidden="1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8"/>
      <c r="M92" s="18"/>
      <c r="N92" s="18"/>
      <c r="O92" s="18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8"/>
      <c r="AB92" s="18"/>
      <c r="AC92" s="18"/>
      <c r="AD92" s="2"/>
      <c r="AE92" s="2"/>
    </row>
    <row r="93" ht="15.75" hidden="1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8"/>
      <c r="M93" s="18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8"/>
      <c r="AB93" s="2"/>
      <c r="AC93" s="2"/>
      <c r="AD93" s="2"/>
      <c r="AE93" s="2"/>
    </row>
    <row r="94" ht="15.75" hidden="1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8"/>
      <c r="M94" s="18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8"/>
      <c r="AB94" s="2"/>
      <c r="AC94" s="2"/>
      <c r="AD94" s="2"/>
      <c r="AE94" s="2"/>
    </row>
    <row r="95" ht="15.75" hidden="1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8"/>
      <c r="M95" s="18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8"/>
      <c r="AB95" s="2"/>
      <c r="AC95" s="2"/>
      <c r="AD95" s="2"/>
      <c r="AE95" s="2"/>
    </row>
    <row r="96" ht="15.75" hidden="1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8"/>
      <c r="M96" s="18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8"/>
      <c r="AB96" s="2"/>
      <c r="AC96" s="2"/>
      <c r="AD96" s="2"/>
      <c r="AE96" s="2"/>
    </row>
    <row r="97" ht="15.75" hidden="1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8"/>
      <c r="M97" s="18"/>
      <c r="N97" s="2"/>
      <c r="O97" s="52"/>
      <c r="P97" s="52"/>
      <c r="Q97" s="52"/>
      <c r="R97" s="52"/>
      <c r="S97" s="5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8"/>
      <c r="M98" s="18"/>
      <c r="N98" s="2"/>
      <c r="O98" s="52"/>
      <c r="P98" s="52"/>
      <c r="Q98" s="52"/>
      <c r="R98" s="52"/>
      <c r="S98" s="5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8"/>
      <c r="M99" s="18"/>
      <c r="N99" s="2"/>
      <c r="O99" s="52"/>
      <c r="P99" s="52"/>
      <c r="Q99" s="52"/>
      <c r="R99" s="52"/>
      <c r="S99" s="5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8"/>
      <c r="M100" s="18"/>
      <c r="N100" s="2"/>
      <c r="O100" s="52"/>
      <c r="P100" s="52"/>
      <c r="Q100" s="52"/>
      <c r="R100" s="52"/>
      <c r="S100" s="5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8"/>
      <c r="M101" s="18"/>
      <c r="N101" s="2"/>
      <c r="O101" s="52"/>
      <c r="P101" s="52"/>
      <c r="Q101" s="52"/>
      <c r="R101" s="52"/>
      <c r="S101" s="5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8"/>
      <c r="M102" s="18"/>
      <c r="N102" s="2"/>
      <c r="O102" s="52"/>
      <c r="P102" s="52"/>
      <c r="Q102" s="52"/>
      <c r="R102" s="52"/>
      <c r="S102" s="5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8"/>
      <c r="M103" s="18"/>
      <c r="N103" s="2"/>
      <c r="O103" s="52"/>
      <c r="P103" s="52"/>
      <c r="Q103" s="52"/>
      <c r="R103" s="52"/>
      <c r="S103" s="5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8"/>
      <c r="M104" s="18"/>
      <c r="N104" s="2"/>
      <c r="O104" s="52"/>
      <c r="P104" s="52"/>
      <c r="Q104" s="52"/>
      <c r="R104" s="52"/>
      <c r="S104" s="5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8"/>
      <c r="M105" s="18"/>
      <c r="N105" s="2"/>
      <c r="O105" s="52"/>
      <c r="P105" s="52"/>
      <c r="Q105" s="52"/>
      <c r="R105" s="52"/>
      <c r="S105" s="5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8"/>
      <c r="M106" s="18"/>
      <c r="N106" s="2"/>
      <c r="O106" s="52"/>
      <c r="P106" s="52"/>
      <c r="Q106" s="52"/>
      <c r="R106" s="52"/>
      <c r="S106" s="5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8"/>
      <c r="M107" s="18"/>
      <c r="N107" s="2"/>
      <c r="O107" s="52"/>
      <c r="P107" s="52"/>
      <c r="Q107" s="52"/>
      <c r="R107" s="52"/>
      <c r="S107" s="5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8"/>
      <c r="M108" s="18"/>
      <c r="N108" s="2"/>
      <c r="O108" s="52"/>
      <c r="P108" s="52"/>
      <c r="Q108" s="52"/>
      <c r="R108" s="52"/>
      <c r="S108" s="5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8"/>
      <c r="M109" s="18"/>
      <c r="N109" s="2"/>
      <c r="O109" s="52"/>
      <c r="P109" s="52"/>
      <c r="Q109" s="52"/>
      <c r="R109" s="52"/>
      <c r="S109" s="5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8"/>
      <c r="M110" s="18"/>
      <c r="N110" s="2"/>
      <c r="O110" s="52"/>
      <c r="P110" s="52"/>
      <c r="Q110" s="52"/>
      <c r="R110" s="52"/>
      <c r="S110" s="5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8"/>
      <c r="M111" s="18"/>
      <c r="N111" s="2"/>
      <c r="O111" s="52"/>
      <c r="P111" s="52"/>
      <c r="Q111" s="52"/>
      <c r="R111" s="52"/>
      <c r="S111" s="5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8"/>
      <c r="M112" s="18"/>
      <c r="N112" s="2"/>
      <c r="O112" s="52"/>
      <c r="P112" s="52"/>
      <c r="Q112" s="52"/>
      <c r="R112" s="52"/>
      <c r="S112" s="5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8"/>
      <c r="M113" s="18"/>
      <c r="N113" s="2"/>
      <c r="O113" s="52"/>
      <c r="P113" s="52"/>
      <c r="Q113" s="52"/>
      <c r="R113" s="52"/>
      <c r="S113" s="5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8"/>
      <c r="M114" s="18"/>
      <c r="N114" s="2"/>
      <c r="O114" s="52"/>
      <c r="P114" s="52"/>
      <c r="Q114" s="52"/>
      <c r="R114" s="52"/>
      <c r="S114" s="5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8"/>
      <c r="M115" s="18"/>
      <c r="N115" s="2"/>
      <c r="O115" s="52"/>
      <c r="P115" s="52"/>
      <c r="Q115" s="52"/>
      <c r="R115" s="52"/>
      <c r="S115" s="5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8"/>
      <c r="M116" s="18"/>
      <c r="N116" s="2"/>
      <c r="O116" s="52"/>
      <c r="P116" s="52"/>
      <c r="Q116" s="52"/>
      <c r="R116" s="52"/>
      <c r="S116" s="5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8"/>
      <c r="M117" s="18"/>
      <c r="N117" s="2"/>
      <c r="O117" s="52"/>
      <c r="P117" s="52"/>
      <c r="Q117" s="52"/>
      <c r="R117" s="52"/>
      <c r="S117" s="5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8"/>
      <c r="M118" s="18"/>
      <c r="N118" s="2"/>
      <c r="O118" s="52"/>
      <c r="P118" s="52"/>
      <c r="Q118" s="52"/>
      <c r="R118" s="52"/>
      <c r="S118" s="5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8"/>
      <c r="M119" s="18"/>
      <c r="N119" s="2"/>
      <c r="O119" s="52"/>
      <c r="P119" s="52"/>
      <c r="Q119" s="52"/>
      <c r="R119" s="52"/>
      <c r="S119" s="5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8"/>
      <c r="M120" s="18"/>
      <c r="N120" s="2"/>
      <c r="O120" s="52"/>
      <c r="P120" s="52"/>
      <c r="Q120" s="52"/>
      <c r="R120" s="52"/>
      <c r="S120" s="5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8"/>
      <c r="M121" s="18"/>
      <c r="N121" s="2"/>
      <c r="O121" s="52"/>
      <c r="P121" s="52"/>
      <c r="Q121" s="52"/>
      <c r="R121" s="52"/>
      <c r="S121" s="5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8"/>
      <c r="M122" s="18"/>
      <c r="N122" s="2"/>
      <c r="O122" s="52"/>
      <c r="P122" s="52"/>
      <c r="Q122" s="52"/>
      <c r="R122" s="52"/>
      <c r="S122" s="5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8"/>
      <c r="M123" s="18"/>
      <c r="N123" s="2"/>
      <c r="O123" s="52"/>
      <c r="P123" s="52"/>
      <c r="Q123" s="52"/>
      <c r="R123" s="52"/>
      <c r="S123" s="5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8"/>
      <c r="M124" s="18"/>
      <c r="N124" s="2"/>
      <c r="O124" s="52"/>
      <c r="P124" s="52"/>
      <c r="Q124" s="52"/>
      <c r="R124" s="52"/>
      <c r="S124" s="5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8"/>
      <c r="M125" s="18"/>
      <c r="N125" s="2"/>
      <c r="O125" s="52"/>
      <c r="P125" s="52"/>
      <c r="Q125" s="52"/>
      <c r="R125" s="52"/>
      <c r="S125" s="5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8"/>
      <c r="M126" s="18"/>
      <c r="N126" s="2"/>
      <c r="O126" s="52"/>
      <c r="P126" s="52"/>
      <c r="Q126" s="52"/>
      <c r="R126" s="52"/>
      <c r="S126" s="5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8"/>
      <c r="M127" s="18"/>
      <c r="N127" s="2"/>
      <c r="O127" s="52"/>
      <c r="P127" s="52"/>
      <c r="Q127" s="52"/>
      <c r="R127" s="52"/>
      <c r="S127" s="5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8"/>
      <c r="M128" s="18"/>
      <c r="N128" s="2"/>
      <c r="O128" s="52"/>
      <c r="P128" s="52"/>
      <c r="Q128" s="52"/>
      <c r="R128" s="52"/>
      <c r="S128" s="5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8"/>
      <c r="M129" s="18"/>
      <c r="N129" s="2"/>
      <c r="O129" s="52"/>
      <c r="P129" s="52"/>
      <c r="Q129" s="52"/>
      <c r="R129" s="52"/>
      <c r="S129" s="5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8"/>
      <c r="M130" s="18"/>
      <c r="N130" s="2"/>
      <c r="O130" s="52"/>
      <c r="P130" s="52"/>
      <c r="Q130" s="52"/>
      <c r="R130" s="52"/>
      <c r="S130" s="5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8"/>
      <c r="M131" s="18"/>
      <c r="N131" s="2"/>
      <c r="O131" s="52"/>
      <c r="P131" s="52"/>
      <c r="Q131" s="52"/>
      <c r="R131" s="52"/>
      <c r="S131" s="5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8"/>
      <c r="M132" s="18"/>
      <c r="N132" s="2"/>
      <c r="O132" s="52"/>
      <c r="P132" s="52"/>
      <c r="Q132" s="52"/>
      <c r="R132" s="52"/>
      <c r="S132" s="5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8"/>
      <c r="M133" s="18"/>
      <c r="N133" s="2"/>
      <c r="O133" s="52"/>
      <c r="P133" s="52"/>
      <c r="Q133" s="52"/>
      <c r="R133" s="52"/>
      <c r="S133" s="5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8"/>
      <c r="M134" s="18"/>
      <c r="N134" s="2"/>
      <c r="O134" s="52"/>
      <c r="P134" s="52"/>
      <c r="Q134" s="52"/>
      <c r="R134" s="52"/>
      <c r="S134" s="5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8"/>
      <c r="M135" s="18"/>
      <c r="N135" s="2"/>
      <c r="O135" s="52"/>
      <c r="P135" s="52"/>
      <c r="Q135" s="52"/>
      <c r="R135" s="52"/>
      <c r="S135" s="5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8"/>
      <c r="M136" s="18"/>
      <c r="N136" s="2"/>
      <c r="O136" s="52"/>
      <c r="P136" s="52"/>
      <c r="Q136" s="52"/>
      <c r="R136" s="52"/>
      <c r="S136" s="5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8"/>
      <c r="M137" s="18"/>
      <c r="N137" s="2"/>
      <c r="O137" s="52"/>
      <c r="P137" s="52"/>
      <c r="Q137" s="52"/>
      <c r="R137" s="52"/>
      <c r="S137" s="5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8"/>
      <c r="M138" s="18"/>
      <c r="N138" s="2"/>
      <c r="O138" s="52"/>
      <c r="P138" s="52"/>
      <c r="Q138" s="52"/>
      <c r="R138" s="52"/>
      <c r="S138" s="5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8"/>
      <c r="M139" s="18"/>
      <c r="N139" s="2"/>
      <c r="O139" s="52"/>
      <c r="P139" s="52"/>
      <c r="Q139" s="52"/>
      <c r="R139" s="52"/>
      <c r="S139" s="5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8"/>
      <c r="M140" s="18"/>
      <c r="N140" s="2"/>
      <c r="O140" s="52"/>
      <c r="P140" s="52"/>
      <c r="Q140" s="52"/>
      <c r="R140" s="52"/>
      <c r="S140" s="5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8"/>
      <c r="M141" s="18"/>
      <c r="N141" s="2"/>
      <c r="O141" s="52"/>
      <c r="P141" s="52"/>
      <c r="Q141" s="52"/>
      <c r="R141" s="52"/>
      <c r="S141" s="5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8"/>
      <c r="M142" s="18"/>
      <c r="N142" s="2"/>
      <c r="O142" s="52"/>
      <c r="P142" s="52"/>
      <c r="Q142" s="52"/>
      <c r="R142" s="52"/>
      <c r="S142" s="5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8"/>
      <c r="M143" s="18"/>
      <c r="N143" s="2"/>
      <c r="O143" s="52"/>
      <c r="P143" s="52"/>
      <c r="Q143" s="52"/>
      <c r="R143" s="52"/>
      <c r="S143" s="5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8"/>
      <c r="M144" s="18"/>
      <c r="N144" s="2"/>
      <c r="O144" s="52"/>
      <c r="P144" s="52"/>
      <c r="Q144" s="52"/>
      <c r="R144" s="52"/>
      <c r="S144" s="5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8"/>
      <c r="M145" s="18"/>
      <c r="N145" s="2"/>
      <c r="O145" s="52"/>
      <c r="P145" s="52"/>
      <c r="Q145" s="52"/>
      <c r="R145" s="52"/>
      <c r="S145" s="5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8"/>
      <c r="M146" s="18"/>
      <c r="N146" s="2"/>
      <c r="O146" s="52"/>
      <c r="P146" s="52"/>
      <c r="Q146" s="52"/>
      <c r="R146" s="52"/>
      <c r="S146" s="5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8"/>
      <c r="M147" s="18"/>
      <c r="N147" s="2"/>
      <c r="O147" s="52"/>
      <c r="P147" s="52"/>
      <c r="Q147" s="52"/>
      <c r="R147" s="52"/>
      <c r="S147" s="5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8"/>
      <c r="M148" s="18"/>
      <c r="N148" s="2"/>
      <c r="O148" s="52"/>
      <c r="P148" s="52"/>
      <c r="Q148" s="52"/>
      <c r="R148" s="52"/>
      <c r="S148" s="5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8"/>
      <c r="M149" s="18"/>
      <c r="N149" s="2"/>
      <c r="O149" s="52"/>
      <c r="P149" s="52"/>
      <c r="Q149" s="52"/>
      <c r="R149" s="52"/>
      <c r="S149" s="5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8"/>
      <c r="M150" s="18"/>
      <c r="N150" s="2"/>
      <c r="O150" s="52"/>
      <c r="P150" s="52"/>
      <c r="Q150" s="52"/>
      <c r="R150" s="52"/>
      <c r="S150" s="5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8"/>
      <c r="M151" s="18"/>
      <c r="N151" s="2"/>
      <c r="O151" s="52"/>
      <c r="P151" s="52"/>
      <c r="Q151" s="52"/>
      <c r="R151" s="52"/>
      <c r="S151" s="5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8"/>
      <c r="M152" s="18"/>
      <c r="N152" s="2"/>
      <c r="O152" s="52"/>
      <c r="P152" s="52"/>
      <c r="Q152" s="52"/>
      <c r="R152" s="52"/>
      <c r="S152" s="5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8"/>
      <c r="M153" s="18"/>
      <c r="N153" s="2"/>
      <c r="O153" s="52"/>
      <c r="P153" s="52"/>
      <c r="Q153" s="52"/>
      <c r="R153" s="52"/>
      <c r="S153" s="5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8"/>
      <c r="M154" s="18"/>
      <c r="N154" s="2"/>
      <c r="O154" s="52"/>
      <c r="P154" s="52"/>
      <c r="Q154" s="52"/>
      <c r="R154" s="52"/>
      <c r="S154" s="5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8"/>
      <c r="M155" s="18"/>
      <c r="N155" s="2"/>
      <c r="O155" s="52"/>
      <c r="P155" s="52"/>
      <c r="Q155" s="52"/>
      <c r="R155" s="52"/>
      <c r="S155" s="5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8"/>
      <c r="M156" s="18"/>
      <c r="N156" s="2"/>
      <c r="O156" s="52"/>
      <c r="P156" s="52"/>
      <c r="Q156" s="52"/>
      <c r="R156" s="52"/>
      <c r="S156" s="5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8"/>
      <c r="M157" s="18"/>
      <c r="N157" s="2"/>
      <c r="O157" s="52"/>
      <c r="P157" s="52"/>
      <c r="Q157" s="52"/>
      <c r="R157" s="52"/>
      <c r="S157" s="5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8"/>
      <c r="M158" s="18"/>
      <c r="N158" s="2"/>
      <c r="O158" s="52"/>
      <c r="P158" s="52"/>
      <c r="Q158" s="52"/>
      <c r="R158" s="52"/>
      <c r="S158" s="5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8"/>
      <c r="M159" s="18"/>
      <c r="N159" s="2"/>
      <c r="O159" s="52"/>
      <c r="P159" s="52"/>
      <c r="Q159" s="52"/>
      <c r="R159" s="52"/>
      <c r="S159" s="5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8"/>
      <c r="M160" s="18"/>
      <c r="N160" s="2"/>
      <c r="O160" s="52"/>
      <c r="P160" s="52"/>
      <c r="Q160" s="52"/>
      <c r="R160" s="52"/>
      <c r="S160" s="5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8"/>
      <c r="M161" s="18"/>
      <c r="N161" s="2"/>
      <c r="O161" s="52"/>
      <c r="P161" s="52"/>
      <c r="Q161" s="52"/>
      <c r="R161" s="52"/>
      <c r="S161" s="5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8"/>
      <c r="M162" s="18"/>
      <c r="N162" s="2"/>
      <c r="O162" s="52"/>
      <c r="P162" s="52"/>
      <c r="Q162" s="52"/>
      <c r="R162" s="52"/>
      <c r="S162" s="5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8"/>
      <c r="M163" s="18"/>
      <c r="N163" s="2"/>
      <c r="O163" s="52"/>
      <c r="P163" s="52"/>
      <c r="Q163" s="52"/>
      <c r="R163" s="52"/>
      <c r="S163" s="5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8"/>
      <c r="M164" s="18"/>
      <c r="N164" s="2"/>
      <c r="O164" s="52"/>
      <c r="P164" s="52"/>
      <c r="Q164" s="52"/>
      <c r="R164" s="52"/>
      <c r="S164" s="5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8"/>
      <c r="M165" s="18"/>
      <c r="N165" s="2"/>
      <c r="O165" s="52"/>
      <c r="P165" s="52"/>
      <c r="Q165" s="52"/>
      <c r="R165" s="52"/>
      <c r="S165" s="5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8"/>
      <c r="M166" s="18"/>
      <c r="N166" s="2"/>
      <c r="O166" s="52"/>
      <c r="P166" s="52"/>
      <c r="Q166" s="52"/>
      <c r="R166" s="52"/>
      <c r="S166" s="5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8"/>
      <c r="M167" s="18"/>
      <c r="N167" s="2"/>
      <c r="O167" s="52"/>
      <c r="P167" s="52"/>
      <c r="Q167" s="52"/>
      <c r="R167" s="52"/>
      <c r="S167" s="5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8"/>
      <c r="M168" s="18"/>
      <c r="N168" s="2"/>
      <c r="O168" s="52"/>
      <c r="P168" s="52"/>
      <c r="Q168" s="52"/>
      <c r="R168" s="52"/>
      <c r="S168" s="5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8"/>
      <c r="M169" s="18"/>
      <c r="N169" s="2"/>
      <c r="O169" s="52"/>
      <c r="P169" s="52"/>
      <c r="Q169" s="52"/>
      <c r="R169" s="52"/>
      <c r="S169" s="5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8"/>
      <c r="M170" s="18"/>
      <c r="N170" s="2"/>
      <c r="O170" s="52"/>
      <c r="P170" s="52"/>
      <c r="Q170" s="52"/>
      <c r="R170" s="52"/>
      <c r="S170" s="5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8"/>
      <c r="M171" s="18"/>
      <c r="N171" s="2"/>
      <c r="O171" s="52"/>
      <c r="P171" s="52"/>
      <c r="Q171" s="52"/>
      <c r="R171" s="52"/>
      <c r="S171" s="5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8"/>
      <c r="M172" s="18"/>
      <c r="N172" s="2"/>
      <c r="O172" s="52"/>
      <c r="P172" s="52"/>
      <c r="Q172" s="52"/>
      <c r="R172" s="52"/>
      <c r="S172" s="5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5"/>
      <c r="B173" s="45"/>
      <c r="C173" s="45"/>
      <c r="D173" s="45"/>
      <c r="E173" s="45"/>
      <c r="F173" s="45"/>
      <c r="G173" s="45"/>
      <c r="L173" s="2"/>
      <c r="M173" s="2"/>
      <c r="N173" s="2"/>
      <c r="O173" s="52"/>
      <c r="P173" s="52"/>
      <c r="Q173" s="52"/>
      <c r="R173" s="52"/>
      <c r="S173" s="5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5"/>
      <c r="B174" s="45"/>
      <c r="C174" s="45"/>
      <c r="D174" s="45"/>
      <c r="E174" s="45"/>
      <c r="F174" s="45"/>
      <c r="G174" s="45"/>
      <c r="L174" s="2"/>
      <c r="M174" s="2"/>
      <c r="N174" s="2"/>
      <c r="O174" s="52"/>
      <c r="P174" s="52"/>
      <c r="Q174" s="52"/>
      <c r="R174" s="52"/>
      <c r="S174" s="5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5"/>
      <c r="B175" s="45"/>
      <c r="C175" s="45"/>
      <c r="D175" s="45"/>
      <c r="E175" s="45"/>
      <c r="F175" s="45"/>
      <c r="G175" s="45"/>
      <c r="L175" s="2"/>
      <c r="M175" s="2"/>
      <c r="N175" s="2"/>
      <c r="O175" s="52"/>
      <c r="P175" s="52"/>
      <c r="Q175" s="52"/>
      <c r="R175" s="52"/>
      <c r="S175" s="5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5"/>
      <c r="B176" s="45"/>
      <c r="C176" s="45"/>
      <c r="D176" s="45"/>
      <c r="E176" s="45"/>
      <c r="F176" s="45"/>
      <c r="G176" s="45"/>
      <c r="L176" s="2"/>
      <c r="M176" s="2"/>
      <c r="N176" s="2"/>
      <c r="O176" s="52"/>
      <c r="P176" s="52"/>
      <c r="Q176" s="52"/>
      <c r="R176" s="52"/>
      <c r="S176" s="5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5"/>
      <c r="B177" s="45"/>
      <c r="C177" s="45"/>
      <c r="D177" s="45"/>
      <c r="E177" s="45"/>
      <c r="F177" s="45"/>
      <c r="G177" s="45"/>
      <c r="L177" s="2"/>
      <c r="M177" s="2"/>
      <c r="N177" s="2"/>
      <c r="O177" s="52"/>
      <c r="P177" s="52"/>
      <c r="Q177" s="52"/>
      <c r="R177" s="52"/>
      <c r="S177" s="5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5"/>
      <c r="B178" s="45"/>
      <c r="C178" s="45"/>
      <c r="D178" s="45"/>
      <c r="E178" s="45"/>
      <c r="F178" s="45"/>
      <c r="G178" s="45"/>
      <c r="L178" s="2"/>
      <c r="M178" s="2"/>
      <c r="N178" s="2"/>
      <c r="O178" s="52"/>
      <c r="P178" s="52"/>
      <c r="Q178" s="52"/>
      <c r="R178" s="52"/>
      <c r="S178" s="5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5"/>
      <c r="B179" s="45"/>
      <c r="C179" s="45"/>
      <c r="D179" s="45"/>
      <c r="E179" s="45"/>
      <c r="F179" s="45"/>
      <c r="G179" s="45"/>
      <c r="L179" s="2"/>
      <c r="M179" s="2"/>
      <c r="N179" s="2"/>
      <c r="O179" s="52"/>
      <c r="P179" s="52"/>
      <c r="Q179" s="52"/>
      <c r="R179" s="52"/>
      <c r="S179" s="5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5"/>
      <c r="B180" s="45"/>
      <c r="C180" s="45"/>
      <c r="D180" s="45"/>
      <c r="E180" s="45"/>
      <c r="F180" s="45"/>
      <c r="G180" s="45"/>
      <c r="L180" s="2"/>
      <c r="M180" s="2"/>
      <c r="N180" s="2"/>
      <c r="O180" s="52"/>
      <c r="P180" s="52"/>
      <c r="Q180" s="52"/>
      <c r="R180" s="52"/>
      <c r="S180" s="5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5"/>
      <c r="B181" s="45"/>
      <c r="C181" s="45"/>
      <c r="D181" s="45"/>
      <c r="E181" s="45"/>
      <c r="F181" s="45"/>
      <c r="G181" s="45"/>
      <c r="L181" s="2"/>
      <c r="M181" s="2"/>
      <c r="N181" s="2"/>
      <c r="O181" s="52"/>
      <c r="P181" s="52"/>
      <c r="Q181" s="52"/>
      <c r="R181" s="52"/>
      <c r="S181" s="5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5"/>
      <c r="B182" s="45"/>
      <c r="C182" s="45"/>
      <c r="D182" s="45"/>
      <c r="E182" s="45"/>
      <c r="F182" s="45"/>
      <c r="G182" s="45"/>
      <c r="L182" s="2"/>
      <c r="M182" s="2"/>
      <c r="N182" s="2"/>
      <c r="O182" s="52"/>
      <c r="P182" s="52"/>
      <c r="Q182" s="52"/>
      <c r="R182" s="52"/>
      <c r="S182" s="5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5"/>
      <c r="B183" s="45"/>
      <c r="C183" s="45"/>
      <c r="D183" s="45"/>
      <c r="E183" s="45"/>
      <c r="F183" s="45"/>
      <c r="G183" s="45"/>
      <c r="L183" s="2"/>
      <c r="M183" s="2"/>
      <c r="N183" s="2"/>
      <c r="O183" s="52"/>
      <c r="P183" s="52"/>
      <c r="Q183" s="52"/>
      <c r="R183" s="52"/>
      <c r="S183" s="5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5"/>
      <c r="B184" s="45"/>
      <c r="C184" s="45"/>
      <c r="D184" s="45"/>
      <c r="E184" s="45"/>
      <c r="F184" s="45"/>
      <c r="G184" s="45"/>
      <c r="L184" s="2"/>
      <c r="M184" s="2"/>
      <c r="N184" s="2"/>
      <c r="O184" s="52"/>
      <c r="P184" s="52"/>
      <c r="Q184" s="52"/>
      <c r="R184" s="52"/>
      <c r="S184" s="5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5"/>
      <c r="B185" s="45"/>
      <c r="C185" s="45"/>
      <c r="D185" s="45"/>
      <c r="E185" s="45"/>
      <c r="F185" s="45"/>
      <c r="G185" s="45"/>
      <c r="L185" s="2"/>
      <c r="M185" s="2"/>
      <c r="N185" s="2"/>
      <c r="O185" s="52"/>
      <c r="P185" s="52"/>
      <c r="Q185" s="52"/>
      <c r="R185" s="52"/>
      <c r="S185" s="5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5"/>
      <c r="B186" s="45"/>
      <c r="C186" s="45"/>
      <c r="D186" s="45"/>
      <c r="E186" s="45"/>
      <c r="F186" s="45"/>
      <c r="G186" s="45"/>
      <c r="L186" s="2"/>
      <c r="M186" s="2"/>
      <c r="N186" s="2"/>
      <c r="O186" s="52"/>
      <c r="P186" s="52"/>
      <c r="Q186" s="52"/>
      <c r="R186" s="52"/>
      <c r="S186" s="5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5"/>
      <c r="B187" s="45"/>
      <c r="C187" s="45"/>
      <c r="D187" s="45"/>
      <c r="E187" s="45"/>
      <c r="F187" s="45"/>
      <c r="G187" s="45"/>
      <c r="L187" s="2"/>
      <c r="M187" s="2"/>
      <c r="N187" s="2"/>
      <c r="O187" s="52"/>
      <c r="P187" s="52"/>
      <c r="Q187" s="52"/>
      <c r="R187" s="52"/>
      <c r="S187" s="5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5"/>
      <c r="B188" s="45"/>
      <c r="C188" s="45"/>
      <c r="D188" s="45"/>
      <c r="E188" s="45"/>
      <c r="F188" s="45"/>
      <c r="G188" s="45"/>
      <c r="L188" s="2"/>
      <c r="M188" s="2"/>
      <c r="N188" s="2"/>
      <c r="O188" s="52"/>
      <c r="P188" s="52"/>
      <c r="Q188" s="52"/>
      <c r="R188" s="52"/>
      <c r="S188" s="5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5"/>
      <c r="B189" s="45"/>
      <c r="C189" s="45"/>
      <c r="D189" s="45"/>
      <c r="E189" s="45"/>
      <c r="F189" s="45"/>
      <c r="G189" s="45"/>
      <c r="L189" s="2"/>
      <c r="M189" s="2"/>
      <c r="N189" s="2"/>
      <c r="O189" s="52"/>
      <c r="P189" s="52"/>
      <c r="Q189" s="52"/>
      <c r="R189" s="52"/>
      <c r="S189" s="5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5"/>
      <c r="B190" s="45"/>
      <c r="C190" s="45"/>
      <c r="D190" s="45"/>
      <c r="E190" s="45"/>
      <c r="F190" s="45"/>
      <c r="G190" s="45"/>
      <c r="L190" s="2"/>
      <c r="M190" s="2"/>
      <c r="N190" s="2"/>
      <c r="O190" s="52"/>
      <c r="P190" s="52"/>
      <c r="Q190" s="52"/>
      <c r="R190" s="52"/>
      <c r="S190" s="5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5"/>
      <c r="B191" s="45"/>
      <c r="C191" s="45"/>
      <c r="D191" s="45"/>
      <c r="E191" s="45"/>
      <c r="F191" s="45"/>
      <c r="G191" s="45"/>
      <c r="L191" s="2"/>
      <c r="M191" s="2"/>
      <c r="N191" s="2"/>
      <c r="O191" s="52"/>
      <c r="P191" s="52"/>
      <c r="Q191" s="52"/>
      <c r="R191" s="52"/>
      <c r="S191" s="5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5"/>
      <c r="B192" s="45"/>
      <c r="C192" s="45"/>
      <c r="D192" s="45"/>
      <c r="E192" s="45"/>
      <c r="F192" s="45"/>
      <c r="G192" s="45"/>
      <c r="L192" s="2"/>
      <c r="M192" s="2"/>
      <c r="N192" s="2"/>
      <c r="O192" s="52"/>
      <c r="P192" s="52"/>
      <c r="Q192" s="52"/>
      <c r="R192" s="52"/>
      <c r="S192" s="5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5"/>
      <c r="B193" s="45"/>
      <c r="C193" s="45"/>
      <c r="D193" s="45"/>
      <c r="E193" s="45"/>
      <c r="F193" s="45"/>
      <c r="G193" s="45"/>
      <c r="L193" s="2"/>
      <c r="M193" s="2"/>
      <c r="N193" s="2"/>
      <c r="O193" s="52"/>
      <c r="P193" s="52"/>
      <c r="Q193" s="52"/>
      <c r="R193" s="52"/>
      <c r="S193" s="5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5"/>
      <c r="B194" s="45"/>
      <c r="C194" s="45"/>
      <c r="D194" s="45"/>
      <c r="E194" s="45"/>
      <c r="F194" s="45"/>
      <c r="G194" s="45"/>
      <c r="L194" s="2"/>
      <c r="M194" s="2"/>
      <c r="N194" s="2"/>
      <c r="O194" s="52"/>
      <c r="P194" s="52"/>
      <c r="Q194" s="52"/>
      <c r="R194" s="52"/>
      <c r="S194" s="5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5"/>
      <c r="B195" s="45"/>
      <c r="C195" s="45"/>
      <c r="D195" s="45"/>
      <c r="E195" s="45"/>
      <c r="F195" s="45"/>
      <c r="G195" s="45"/>
      <c r="L195" s="2"/>
      <c r="M195" s="2"/>
      <c r="N195" s="2"/>
      <c r="O195" s="52"/>
      <c r="P195" s="52"/>
      <c r="Q195" s="52"/>
      <c r="R195" s="52"/>
      <c r="S195" s="5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5"/>
      <c r="B196" s="45"/>
      <c r="C196" s="45"/>
      <c r="D196" s="45"/>
      <c r="E196" s="45"/>
      <c r="F196" s="45"/>
      <c r="G196" s="45"/>
      <c r="L196" s="2"/>
      <c r="M196" s="2"/>
      <c r="N196" s="2"/>
      <c r="O196" s="52"/>
      <c r="P196" s="52"/>
      <c r="Q196" s="52"/>
      <c r="R196" s="52"/>
      <c r="S196" s="5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5"/>
      <c r="B197" s="45"/>
      <c r="C197" s="45"/>
      <c r="D197" s="45"/>
      <c r="E197" s="45"/>
      <c r="F197" s="45"/>
      <c r="G197" s="45"/>
      <c r="L197" s="2"/>
      <c r="M197" s="2"/>
      <c r="N197" s="2"/>
      <c r="O197" s="52"/>
      <c r="P197" s="52"/>
      <c r="Q197" s="52"/>
      <c r="R197" s="52"/>
      <c r="S197" s="5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5"/>
      <c r="B198" s="45"/>
      <c r="C198" s="45"/>
      <c r="D198" s="45"/>
      <c r="E198" s="45"/>
      <c r="F198" s="45"/>
      <c r="G198" s="45"/>
      <c r="L198" s="2"/>
      <c r="M198" s="2"/>
      <c r="N198" s="2"/>
      <c r="O198" s="52"/>
      <c r="P198" s="52"/>
      <c r="Q198" s="52"/>
      <c r="R198" s="52"/>
      <c r="S198" s="5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5"/>
      <c r="B199" s="45"/>
      <c r="C199" s="45"/>
      <c r="D199" s="45"/>
      <c r="E199" s="45"/>
      <c r="F199" s="45"/>
      <c r="G199" s="45"/>
      <c r="L199" s="2"/>
      <c r="M199" s="2"/>
      <c r="N199" s="2"/>
      <c r="O199" s="52"/>
      <c r="P199" s="52"/>
      <c r="Q199" s="52"/>
      <c r="R199" s="52"/>
      <c r="S199" s="5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5"/>
      <c r="B200" s="45"/>
      <c r="C200" s="45"/>
      <c r="D200" s="45"/>
      <c r="E200" s="45"/>
      <c r="F200" s="45"/>
      <c r="G200" s="45"/>
      <c r="L200" s="2"/>
      <c r="M200" s="2"/>
      <c r="N200" s="2"/>
      <c r="O200" s="52"/>
      <c r="P200" s="52"/>
      <c r="Q200" s="52"/>
      <c r="R200" s="52"/>
      <c r="S200" s="5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5"/>
      <c r="B201" s="45"/>
      <c r="C201" s="45"/>
      <c r="D201" s="45"/>
      <c r="E201" s="45"/>
      <c r="F201" s="45"/>
      <c r="G201" s="45"/>
      <c r="L201" s="2"/>
      <c r="M201" s="2"/>
      <c r="N201" s="2"/>
      <c r="O201" s="52"/>
      <c r="P201" s="52"/>
      <c r="Q201" s="52"/>
      <c r="R201" s="52"/>
      <c r="S201" s="5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5"/>
      <c r="B202" s="45"/>
      <c r="C202" s="45"/>
      <c r="D202" s="45"/>
      <c r="E202" s="45"/>
      <c r="F202" s="45"/>
      <c r="G202" s="45"/>
      <c r="L202" s="2"/>
      <c r="M202" s="2"/>
      <c r="N202" s="2"/>
      <c r="O202" s="52"/>
      <c r="P202" s="52"/>
      <c r="Q202" s="52"/>
      <c r="R202" s="52"/>
      <c r="S202" s="5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5"/>
      <c r="B203" s="45"/>
      <c r="C203" s="45"/>
      <c r="D203" s="45"/>
      <c r="E203" s="45"/>
      <c r="F203" s="45"/>
      <c r="G203" s="45"/>
      <c r="L203" s="2"/>
      <c r="M203" s="2"/>
      <c r="N203" s="2"/>
      <c r="O203" s="52"/>
      <c r="P203" s="52"/>
      <c r="Q203" s="52"/>
      <c r="R203" s="52"/>
      <c r="S203" s="5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5"/>
      <c r="B204" s="45"/>
      <c r="C204" s="45"/>
      <c r="D204" s="45"/>
      <c r="E204" s="45"/>
      <c r="F204" s="45"/>
      <c r="G204" s="45"/>
      <c r="L204" s="2"/>
      <c r="M204" s="2"/>
      <c r="N204" s="2"/>
      <c r="O204" s="52"/>
      <c r="P204" s="52"/>
      <c r="Q204" s="52"/>
      <c r="R204" s="52"/>
      <c r="S204" s="5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5"/>
      <c r="B205" s="45"/>
      <c r="C205" s="45"/>
      <c r="D205" s="45"/>
      <c r="E205" s="45"/>
      <c r="F205" s="45"/>
      <c r="G205" s="45"/>
      <c r="L205" s="2"/>
      <c r="M205" s="2"/>
      <c r="N205" s="2"/>
      <c r="O205" s="52"/>
      <c r="P205" s="52"/>
      <c r="Q205" s="52"/>
      <c r="R205" s="52"/>
      <c r="S205" s="5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5"/>
      <c r="B206" s="45"/>
      <c r="C206" s="45"/>
      <c r="D206" s="45"/>
      <c r="E206" s="45"/>
      <c r="F206" s="45"/>
      <c r="G206" s="45"/>
      <c r="L206" s="2"/>
      <c r="M206" s="2"/>
      <c r="N206" s="2"/>
      <c r="O206" s="52"/>
      <c r="P206" s="52"/>
      <c r="Q206" s="52"/>
      <c r="R206" s="52"/>
      <c r="S206" s="5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5"/>
      <c r="B207" s="45"/>
      <c r="C207" s="45"/>
      <c r="D207" s="45"/>
      <c r="E207" s="45"/>
      <c r="F207" s="45"/>
      <c r="G207" s="45"/>
      <c r="L207" s="2"/>
      <c r="M207" s="2"/>
      <c r="N207" s="2"/>
      <c r="O207" s="52"/>
      <c r="P207" s="52"/>
      <c r="Q207" s="52"/>
      <c r="R207" s="52"/>
      <c r="S207" s="5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5"/>
      <c r="B208" s="45"/>
      <c r="C208" s="45"/>
      <c r="D208" s="45"/>
      <c r="E208" s="45"/>
      <c r="F208" s="45"/>
      <c r="G208" s="45"/>
      <c r="L208" s="2"/>
      <c r="M208" s="2"/>
      <c r="N208" s="2"/>
      <c r="O208" s="52"/>
      <c r="P208" s="52"/>
      <c r="Q208" s="52"/>
      <c r="R208" s="52"/>
      <c r="S208" s="5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5"/>
      <c r="B209" s="45"/>
      <c r="C209" s="45"/>
      <c r="D209" s="45"/>
      <c r="E209" s="45"/>
      <c r="F209" s="45"/>
      <c r="G209" s="45"/>
      <c r="L209" s="2"/>
      <c r="M209" s="2"/>
      <c r="N209" s="2"/>
      <c r="O209" s="52"/>
      <c r="P209" s="52"/>
      <c r="Q209" s="52"/>
      <c r="R209" s="52"/>
      <c r="S209" s="5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5"/>
      <c r="B210" s="45"/>
      <c r="C210" s="45"/>
      <c r="D210" s="45"/>
      <c r="E210" s="45"/>
      <c r="F210" s="45"/>
      <c r="G210" s="45"/>
      <c r="L210" s="2"/>
      <c r="M210" s="2"/>
      <c r="N210" s="2"/>
      <c r="O210" s="52"/>
      <c r="P210" s="52"/>
      <c r="Q210" s="52"/>
      <c r="R210" s="52"/>
      <c r="S210" s="5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5"/>
      <c r="B211" s="45"/>
      <c r="C211" s="45"/>
      <c r="D211" s="45"/>
      <c r="E211" s="45"/>
      <c r="F211" s="45"/>
      <c r="G211" s="45"/>
      <c r="L211" s="2"/>
      <c r="M211" s="2"/>
      <c r="N211" s="2"/>
      <c r="O211" s="52"/>
      <c r="P211" s="52"/>
      <c r="Q211" s="52"/>
      <c r="R211" s="52"/>
      <c r="S211" s="5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5"/>
      <c r="B212" s="45"/>
      <c r="C212" s="45"/>
      <c r="D212" s="45"/>
      <c r="E212" s="45"/>
      <c r="F212" s="45"/>
      <c r="G212" s="45"/>
      <c r="L212" s="2"/>
      <c r="M212" s="2"/>
      <c r="N212" s="2"/>
      <c r="O212" s="52"/>
      <c r="P212" s="52"/>
      <c r="Q212" s="52"/>
      <c r="R212" s="52"/>
      <c r="S212" s="5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5"/>
      <c r="B213" s="45"/>
      <c r="C213" s="45"/>
      <c r="D213" s="45"/>
      <c r="E213" s="45"/>
      <c r="F213" s="45"/>
      <c r="G213" s="45"/>
      <c r="L213" s="2"/>
      <c r="M213" s="2"/>
      <c r="N213" s="2"/>
      <c r="O213" s="52"/>
      <c r="P213" s="52"/>
      <c r="Q213" s="52"/>
      <c r="R213" s="52"/>
      <c r="S213" s="5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5"/>
      <c r="B214" s="45"/>
      <c r="C214" s="45"/>
      <c r="D214" s="45"/>
      <c r="E214" s="45"/>
      <c r="F214" s="45"/>
      <c r="G214" s="45"/>
      <c r="L214" s="2"/>
      <c r="M214" s="2"/>
      <c r="N214" s="2"/>
      <c r="O214" s="52"/>
      <c r="P214" s="52"/>
      <c r="Q214" s="52"/>
      <c r="R214" s="52"/>
      <c r="S214" s="5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5"/>
      <c r="B215" s="45"/>
      <c r="C215" s="45"/>
      <c r="D215" s="45"/>
      <c r="E215" s="45"/>
      <c r="F215" s="45"/>
      <c r="G215" s="45"/>
      <c r="L215" s="2"/>
      <c r="M215" s="2"/>
      <c r="N215" s="2"/>
      <c r="O215" s="52"/>
      <c r="P215" s="52"/>
      <c r="Q215" s="52"/>
      <c r="R215" s="52"/>
      <c r="S215" s="5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5"/>
      <c r="B216" s="45"/>
      <c r="C216" s="45"/>
      <c r="D216" s="45"/>
      <c r="E216" s="45"/>
      <c r="F216" s="45"/>
      <c r="G216" s="45"/>
      <c r="L216" s="2"/>
      <c r="M216" s="2"/>
      <c r="N216" s="2"/>
      <c r="O216" s="52"/>
      <c r="P216" s="52"/>
      <c r="Q216" s="52"/>
      <c r="R216" s="52"/>
      <c r="S216" s="5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5"/>
      <c r="B217" s="45"/>
      <c r="C217" s="45"/>
      <c r="D217" s="45"/>
      <c r="E217" s="45"/>
      <c r="F217" s="45"/>
      <c r="G217" s="45"/>
      <c r="L217" s="2"/>
      <c r="M217" s="2"/>
      <c r="N217" s="2"/>
      <c r="O217" s="52"/>
      <c r="P217" s="52"/>
      <c r="Q217" s="52"/>
      <c r="R217" s="52"/>
      <c r="S217" s="5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5"/>
      <c r="B218" s="45"/>
      <c r="C218" s="45"/>
      <c r="D218" s="45"/>
      <c r="E218" s="45"/>
      <c r="F218" s="45"/>
      <c r="G218" s="45"/>
      <c r="L218" s="2"/>
      <c r="M218" s="2"/>
      <c r="N218" s="2"/>
      <c r="O218" s="52"/>
      <c r="P218" s="52"/>
      <c r="Q218" s="52"/>
      <c r="R218" s="52"/>
      <c r="S218" s="5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5"/>
      <c r="B219" s="45"/>
      <c r="C219" s="45"/>
      <c r="D219" s="45"/>
      <c r="E219" s="45"/>
      <c r="F219" s="45"/>
      <c r="G219" s="45"/>
      <c r="L219" s="2"/>
      <c r="M219" s="2"/>
      <c r="N219" s="2"/>
      <c r="O219" s="52"/>
      <c r="P219" s="52"/>
      <c r="Q219" s="52"/>
      <c r="R219" s="52"/>
      <c r="S219" s="5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5"/>
      <c r="B220" s="45"/>
      <c r="C220" s="45"/>
      <c r="D220" s="45"/>
      <c r="E220" s="45"/>
      <c r="F220" s="45"/>
      <c r="G220" s="45"/>
      <c r="L220" s="2"/>
      <c r="M220" s="2"/>
      <c r="N220" s="2"/>
      <c r="O220" s="52"/>
      <c r="P220" s="52"/>
      <c r="Q220" s="52"/>
      <c r="R220" s="52"/>
      <c r="S220" s="5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5"/>
      <c r="B221" s="45"/>
      <c r="C221" s="45"/>
      <c r="D221" s="45"/>
      <c r="E221" s="45"/>
      <c r="F221" s="45"/>
      <c r="G221" s="45"/>
      <c r="L221" s="2"/>
      <c r="M221" s="2"/>
      <c r="N221" s="2"/>
      <c r="O221" s="52"/>
      <c r="P221" s="52"/>
      <c r="Q221" s="52"/>
      <c r="R221" s="52"/>
      <c r="S221" s="5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5"/>
      <c r="B222" s="45"/>
      <c r="C222" s="45"/>
      <c r="D222" s="45"/>
      <c r="E222" s="45"/>
      <c r="F222" s="45"/>
      <c r="G222" s="45"/>
      <c r="L222" s="2"/>
      <c r="M222" s="2"/>
      <c r="N222" s="2"/>
      <c r="O222" s="52"/>
      <c r="P222" s="52"/>
      <c r="Q222" s="52"/>
      <c r="R222" s="52"/>
      <c r="S222" s="5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5"/>
      <c r="B223" s="45"/>
      <c r="C223" s="45"/>
      <c r="D223" s="45"/>
      <c r="E223" s="45"/>
      <c r="F223" s="45"/>
      <c r="G223" s="45"/>
      <c r="L223" s="2"/>
      <c r="M223" s="2"/>
      <c r="N223" s="2"/>
      <c r="O223" s="52"/>
      <c r="P223" s="52"/>
      <c r="Q223" s="52"/>
      <c r="R223" s="52"/>
      <c r="S223" s="5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5"/>
      <c r="B224" s="45"/>
      <c r="C224" s="45"/>
      <c r="D224" s="45"/>
      <c r="E224" s="45"/>
      <c r="F224" s="45"/>
      <c r="G224" s="45"/>
      <c r="L224" s="2"/>
      <c r="M224" s="2"/>
      <c r="N224" s="2"/>
      <c r="O224" s="52"/>
      <c r="P224" s="52"/>
      <c r="Q224" s="52"/>
      <c r="R224" s="52"/>
      <c r="S224" s="5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5"/>
      <c r="B225" s="45"/>
      <c r="C225" s="45"/>
      <c r="D225" s="45"/>
      <c r="E225" s="45"/>
      <c r="F225" s="45"/>
      <c r="G225" s="45"/>
      <c r="L225" s="2"/>
      <c r="M225" s="2"/>
      <c r="N225" s="2"/>
      <c r="O225" s="52"/>
      <c r="P225" s="52"/>
      <c r="Q225" s="52"/>
      <c r="R225" s="52"/>
      <c r="S225" s="5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hidden="1" customHeight="1">
      <c r="L226" s="2"/>
      <c r="M226" s="2"/>
      <c r="N226" s="2"/>
      <c r="O226" s="52"/>
      <c r="P226" s="52"/>
      <c r="Q226" s="52"/>
      <c r="R226" s="52"/>
      <c r="S226" s="5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hidden="1" customHeight="1">
      <c r="L227" s="2"/>
      <c r="M227" s="2"/>
      <c r="N227" s="2"/>
      <c r="O227" s="52"/>
      <c r="P227" s="52"/>
      <c r="Q227" s="52"/>
      <c r="R227" s="52"/>
      <c r="S227" s="5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33:G48">
    <cfRule type="cellIs" dxfId="0" priority="1" operator="lessThan">
      <formula>7</formula>
    </cfRule>
  </conditionalFormatting>
  <conditionalFormatting sqref="G33:G48">
    <cfRule type="cellIs" dxfId="1" priority="2" operator="greaterThanOrEqual">
      <formula>7</formula>
    </cfRule>
  </conditionalFormatting>
  <conditionalFormatting sqref="G4:G27">
    <cfRule type="cellIs" dxfId="0" priority="3" operator="lessThan">
      <formula>7</formula>
    </cfRule>
  </conditionalFormatting>
  <conditionalFormatting sqref="G4:G27">
    <cfRule type="cellIs" dxfId="1" priority="4" operator="greaterThanOrEqual">
      <formula>7</formula>
    </cfRule>
  </conditionalFormatting>
  <conditionalFormatting sqref="B4:E2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2" width="12.29"/>
    <col customWidth="1" min="3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3" t="s">
        <v>26</v>
      </c>
      <c r="B1" s="14" t="s">
        <v>55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 t="s">
        <v>28</v>
      </c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2"/>
      <c r="AA1" s="18"/>
      <c r="AB1" s="18"/>
      <c r="AC1" s="18"/>
      <c r="AD1" s="18"/>
      <c r="AE1" s="18"/>
    </row>
    <row r="2">
      <c r="A2" s="20"/>
      <c r="B2" s="21"/>
      <c r="C2" s="22"/>
      <c r="D2" s="22"/>
      <c r="E2" s="22"/>
      <c r="F2" s="22"/>
      <c r="G2" s="22"/>
      <c r="H2" s="22"/>
      <c r="I2" s="22"/>
      <c r="J2" s="22"/>
      <c r="K2" s="23"/>
      <c r="L2" s="2"/>
      <c r="M2" s="24" t="s">
        <v>29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2"/>
      <c r="AA2" s="18"/>
      <c r="AB2" s="18"/>
      <c r="AC2" s="18"/>
      <c r="AD2" s="18"/>
      <c r="AE2" s="18"/>
    </row>
    <row r="3">
      <c r="A3" s="25"/>
      <c r="B3" s="26" t="s">
        <v>30</v>
      </c>
      <c r="C3" s="26" t="s">
        <v>31</v>
      </c>
      <c r="D3" s="26" t="s">
        <v>32</v>
      </c>
      <c r="E3" s="26" t="s">
        <v>33</v>
      </c>
      <c r="F3" s="27" t="s">
        <v>34</v>
      </c>
      <c r="G3" s="27" t="s">
        <v>35</v>
      </c>
      <c r="H3" s="27" t="s">
        <v>36</v>
      </c>
      <c r="I3" s="27" t="s">
        <v>37</v>
      </c>
      <c r="J3" s="26" t="s">
        <v>38</v>
      </c>
      <c r="K3" s="26" t="s">
        <v>39</v>
      </c>
      <c r="L3" s="2"/>
      <c r="M3" s="17" t="s">
        <v>40</v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2"/>
      <c r="Y3" s="18"/>
      <c r="Z3" s="18"/>
      <c r="AA3" s="18"/>
      <c r="AB3" s="18"/>
      <c r="AC3" s="18"/>
      <c r="AD3" s="18"/>
      <c r="AE3" s="18"/>
    </row>
    <row r="4">
      <c r="A4" s="28" t="str">
        <f>ALNS!A4</f>
        <v>Ana Beatriz Oliveira Barbosa</v>
      </c>
      <c r="B4" s="29"/>
      <c r="C4" s="29"/>
      <c r="D4" s="29"/>
      <c r="E4" s="29"/>
      <c r="F4" s="30">
        <f t="shared" ref="F4:F27" si="1">IF(A4&lt;&gt;"",SUM(B4:E4),)</f>
        <v>0</v>
      </c>
      <c r="G4" s="31" t="str">
        <f t="shared" ref="G4:G27" si="2">IFERROR(IF(F4&gt;=0,AVERAGE(B4:E4),""),"")</f>
        <v/>
      </c>
      <c r="H4" s="30" t="str">
        <f t="shared" ref="H4:H27" si="3">IF(AND(F4&gt;=10,F4&lt;28,G4&lt;7),ROUND((50-G4*6)/4,1),"")</f>
        <v/>
      </c>
      <c r="I4" s="32"/>
      <c r="J4" s="33" t="str">
        <f t="shared" ref="J4:J27" si="4">IF(AND(B4&lt;&gt;"",C4&lt;&gt;"",D4&lt;&gt;"",E4&lt;&gt;""),IF(OR(F4&gt;=28,F4&lt;10),G4,IF(I4=H4,5,((G4*6)+(I4*4))/10)),)</f>
        <v/>
      </c>
      <c r="K4" s="34" t="str">
        <f t="shared" ref="K4:K27" si="5">IF(AND(B4&lt;&gt;"",C4&lt;&gt;"",D4&lt;&gt;"",E4&lt;&gt;""),IF(J4&gt;=5,"A","R"),)</f>
        <v/>
      </c>
      <c r="L4" s="2"/>
      <c r="M4" s="35" t="s">
        <v>41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</row>
    <row r="5">
      <c r="A5" s="36" t="str">
        <f>ALNS!A5</f>
        <v>Ana Clara de Lima</v>
      </c>
      <c r="B5" s="37"/>
      <c r="C5" s="37"/>
      <c r="D5" s="37"/>
      <c r="E5" s="37"/>
      <c r="F5" s="38">
        <f t="shared" si="1"/>
        <v>0</v>
      </c>
      <c r="G5" s="39" t="str">
        <f t="shared" si="2"/>
        <v/>
      </c>
      <c r="H5" s="38" t="str">
        <f t="shared" si="3"/>
        <v/>
      </c>
      <c r="I5" s="40"/>
      <c r="J5" s="41" t="str">
        <f t="shared" si="4"/>
        <v/>
      </c>
      <c r="K5" s="42" t="str">
        <f t="shared" si="5"/>
        <v/>
      </c>
      <c r="L5" s="2"/>
      <c r="M5" s="24" t="s">
        <v>42</v>
      </c>
      <c r="N5" s="18"/>
      <c r="O5" s="18"/>
      <c r="P5" s="18"/>
      <c r="Q5" s="18"/>
      <c r="R5" s="18"/>
      <c r="S5" s="18"/>
      <c r="T5" s="18"/>
      <c r="U5" s="18"/>
      <c r="V5" s="18"/>
      <c r="W5" s="18"/>
      <c r="X5" s="2"/>
      <c r="Y5" s="18"/>
      <c r="Z5" s="2"/>
      <c r="AA5" s="18"/>
      <c r="AB5" s="18"/>
      <c r="AC5" s="18"/>
      <c r="AD5" s="18"/>
      <c r="AE5" s="18"/>
    </row>
    <row r="6">
      <c r="A6" s="28" t="str">
        <f>ALNS!A6</f>
        <v>Brenda Teixeira Figueiredo</v>
      </c>
      <c r="B6" s="29"/>
      <c r="C6" s="29"/>
      <c r="D6" s="29"/>
      <c r="E6" s="29"/>
      <c r="F6" s="30">
        <f t="shared" si="1"/>
        <v>0</v>
      </c>
      <c r="G6" s="31" t="str">
        <f t="shared" si="2"/>
        <v/>
      </c>
      <c r="H6" s="30" t="str">
        <f t="shared" si="3"/>
        <v/>
      </c>
      <c r="I6" s="32"/>
      <c r="J6" s="33" t="str">
        <f t="shared" si="4"/>
        <v/>
      </c>
      <c r="K6" s="34" t="str">
        <f t="shared" si="5"/>
        <v/>
      </c>
      <c r="L6" s="2"/>
      <c r="M6" s="43" t="s">
        <v>43</v>
      </c>
      <c r="N6" s="18"/>
      <c r="O6" s="18"/>
      <c r="P6" s="18"/>
      <c r="Q6" s="18"/>
      <c r="R6" s="18"/>
      <c r="S6" s="18"/>
      <c r="T6" s="18"/>
      <c r="U6" s="18"/>
      <c r="V6" s="18"/>
      <c r="W6" s="18"/>
      <c r="X6" s="2"/>
      <c r="Y6" s="18"/>
      <c r="Z6" s="2"/>
      <c r="AA6" s="18"/>
      <c r="AB6" s="18"/>
      <c r="AC6" s="18"/>
      <c r="AD6" s="18"/>
      <c r="AE6" s="18"/>
    </row>
    <row r="7">
      <c r="A7" s="36" t="str">
        <f>ALNS!A7</f>
        <v>Carlos Antonio da Silva Vicente</v>
      </c>
      <c r="B7" s="37"/>
      <c r="C7" s="37"/>
      <c r="D7" s="37"/>
      <c r="E7" s="37"/>
      <c r="F7" s="38">
        <f t="shared" si="1"/>
        <v>0</v>
      </c>
      <c r="G7" s="39" t="str">
        <f t="shared" si="2"/>
        <v/>
      </c>
      <c r="H7" s="38" t="str">
        <f t="shared" si="3"/>
        <v/>
      </c>
      <c r="I7" s="40"/>
      <c r="J7" s="41" t="str">
        <f t="shared" si="4"/>
        <v/>
      </c>
      <c r="K7" s="42" t="str">
        <f t="shared" si="5"/>
        <v/>
      </c>
      <c r="L7" s="2"/>
      <c r="M7" s="43" t="s">
        <v>44</v>
      </c>
      <c r="N7" s="18"/>
      <c r="O7" s="18"/>
      <c r="P7" s="18"/>
      <c r="Q7" s="18"/>
      <c r="R7" s="18"/>
      <c r="S7" s="18"/>
      <c r="T7" s="18"/>
      <c r="U7" s="18"/>
      <c r="V7" s="18"/>
      <c r="W7" s="18"/>
      <c r="X7" s="2"/>
      <c r="Y7" s="18"/>
      <c r="Z7" s="2"/>
      <c r="AA7" s="18"/>
      <c r="AB7" s="18"/>
      <c r="AC7" s="18"/>
      <c r="AD7" s="18"/>
      <c r="AE7" s="18"/>
    </row>
    <row r="8">
      <c r="A8" s="28" t="str">
        <f>ALNS!A8</f>
        <v>Eduarda Shaieny Lopes Lima</v>
      </c>
      <c r="B8" s="29"/>
      <c r="C8" s="29"/>
      <c r="D8" s="29"/>
      <c r="E8" s="29"/>
      <c r="F8" s="30">
        <f t="shared" si="1"/>
        <v>0</v>
      </c>
      <c r="G8" s="31" t="str">
        <f t="shared" si="2"/>
        <v/>
      </c>
      <c r="H8" s="30" t="str">
        <f t="shared" si="3"/>
        <v/>
      </c>
      <c r="I8" s="32"/>
      <c r="J8" s="33" t="str">
        <f t="shared" si="4"/>
        <v/>
      </c>
      <c r="K8" s="34" t="str">
        <f t="shared" si="5"/>
        <v/>
      </c>
      <c r="L8" s="2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2"/>
      <c r="Y8" s="18"/>
      <c r="Z8" s="2"/>
      <c r="AA8" s="18"/>
      <c r="AB8" s="18"/>
      <c r="AC8" s="18"/>
      <c r="AD8" s="18"/>
      <c r="AE8" s="18"/>
    </row>
    <row r="9">
      <c r="A9" s="36" t="str">
        <f>ALNS!A9</f>
        <v>Ellen Beatriz Pacífico da Silva</v>
      </c>
      <c r="B9" s="37"/>
      <c r="C9" s="37"/>
      <c r="D9" s="37"/>
      <c r="E9" s="37"/>
      <c r="F9" s="38">
        <f t="shared" si="1"/>
        <v>0</v>
      </c>
      <c r="G9" s="39" t="str">
        <f t="shared" si="2"/>
        <v/>
      </c>
      <c r="H9" s="38" t="str">
        <f t="shared" si="3"/>
        <v/>
      </c>
      <c r="I9" s="40"/>
      <c r="J9" s="41" t="str">
        <f t="shared" si="4"/>
        <v/>
      </c>
      <c r="K9" s="42" t="str">
        <f t="shared" si="5"/>
        <v/>
      </c>
      <c r="L9" s="2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2"/>
      <c r="Y9" s="18"/>
      <c r="Z9" s="2"/>
      <c r="AA9" s="18"/>
      <c r="AB9" s="18"/>
      <c r="AC9" s="18"/>
      <c r="AD9" s="18"/>
      <c r="AE9" s="18"/>
    </row>
    <row r="10">
      <c r="A10" s="28" t="str">
        <f>ALNS!A10</f>
        <v>Emilly Christina Lima Freire</v>
      </c>
      <c r="B10" s="29"/>
      <c r="C10" s="29"/>
      <c r="D10" s="29"/>
      <c r="E10" s="29"/>
      <c r="F10" s="30">
        <f t="shared" si="1"/>
        <v>0</v>
      </c>
      <c r="G10" s="31" t="str">
        <f t="shared" si="2"/>
        <v/>
      </c>
      <c r="H10" s="30" t="str">
        <f t="shared" si="3"/>
        <v/>
      </c>
      <c r="I10" s="32"/>
      <c r="J10" s="33" t="str">
        <f t="shared" si="4"/>
        <v/>
      </c>
      <c r="K10" s="34" t="str">
        <f t="shared" si="5"/>
        <v/>
      </c>
      <c r="L10" s="2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2"/>
      <c r="Y10" s="18"/>
      <c r="Z10" s="2"/>
      <c r="AA10" s="18"/>
      <c r="AB10" s="18"/>
      <c r="AC10" s="18"/>
      <c r="AD10" s="18"/>
      <c r="AE10" s="18"/>
    </row>
    <row r="11">
      <c r="A11" s="36" t="str">
        <f>ALNS!A11</f>
        <v>Emilly Eduarda Almeida da Silva</v>
      </c>
      <c r="B11" s="37"/>
      <c r="C11" s="37"/>
      <c r="D11" s="37"/>
      <c r="E11" s="37"/>
      <c r="F11" s="38">
        <f t="shared" si="1"/>
        <v>0</v>
      </c>
      <c r="G11" s="39" t="str">
        <f t="shared" si="2"/>
        <v/>
      </c>
      <c r="H11" s="38" t="str">
        <f t="shared" si="3"/>
        <v/>
      </c>
      <c r="I11" s="40"/>
      <c r="J11" s="41" t="str">
        <f t="shared" si="4"/>
        <v/>
      </c>
      <c r="K11" s="42" t="str">
        <f t="shared" si="5"/>
        <v/>
      </c>
      <c r="L11" s="2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2"/>
      <c r="Y11" s="18"/>
      <c r="Z11" s="2"/>
      <c r="AA11" s="18"/>
      <c r="AB11" s="18"/>
      <c r="AC11" s="18"/>
      <c r="AD11" s="18"/>
      <c r="AE11" s="18"/>
    </row>
    <row r="12">
      <c r="A12" s="28" t="str">
        <f>ALNS!A12</f>
        <v>Emilly Oliveira da Cruz</v>
      </c>
      <c r="B12" s="29"/>
      <c r="C12" s="29"/>
      <c r="D12" s="29"/>
      <c r="E12" s="29"/>
      <c r="F12" s="30">
        <f t="shared" si="1"/>
        <v>0</v>
      </c>
      <c r="G12" s="31" t="str">
        <f t="shared" si="2"/>
        <v/>
      </c>
      <c r="H12" s="30" t="str">
        <f t="shared" si="3"/>
        <v/>
      </c>
      <c r="I12" s="32"/>
      <c r="J12" s="33" t="str">
        <f t="shared" si="4"/>
        <v/>
      </c>
      <c r="K12" s="34" t="str">
        <f t="shared" si="5"/>
        <v/>
      </c>
      <c r="L12" s="2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2"/>
      <c r="Y12" s="18"/>
      <c r="Z12" s="2"/>
      <c r="AA12" s="18"/>
      <c r="AB12" s="18"/>
      <c r="AC12" s="18"/>
      <c r="AD12" s="18"/>
      <c r="AE12" s="18"/>
    </row>
    <row r="13">
      <c r="A13" s="36" t="str">
        <f>ALNS!A13</f>
        <v>Esteffany Mirelly Lima da Silva</v>
      </c>
      <c r="B13" s="37"/>
      <c r="C13" s="37"/>
      <c r="D13" s="37"/>
      <c r="E13" s="37"/>
      <c r="F13" s="38">
        <f t="shared" si="1"/>
        <v>0</v>
      </c>
      <c r="G13" s="39" t="str">
        <f t="shared" si="2"/>
        <v/>
      </c>
      <c r="H13" s="38" t="str">
        <f t="shared" si="3"/>
        <v/>
      </c>
      <c r="I13" s="40"/>
      <c r="J13" s="41" t="str">
        <f t="shared" si="4"/>
        <v/>
      </c>
      <c r="K13" s="42" t="str">
        <f t="shared" si="5"/>
        <v/>
      </c>
      <c r="L13" s="2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2"/>
      <c r="Y13" s="18"/>
      <c r="Z13" s="2"/>
      <c r="AA13" s="18"/>
      <c r="AB13" s="18"/>
      <c r="AC13" s="18"/>
      <c r="AD13" s="18"/>
      <c r="AE13" s="18"/>
    </row>
    <row r="14">
      <c r="A14" s="28" t="str">
        <f>ALNS!A14</f>
        <v>Ester Hadassa Gomes Silva</v>
      </c>
      <c r="B14" s="29"/>
      <c r="C14" s="29"/>
      <c r="D14" s="29"/>
      <c r="E14" s="29"/>
      <c r="F14" s="30">
        <f t="shared" si="1"/>
        <v>0</v>
      </c>
      <c r="G14" s="31" t="str">
        <f t="shared" si="2"/>
        <v/>
      </c>
      <c r="H14" s="30" t="str">
        <f t="shared" si="3"/>
        <v/>
      </c>
      <c r="I14" s="32"/>
      <c r="J14" s="33" t="str">
        <f t="shared" si="4"/>
        <v/>
      </c>
      <c r="K14" s="34" t="str">
        <f t="shared" si="5"/>
        <v/>
      </c>
      <c r="L14" s="2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2"/>
      <c r="Y14" s="18"/>
      <c r="Z14" s="2"/>
      <c r="AA14" s="18"/>
      <c r="AB14" s="18"/>
      <c r="AC14" s="18"/>
      <c r="AD14" s="18"/>
      <c r="AE14" s="18"/>
    </row>
    <row r="15">
      <c r="A15" s="36" t="str">
        <f>ALNS!A15</f>
        <v>Évelin Yasmin Ferreira de Santana</v>
      </c>
      <c r="B15" s="37"/>
      <c r="C15" s="37"/>
      <c r="D15" s="37"/>
      <c r="E15" s="37"/>
      <c r="F15" s="38">
        <f t="shared" si="1"/>
        <v>0</v>
      </c>
      <c r="G15" s="39" t="str">
        <f t="shared" si="2"/>
        <v/>
      </c>
      <c r="H15" s="38" t="str">
        <f t="shared" si="3"/>
        <v/>
      </c>
      <c r="I15" s="40"/>
      <c r="J15" s="41" t="str">
        <f t="shared" si="4"/>
        <v/>
      </c>
      <c r="K15" s="42" t="str">
        <f t="shared" si="5"/>
        <v/>
      </c>
      <c r="L15" s="2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2"/>
      <c r="Y15" s="18"/>
      <c r="Z15" s="2"/>
      <c r="AA15" s="18"/>
      <c r="AB15" s="18"/>
      <c r="AC15" s="18"/>
      <c r="AD15" s="18"/>
      <c r="AE15" s="18"/>
    </row>
    <row r="16">
      <c r="A16" s="28" t="str">
        <f>ALNS!A16</f>
        <v>Everton Henrique de Negreiros Silva</v>
      </c>
      <c r="B16" s="29"/>
      <c r="C16" s="29"/>
      <c r="D16" s="29"/>
      <c r="E16" s="29"/>
      <c r="F16" s="30">
        <f t="shared" si="1"/>
        <v>0</v>
      </c>
      <c r="G16" s="31" t="str">
        <f t="shared" si="2"/>
        <v/>
      </c>
      <c r="H16" s="30" t="str">
        <f t="shared" si="3"/>
        <v/>
      </c>
      <c r="I16" s="32"/>
      <c r="J16" s="33" t="str">
        <f t="shared" si="4"/>
        <v/>
      </c>
      <c r="K16" s="34" t="str">
        <f t="shared" si="5"/>
        <v/>
      </c>
      <c r="L16" s="2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2"/>
      <c r="Y16" s="18"/>
      <c r="Z16" s="2"/>
      <c r="AA16" s="18"/>
      <c r="AB16" s="18"/>
      <c r="AC16" s="18"/>
      <c r="AD16" s="18"/>
      <c r="AE16" s="18"/>
    </row>
    <row r="17">
      <c r="A17" s="36" t="str">
        <f>ALNS!A17</f>
        <v>Gabrielle Borges Alves</v>
      </c>
      <c r="B17" s="37"/>
      <c r="C17" s="37"/>
      <c r="D17" s="37"/>
      <c r="E17" s="37"/>
      <c r="F17" s="38">
        <f t="shared" si="1"/>
        <v>0</v>
      </c>
      <c r="G17" s="39" t="str">
        <f t="shared" si="2"/>
        <v/>
      </c>
      <c r="H17" s="38" t="str">
        <f t="shared" si="3"/>
        <v/>
      </c>
      <c r="I17" s="40"/>
      <c r="J17" s="41" t="str">
        <f t="shared" si="4"/>
        <v/>
      </c>
      <c r="K17" s="42" t="str">
        <f t="shared" si="5"/>
        <v/>
      </c>
      <c r="L17" s="2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2"/>
      <c r="Y17" s="18"/>
      <c r="Z17" s="2"/>
      <c r="AA17" s="18"/>
      <c r="AB17" s="18"/>
      <c r="AC17" s="18"/>
      <c r="AD17" s="18"/>
      <c r="AE17" s="18"/>
    </row>
    <row r="18">
      <c r="A18" s="28" t="str">
        <f>ALNS!A18</f>
        <v>João Gabriel Araújo Macedo</v>
      </c>
      <c r="B18" s="29"/>
      <c r="C18" s="29"/>
      <c r="D18" s="29"/>
      <c r="E18" s="29"/>
      <c r="F18" s="30">
        <f t="shared" si="1"/>
        <v>0</v>
      </c>
      <c r="G18" s="31" t="str">
        <f t="shared" si="2"/>
        <v/>
      </c>
      <c r="H18" s="30" t="str">
        <f t="shared" si="3"/>
        <v/>
      </c>
      <c r="I18" s="32"/>
      <c r="J18" s="33" t="str">
        <f t="shared" si="4"/>
        <v/>
      </c>
      <c r="K18" s="34" t="str">
        <f t="shared" si="5"/>
        <v/>
      </c>
      <c r="L18" s="2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2"/>
      <c r="Y18" s="18"/>
      <c r="Z18" s="2"/>
      <c r="AA18" s="18"/>
      <c r="AB18" s="18"/>
      <c r="AC18" s="18"/>
      <c r="AD18" s="18"/>
      <c r="AE18" s="18"/>
    </row>
    <row r="19">
      <c r="A19" s="36" t="str">
        <f>ALNS!A19</f>
        <v>José Flávio Araújo Macedo</v>
      </c>
      <c r="B19" s="37"/>
      <c r="C19" s="37"/>
      <c r="D19" s="37"/>
      <c r="E19" s="37"/>
      <c r="F19" s="38">
        <f t="shared" si="1"/>
        <v>0</v>
      </c>
      <c r="G19" s="39" t="str">
        <f t="shared" si="2"/>
        <v/>
      </c>
      <c r="H19" s="38" t="str">
        <f t="shared" si="3"/>
        <v/>
      </c>
      <c r="I19" s="40"/>
      <c r="J19" s="41" t="str">
        <f t="shared" si="4"/>
        <v/>
      </c>
      <c r="K19" s="42" t="str">
        <f t="shared" si="5"/>
        <v/>
      </c>
      <c r="L19" s="2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2"/>
      <c r="Y19" s="18"/>
      <c r="Z19" s="2"/>
      <c r="AA19" s="18"/>
      <c r="AB19" s="18"/>
      <c r="AC19" s="18"/>
      <c r="AD19" s="18"/>
      <c r="AE19" s="18"/>
    </row>
    <row r="20" ht="15.75" customHeight="1">
      <c r="A20" s="44" t="str">
        <f>ALNS!A20</f>
        <v>Lethycia Nascimento Sousa</v>
      </c>
      <c r="B20" s="29"/>
      <c r="C20" s="29"/>
      <c r="D20" s="29"/>
      <c r="E20" s="29"/>
      <c r="F20" s="30">
        <f t="shared" si="1"/>
        <v>0</v>
      </c>
      <c r="G20" s="31" t="str">
        <f t="shared" si="2"/>
        <v/>
      </c>
      <c r="H20" s="30" t="str">
        <f t="shared" si="3"/>
        <v/>
      </c>
      <c r="I20" s="32"/>
      <c r="J20" s="33" t="str">
        <f t="shared" si="4"/>
        <v/>
      </c>
      <c r="K20" s="34" t="str">
        <f t="shared" si="5"/>
        <v/>
      </c>
      <c r="L20" s="2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2"/>
      <c r="Y20" s="18"/>
      <c r="Z20" s="2"/>
      <c r="AA20" s="18"/>
      <c r="AB20" s="18"/>
      <c r="AC20" s="18"/>
      <c r="AD20" s="18"/>
      <c r="AE20" s="18"/>
    </row>
    <row r="21" ht="15.75" customHeight="1">
      <c r="A21" s="36" t="str">
        <f>ALNS!A21</f>
        <v>Maria Julia Oliveira Almeida</v>
      </c>
      <c r="B21" s="37"/>
      <c r="C21" s="37"/>
      <c r="D21" s="37"/>
      <c r="E21" s="37"/>
      <c r="F21" s="38">
        <f t="shared" si="1"/>
        <v>0</v>
      </c>
      <c r="G21" s="39" t="str">
        <f t="shared" si="2"/>
        <v/>
      </c>
      <c r="H21" s="38" t="str">
        <f t="shared" si="3"/>
        <v/>
      </c>
      <c r="I21" s="40"/>
      <c r="J21" s="41" t="str">
        <f t="shared" si="4"/>
        <v/>
      </c>
      <c r="K21" s="42" t="str">
        <f t="shared" si="5"/>
        <v/>
      </c>
      <c r="L21" s="2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2"/>
      <c r="Y21" s="18"/>
      <c r="Z21" s="2"/>
      <c r="AA21" s="18"/>
      <c r="AB21" s="18"/>
      <c r="AC21" s="18"/>
      <c r="AD21" s="18"/>
      <c r="AE21" s="18"/>
    </row>
    <row r="22" ht="15.75" customHeight="1">
      <c r="A22" s="28" t="str">
        <f>ALNS!A22</f>
        <v>Marynna Mellyne de Oliveira Almeida Carneiro</v>
      </c>
      <c r="B22" s="29"/>
      <c r="C22" s="29"/>
      <c r="D22" s="29"/>
      <c r="E22" s="29"/>
      <c r="F22" s="30">
        <f t="shared" si="1"/>
        <v>0</v>
      </c>
      <c r="G22" s="31" t="str">
        <f t="shared" si="2"/>
        <v/>
      </c>
      <c r="H22" s="30" t="str">
        <f t="shared" si="3"/>
        <v/>
      </c>
      <c r="I22" s="32"/>
      <c r="J22" s="33" t="str">
        <f t="shared" si="4"/>
        <v/>
      </c>
      <c r="K22" s="34" t="str">
        <f t="shared" si="5"/>
        <v/>
      </c>
      <c r="L22" s="2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2"/>
      <c r="Y22" s="18"/>
      <c r="Z22" s="2"/>
      <c r="AA22" s="18"/>
      <c r="AB22" s="18"/>
      <c r="AC22" s="18"/>
      <c r="AD22" s="18"/>
      <c r="AE22" s="18"/>
    </row>
    <row r="23" ht="15.75" customHeight="1">
      <c r="A23" s="36" t="str">
        <f>ALNS!A23</f>
        <v>Milena Luana Azevedo Lima</v>
      </c>
      <c r="B23" s="37"/>
      <c r="C23" s="37"/>
      <c r="D23" s="37"/>
      <c r="E23" s="37"/>
      <c r="F23" s="38">
        <f t="shared" si="1"/>
        <v>0</v>
      </c>
      <c r="G23" s="39" t="str">
        <f t="shared" si="2"/>
        <v/>
      </c>
      <c r="H23" s="38" t="str">
        <f t="shared" si="3"/>
        <v/>
      </c>
      <c r="I23" s="40"/>
      <c r="J23" s="41" t="str">
        <f t="shared" si="4"/>
        <v/>
      </c>
      <c r="K23" s="42" t="str">
        <f t="shared" si="5"/>
        <v/>
      </c>
      <c r="L23" s="2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2"/>
      <c r="Y23" s="18"/>
      <c r="Z23" s="2"/>
      <c r="AA23" s="18"/>
      <c r="AB23" s="18"/>
      <c r="AC23" s="18"/>
      <c r="AD23" s="18"/>
      <c r="AE23" s="18"/>
    </row>
    <row r="24" ht="15.75" customHeight="1">
      <c r="A24" s="28" t="str">
        <f>ALNS!A24</f>
        <v>Myllena Maria da Silva Balbino</v>
      </c>
      <c r="B24" s="29"/>
      <c r="C24" s="29"/>
      <c r="D24" s="29"/>
      <c r="E24" s="29"/>
      <c r="F24" s="30">
        <f t="shared" si="1"/>
        <v>0</v>
      </c>
      <c r="G24" s="31" t="str">
        <f t="shared" si="2"/>
        <v/>
      </c>
      <c r="H24" s="30" t="str">
        <f t="shared" si="3"/>
        <v/>
      </c>
      <c r="I24" s="32"/>
      <c r="J24" s="33" t="str">
        <f t="shared" si="4"/>
        <v/>
      </c>
      <c r="K24" s="34" t="str">
        <f t="shared" si="5"/>
        <v/>
      </c>
      <c r="L24" s="2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2"/>
      <c r="Y24" s="18"/>
      <c r="Z24" s="2"/>
      <c r="AA24" s="18"/>
      <c r="AB24" s="18"/>
      <c r="AC24" s="18"/>
      <c r="AD24" s="18"/>
      <c r="AE24" s="18"/>
    </row>
    <row r="25" ht="15.75" customHeight="1">
      <c r="A25" s="36" t="str">
        <f>ALNS!A25</f>
        <v>Poliana Kelly de Almeida Nascimento</v>
      </c>
      <c r="B25" s="37"/>
      <c r="C25" s="37"/>
      <c r="D25" s="37"/>
      <c r="E25" s="37"/>
      <c r="F25" s="38">
        <f t="shared" si="1"/>
        <v>0</v>
      </c>
      <c r="G25" s="39" t="str">
        <f t="shared" si="2"/>
        <v/>
      </c>
      <c r="H25" s="38" t="str">
        <f t="shared" si="3"/>
        <v/>
      </c>
      <c r="I25" s="40"/>
      <c r="J25" s="41" t="str">
        <f t="shared" si="4"/>
        <v/>
      </c>
      <c r="K25" s="42" t="str">
        <f t="shared" si="5"/>
        <v/>
      </c>
      <c r="L25" s="2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2"/>
      <c r="Y25" s="18"/>
      <c r="Z25" s="2"/>
      <c r="AA25" s="18"/>
      <c r="AB25" s="18"/>
      <c r="AC25" s="18"/>
      <c r="AD25" s="18"/>
      <c r="AE25" s="18"/>
    </row>
    <row r="26" ht="15.75" customHeight="1">
      <c r="A26" s="28" t="str">
        <f>ALNS!A26</f>
        <v>Rafaelly Jordão de Oliveira</v>
      </c>
      <c r="B26" s="29"/>
      <c r="C26" s="29"/>
      <c r="D26" s="29"/>
      <c r="E26" s="29"/>
      <c r="F26" s="30">
        <f t="shared" si="1"/>
        <v>0</v>
      </c>
      <c r="G26" s="31" t="str">
        <f t="shared" si="2"/>
        <v/>
      </c>
      <c r="H26" s="30" t="str">
        <f t="shared" si="3"/>
        <v/>
      </c>
      <c r="I26" s="32"/>
      <c r="J26" s="33" t="str">
        <f t="shared" si="4"/>
        <v/>
      </c>
      <c r="K26" s="34" t="str">
        <f t="shared" si="5"/>
        <v/>
      </c>
      <c r="L26" s="2"/>
      <c r="M26" s="18"/>
      <c r="N26" s="18"/>
      <c r="O26" s="18"/>
      <c r="P26" s="18"/>
      <c r="Q26" s="18"/>
      <c r="R26" s="18"/>
      <c r="S26" s="18"/>
      <c r="T26" s="18"/>
      <c r="U26" s="2"/>
      <c r="V26" s="2"/>
      <c r="W26" s="2"/>
      <c r="X26" s="2"/>
      <c r="Y26" s="18"/>
      <c r="Z26" s="2"/>
      <c r="AA26" s="18"/>
      <c r="AB26" s="18"/>
      <c r="AC26" s="18"/>
      <c r="AD26" s="18"/>
      <c r="AE26" s="18"/>
    </row>
    <row r="27" ht="15.75" customHeight="1">
      <c r="A27" s="36" t="str">
        <f>ALNS!A27</f>
        <v>Samuel de Sousa Ribeiro</v>
      </c>
      <c r="B27" s="37"/>
      <c r="C27" s="37"/>
      <c r="D27" s="37"/>
      <c r="E27" s="37"/>
      <c r="F27" s="38">
        <f t="shared" si="1"/>
        <v>0</v>
      </c>
      <c r="G27" s="39" t="str">
        <f t="shared" si="2"/>
        <v/>
      </c>
      <c r="H27" s="38" t="str">
        <f t="shared" si="3"/>
        <v/>
      </c>
      <c r="I27" s="40"/>
      <c r="J27" s="41" t="str">
        <f t="shared" si="4"/>
        <v/>
      </c>
      <c r="K27" s="42" t="str">
        <f t="shared" si="5"/>
        <v/>
      </c>
      <c r="L27" s="2"/>
      <c r="M27" s="18"/>
      <c r="N27" s="18"/>
      <c r="O27" s="18"/>
      <c r="P27" s="18"/>
      <c r="Q27" s="18"/>
      <c r="R27" s="18"/>
      <c r="S27" s="18"/>
      <c r="T27" s="2"/>
      <c r="U27" s="2"/>
      <c r="V27" s="2"/>
      <c r="W27" s="2"/>
      <c r="X27" s="2"/>
      <c r="Y27" s="18"/>
      <c r="Z27" s="2"/>
      <c r="AA27" s="18"/>
      <c r="AB27" s="18"/>
      <c r="AC27" s="18"/>
      <c r="AD27" s="18"/>
      <c r="AE27" s="18"/>
    </row>
    <row r="28" ht="15.75" hidden="1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2"/>
      <c r="M28" s="18"/>
      <c r="N28" s="18"/>
      <c r="O28" s="18"/>
      <c r="P28" s="18"/>
      <c r="Q28" s="18"/>
      <c r="R28" s="18"/>
      <c r="S28" s="18"/>
      <c r="T28" s="2"/>
      <c r="U28" s="2"/>
      <c r="V28" s="2"/>
      <c r="W28" s="2"/>
      <c r="X28" s="2"/>
      <c r="Y28" s="2"/>
      <c r="Z28" s="2"/>
      <c r="AA28" s="18"/>
      <c r="AB28" s="18"/>
      <c r="AC28" s="18"/>
      <c r="AD28" s="18"/>
      <c r="AE28" s="18"/>
    </row>
    <row r="29" ht="15.75" hidden="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2"/>
      <c r="M29" s="18"/>
      <c r="N29" s="18"/>
      <c r="O29" s="18"/>
      <c r="P29" s="18"/>
      <c r="Q29" s="18"/>
      <c r="R29" s="18"/>
      <c r="S29" s="18"/>
      <c r="T29" s="2"/>
      <c r="U29" s="2"/>
      <c r="V29" s="2"/>
      <c r="W29" s="2"/>
      <c r="X29" s="2"/>
      <c r="Y29" s="2"/>
      <c r="Z29" s="2"/>
      <c r="AA29" s="18"/>
      <c r="AB29" s="18"/>
      <c r="AC29" s="18"/>
      <c r="AD29" s="18"/>
      <c r="AE29" s="18"/>
    </row>
    <row r="30" ht="15.75" hidden="1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8"/>
      <c r="M30" s="18"/>
      <c r="N30" s="18"/>
      <c r="O30" s="18"/>
      <c r="P30" s="18"/>
      <c r="Q30" s="18"/>
      <c r="R30" s="18"/>
      <c r="S30" s="18"/>
      <c r="T30" s="2"/>
      <c r="U30" s="2"/>
      <c r="V30" s="2"/>
      <c r="W30" s="2"/>
      <c r="X30" s="2"/>
      <c r="Y30" s="2"/>
      <c r="Z30" s="2"/>
      <c r="AA30" s="18"/>
      <c r="AB30" s="18"/>
      <c r="AC30" s="18"/>
      <c r="AD30" s="18"/>
      <c r="AE30" s="18"/>
    </row>
    <row r="31" ht="15.75" hidden="1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8"/>
      <c r="M31" s="18"/>
      <c r="N31" s="18"/>
      <c r="O31" s="18"/>
      <c r="P31" s="18"/>
      <c r="Q31" s="18"/>
      <c r="R31" s="18"/>
      <c r="S31" s="18"/>
      <c r="T31" s="2"/>
      <c r="U31" s="2"/>
      <c r="V31" s="2"/>
      <c r="W31" s="2"/>
      <c r="X31" s="2"/>
      <c r="Y31" s="2"/>
      <c r="Z31" s="2"/>
      <c r="AA31" s="18"/>
      <c r="AB31" s="18"/>
      <c r="AC31" s="18"/>
      <c r="AD31" s="18"/>
      <c r="AE31" s="18"/>
    </row>
    <row r="32" ht="15.75" hidden="1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8"/>
      <c r="M32" s="18"/>
      <c r="N32" s="18"/>
      <c r="O32" s="18"/>
      <c r="P32" s="18"/>
      <c r="Q32" s="18"/>
      <c r="R32" s="18"/>
      <c r="S32" s="18"/>
      <c r="T32" s="18"/>
      <c r="U32" s="2"/>
      <c r="V32" s="2"/>
      <c r="W32" s="2"/>
      <c r="X32" s="2"/>
      <c r="Y32" s="2"/>
      <c r="Z32" s="2"/>
      <c r="AA32" s="18"/>
      <c r="AB32" s="18"/>
      <c r="AC32" s="18"/>
      <c r="AD32" s="18"/>
      <c r="AE32" s="18"/>
    </row>
    <row r="33" ht="15.75" hidden="1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8"/>
      <c r="M33" s="18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18"/>
      <c r="AB33" s="18"/>
      <c r="AC33" s="18"/>
      <c r="AD33" s="18"/>
      <c r="AE33" s="18"/>
    </row>
    <row r="34" ht="15.75" hidden="1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8"/>
      <c r="M34" s="18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8"/>
      <c r="AB34" s="18"/>
      <c r="AC34" s="18"/>
      <c r="AD34" s="18"/>
      <c r="AE34" s="18"/>
    </row>
    <row r="35" ht="15.75" hidden="1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8"/>
      <c r="M35" s="18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8"/>
      <c r="AB35" s="18"/>
      <c r="AC35" s="18"/>
      <c r="AD35" s="18"/>
      <c r="AE35" s="18"/>
    </row>
    <row r="36" ht="15.75" hidden="1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8"/>
      <c r="M36" s="18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8"/>
      <c r="AB36" s="18"/>
      <c r="AC36" s="18"/>
      <c r="AD36" s="18"/>
      <c r="AE36" s="18"/>
    </row>
    <row r="37" ht="15.75" hidden="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8"/>
      <c r="M37" s="18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8"/>
      <c r="AB37" s="18"/>
      <c r="AC37" s="18"/>
      <c r="AD37" s="18"/>
      <c r="AE37" s="2"/>
    </row>
    <row r="38" ht="15.75" hidden="1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8"/>
      <c r="M38" s="18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8"/>
      <c r="AB38" s="18"/>
      <c r="AC38" s="18"/>
      <c r="AD38" s="18"/>
      <c r="AE38" s="2"/>
    </row>
    <row r="39" ht="15.75" hidden="1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8"/>
      <c r="M39" s="18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8"/>
      <c r="AB39" s="18"/>
      <c r="AC39" s="18"/>
      <c r="AD39" s="2"/>
      <c r="AE39" s="2"/>
    </row>
    <row r="40" ht="15.75" hidden="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8"/>
      <c r="M40" s="18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8"/>
      <c r="AB40" s="2"/>
      <c r="AC40" s="2"/>
      <c r="AD40" s="2"/>
      <c r="AE40" s="2"/>
    </row>
    <row r="41" ht="15.75" hidden="1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8"/>
      <c r="M41" s="18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8"/>
      <c r="AB41" s="2"/>
      <c r="AC41" s="2"/>
      <c r="AD41" s="2"/>
      <c r="AE41" s="2"/>
    </row>
    <row r="42" ht="15.75" hidden="1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8"/>
      <c r="M42" s="18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8"/>
      <c r="AB42" s="2"/>
      <c r="AC42" s="2"/>
      <c r="AD42" s="2"/>
      <c r="AE42" s="2"/>
    </row>
    <row r="43" ht="15.75" hidden="1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8"/>
      <c r="M43" s="18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8"/>
      <c r="AB43" s="2"/>
      <c r="AC43" s="2"/>
      <c r="AD43" s="2"/>
      <c r="AE43" s="2"/>
    </row>
    <row r="44" ht="15.75" hidden="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8"/>
      <c r="M44" s="18"/>
      <c r="N44" s="18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 ht="15.75" hidden="1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8"/>
      <c r="M45" s="18"/>
      <c r="N45" s="18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8"/>
      <c r="M46" s="18"/>
      <c r="N46" s="18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8"/>
      <c r="M47" s="18"/>
      <c r="N47" s="18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8"/>
      <c r="M48" s="18"/>
      <c r="N48" s="1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8"/>
      <c r="M49" s="18"/>
      <c r="N49" s="18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8"/>
      <c r="M50" s="18"/>
      <c r="N50" s="18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8"/>
      <c r="M51" s="18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2"/>
      <c r="AA52" s="18"/>
      <c r="AB52" s="18"/>
      <c r="AC52" s="18"/>
      <c r="AD52" s="18"/>
      <c r="AE52" s="18"/>
    </row>
    <row r="53" ht="15.75" hidden="1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2"/>
      <c r="AA53" s="18"/>
      <c r="AB53" s="18"/>
      <c r="AC53" s="18"/>
      <c r="AD53" s="18"/>
      <c r="AE53" s="18"/>
    </row>
    <row r="54" ht="15.75" hidden="1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2"/>
      <c r="Y54" s="18"/>
      <c r="Z54" s="2"/>
      <c r="AA54" s="18"/>
      <c r="AB54" s="18"/>
      <c r="AC54" s="18"/>
      <c r="AD54" s="18"/>
      <c r="AE54" s="18"/>
    </row>
    <row r="55" ht="15.75" hidden="1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2"/>
      <c r="AA55" s="18"/>
      <c r="AB55" s="18"/>
      <c r="AC55" s="18"/>
      <c r="AD55" s="18"/>
      <c r="AE55" s="18"/>
    </row>
    <row r="56" ht="15.75" hidden="1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2"/>
      <c r="Y56" s="18"/>
      <c r="Z56" s="2"/>
      <c r="AA56" s="18"/>
      <c r="AB56" s="18"/>
      <c r="AC56" s="18"/>
      <c r="AD56" s="18"/>
      <c r="AE56" s="18"/>
    </row>
    <row r="57" ht="15.75" hidden="1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2"/>
      <c r="Y57" s="18"/>
      <c r="Z57" s="2"/>
      <c r="AA57" s="18"/>
      <c r="AB57" s="18"/>
      <c r="AC57" s="18"/>
      <c r="AD57" s="18"/>
      <c r="AE57" s="18"/>
    </row>
    <row r="58" ht="15.75" hidden="1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2"/>
      <c r="Y58" s="18"/>
      <c r="Z58" s="2"/>
      <c r="AA58" s="18"/>
      <c r="AB58" s="18"/>
      <c r="AC58" s="18"/>
      <c r="AD58" s="18"/>
      <c r="AE58" s="18"/>
    </row>
    <row r="59" ht="15.75" hidden="1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2"/>
      <c r="Y59" s="18"/>
      <c r="Z59" s="2"/>
      <c r="AA59" s="18"/>
      <c r="AB59" s="18"/>
      <c r="AC59" s="18"/>
      <c r="AD59" s="18"/>
      <c r="AE59" s="18"/>
    </row>
    <row r="60" ht="15.75" hidden="1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2"/>
      <c r="Y60" s="18"/>
      <c r="Z60" s="2"/>
      <c r="AA60" s="18"/>
      <c r="AB60" s="18"/>
      <c r="AC60" s="18"/>
      <c r="AD60" s="18"/>
      <c r="AE60" s="18"/>
    </row>
    <row r="61" ht="15.75" hidden="1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2"/>
      <c r="Y61" s="18"/>
      <c r="Z61" s="2"/>
      <c r="AA61" s="18"/>
      <c r="AB61" s="18"/>
      <c r="AC61" s="18"/>
      <c r="AD61" s="18"/>
      <c r="AE61" s="18"/>
    </row>
    <row r="62" ht="15.75" hidden="1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2"/>
      <c r="Y62" s="18"/>
      <c r="Z62" s="2"/>
      <c r="AA62" s="18"/>
      <c r="AB62" s="18"/>
      <c r="AC62" s="18"/>
      <c r="AD62" s="18"/>
      <c r="AE62" s="18"/>
    </row>
    <row r="63" ht="15.75" hidden="1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2"/>
      <c r="Y63" s="18"/>
      <c r="Z63" s="2"/>
      <c r="AA63" s="18"/>
      <c r="AB63" s="18"/>
      <c r="AC63" s="18"/>
      <c r="AD63" s="18"/>
      <c r="AE63" s="18"/>
    </row>
    <row r="64" ht="15.75" hidden="1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2"/>
      <c r="Y64" s="18"/>
      <c r="Z64" s="2"/>
      <c r="AA64" s="18"/>
      <c r="AB64" s="18"/>
      <c r="AC64" s="18"/>
      <c r="AD64" s="18"/>
      <c r="AE64" s="18"/>
    </row>
    <row r="65" ht="15.75" hidden="1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2"/>
      <c r="Y65" s="18"/>
      <c r="Z65" s="2"/>
      <c r="AA65" s="18"/>
      <c r="AB65" s="18"/>
      <c r="AC65" s="18"/>
      <c r="AD65" s="18"/>
      <c r="AE65" s="18"/>
    </row>
    <row r="66" ht="15.75" hidden="1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2"/>
      <c r="Y66" s="18"/>
      <c r="Z66" s="2"/>
      <c r="AA66" s="18"/>
      <c r="AB66" s="18"/>
      <c r="AC66" s="18"/>
      <c r="AD66" s="18"/>
      <c r="AE66" s="18"/>
    </row>
    <row r="67" ht="15.75" hidden="1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2"/>
      <c r="Y67" s="18"/>
      <c r="Z67" s="2"/>
      <c r="AA67" s="18"/>
      <c r="AB67" s="18"/>
      <c r="AC67" s="18"/>
      <c r="AD67" s="18"/>
      <c r="AE67" s="18"/>
    </row>
    <row r="68" ht="15.75" hidden="1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2"/>
      <c r="Y68" s="18"/>
      <c r="Z68" s="2"/>
      <c r="AA68" s="18"/>
      <c r="AB68" s="18"/>
      <c r="AC68" s="18"/>
      <c r="AD68" s="18"/>
      <c r="AE68" s="18"/>
    </row>
    <row r="69" ht="15.75" hidden="1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2"/>
      <c r="Y69" s="18"/>
      <c r="Z69" s="2"/>
      <c r="AA69" s="18"/>
      <c r="AB69" s="18"/>
      <c r="AC69" s="18"/>
      <c r="AD69" s="18"/>
      <c r="AE69" s="18"/>
    </row>
    <row r="70" ht="15.75" hidden="1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2"/>
      <c r="Y70" s="18"/>
      <c r="Z70" s="2"/>
      <c r="AA70" s="18"/>
      <c r="AB70" s="18"/>
      <c r="AC70" s="18"/>
      <c r="AD70" s="18"/>
      <c r="AE70" s="18"/>
    </row>
    <row r="71" ht="15.75" hidden="1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2"/>
      <c r="Y71" s="18"/>
      <c r="Z71" s="2"/>
      <c r="AA71" s="18"/>
      <c r="AB71" s="18"/>
      <c r="AC71" s="18"/>
      <c r="AD71" s="18"/>
      <c r="AE71" s="18"/>
    </row>
    <row r="72" ht="15.75" hidden="1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2"/>
      <c r="Y72" s="18"/>
      <c r="Z72" s="2"/>
      <c r="AA72" s="18"/>
      <c r="AB72" s="18"/>
      <c r="AC72" s="18"/>
      <c r="AD72" s="18"/>
      <c r="AE72" s="18"/>
    </row>
    <row r="73" ht="15.75" hidden="1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2"/>
      <c r="Y73" s="18"/>
      <c r="Z73" s="2"/>
      <c r="AA73" s="18"/>
      <c r="AB73" s="18"/>
      <c r="AC73" s="18"/>
      <c r="AD73" s="18"/>
      <c r="AE73" s="18"/>
    </row>
    <row r="74" ht="15.75" hidden="1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2"/>
      <c r="Y74" s="18"/>
      <c r="Z74" s="2"/>
      <c r="AA74" s="18"/>
      <c r="AB74" s="18"/>
      <c r="AC74" s="18"/>
      <c r="AD74" s="18"/>
      <c r="AE74" s="18"/>
    </row>
    <row r="75" ht="15.75" hidden="1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2"/>
      <c r="Y75" s="18"/>
      <c r="Z75" s="2"/>
      <c r="AA75" s="18"/>
      <c r="AB75" s="18"/>
      <c r="AC75" s="18"/>
      <c r="AD75" s="18"/>
      <c r="AE75" s="18"/>
    </row>
    <row r="76" ht="15.75" hidden="1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2"/>
      <c r="Y76" s="18"/>
      <c r="Z76" s="2"/>
      <c r="AA76" s="18"/>
      <c r="AB76" s="18"/>
      <c r="AC76" s="18"/>
      <c r="AD76" s="18"/>
      <c r="AE76" s="18"/>
    </row>
    <row r="77" ht="15.75" hidden="1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2"/>
      <c r="Y77" s="18"/>
      <c r="Z77" s="2"/>
      <c r="AA77" s="18"/>
      <c r="AB77" s="18"/>
      <c r="AC77" s="18"/>
      <c r="AD77" s="18"/>
      <c r="AE77" s="18"/>
    </row>
    <row r="78" ht="15.75" hidden="1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2"/>
      <c r="Y78" s="18"/>
      <c r="Z78" s="2"/>
      <c r="AA78" s="18"/>
      <c r="AB78" s="18"/>
      <c r="AC78" s="18"/>
      <c r="AD78" s="18"/>
      <c r="AE78" s="18"/>
    </row>
    <row r="79" ht="15.75" hidden="1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2"/>
      <c r="Y79" s="2"/>
      <c r="Z79" s="2"/>
      <c r="AA79" s="18"/>
      <c r="AB79" s="18"/>
      <c r="AC79" s="18"/>
      <c r="AD79" s="18"/>
      <c r="AE79" s="18"/>
    </row>
    <row r="80" ht="15.75" hidden="1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2"/>
      <c r="Y80" s="2"/>
      <c r="Z80" s="2"/>
      <c r="AA80" s="18"/>
      <c r="AB80" s="18"/>
      <c r="AC80" s="18"/>
      <c r="AD80" s="18"/>
      <c r="AE80" s="18"/>
    </row>
    <row r="81" ht="15.75" hidden="1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2"/>
      <c r="Y81" s="2"/>
      <c r="Z81" s="2"/>
      <c r="AA81" s="18"/>
      <c r="AB81" s="18"/>
      <c r="AC81" s="18"/>
      <c r="AD81" s="18"/>
      <c r="AE81" s="18"/>
    </row>
    <row r="82" ht="15.75" hidden="1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2"/>
      <c r="Y82" s="2"/>
      <c r="Z82" s="2"/>
      <c r="AA82" s="18"/>
      <c r="AB82" s="18"/>
      <c r="AC82" s="18"/>
      <c r="AD82" s="18"/>
      <c r="AE82" s="18"/>
    </row>
    <row r="83" ht="15.75" hidden="1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2"/>
      <c r="Y83" s="2"/>
      <c r="Z83" s="2"/>
      <c r="AA83" s="18"/>
      <c r="AB83" s="18"/>
      <c r="AC83" s="18"/>
      <c r="AD83" s="18"/>
      <c r="AE83" s="18"/>
    </row>
    <row r="84" ht="15.75" hidden="1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2"/>
      <c r="Y84" s="2"/>
      <c r="Z84" s="2"/>
      <c r="AA84" s="18"/>
      <c r="AB84" s="18"/>
      <c r="AC84" s="18"/>
      <c r="AD84" s="18"/>
      <c r="AE84" s="18"/>
    </row>
    <row r="85" ht="15.75" hidden="1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2"/>
      <c r="Y85" s="2"/>
      <c r="Z85" s="2"/>
      <c r="AA85" s="18"/>
      <c r="AB85" s="18"/>
      <c r="AC85" s="18"/>
      <c r="AD85" s="18"/>
      <c r="AE85" s="18"/>
    </row>
    <row r="86" ht="15.75" hidden="1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2"/>
      <c r="Y86" s="2"/>
      <c r="Z86" s="2"/>
      <c r="AA86" s="18"/>
      <c r="AB86" s="18"/>
      <c r="AC86" s="18"/>
      <c r="AD86" s="18"/>
      <c r="AE86" s="18"/>
    </row>
    <row r="87" ht="15.75" hidden="1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2"/>
      <c r="Y87" s="2"/>
      <c r="Z87" s="2"/>
      <c r="AA87" s="18"/>
      <c r="AB87" s="18"/>
      <c r="AC87" s="18"/>
      <c r="AD87" s="18"/>
      <c r="AE87" s="18"/>
    </row>
    <row r="88" ht="15.75" hidden="1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8"/>
      <c r="M88" s="18"/>
      <c r="N88" s="18"/>
      <c r="O88" s="18"/>
      <c r="P88" s="18"/>
      <c r="Q88" s="2"/>
      <c r="R88" s="2"/>
      <c r="S88" s="2"/>
      <c r="T88" s="2"/>
      <c r="U88" s="2"/>
      <c r="V88" s="2"/>
      <c r="W88" s="2"/>
      <c r="X88" s="2"/>
      <c r="Y88" s="2"/>
      <c r="Z88" s="2"/>
      <c r="AA88" s="18"/>
      <c r="AB88" s="18"/>
      <c r="AC88" s="18"/>
      <c r="AD88" s="18"/>
      <c r="AE88" s="2"/>
    </row>
    <row r="89" ht="15.75" hidden="1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8"/>
      <c r="M89" s="18"/>
      <c r="N89" s="18"/>
      <c r="O89" s="18"/>
      <c r="P89" s="18"/>
      <c r="Q89" s="2"/>
      <c r="R89" s="2"/>
      <c r="S89" s="2"/>
      <c r="T89" s="2"/>
      <c r="U89" s="2"/>
      <c r="V89" s="2"/>
      <c r="W89" s="2"/>
      <c r="X89" s="2"/>
      <c r="Y89" s="2"/>
      <c r="Z89" s="2"/>
      <c r="AA89" s="18"/>
      <c r="AB89" s="18"/>
      <c r="AC89" s="18"/>
      <c r="AD89" s="18"/>
      <c r="AE89" s="2"/>
    </row>
    <row r="90" ht="15.75" hidden="1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8"/>
      <c r="M90" s="18"/>
      <c r="N90" s="18"/>
      <c r="O90" s="18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18"/>
      <c r="AB90" s="18"/>
      <c r="AC90" s="18"/>
      <c r="AD90" s="2"/>
      <c r="AE90" s="2"/>
    </row>
    <row r="91" ht="15.75" hidden="1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8"/>
      <c r="M91" s="18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18"/>
      <c r="AB91" s="2"/>
      <c r="AC91" s="2"/>
      <c r="AD91" s="2"/>
      <c r="AE91" s="2"/>
    </row>
    <row r="92" ht="15.75" hidden="1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8"/>
      <c r="M92" s="18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8"/>
      <c r="AB92" s="2"/>
      <c r="AC92" s="2"/>
      <c r="AD92" s="2"/>
      <c r="AE92" s="2"/>
    </row>
    <row r="93" ht="15.75" hidden="1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8"/>
      <c r="M93" s="18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8"/>
      <c r="AB93" s="2"/>
      <c r="AC93" s="2"/>
      <c r="AD93" s="2"/>
      <c r="AE93" s="2"/>
    </row>
    <row r="94" ht="15.75" hidden="1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8"/>
      <c r="M94" s="18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8"/>
      <c r="AB94" s="2"/>
      <c r="AC94" s="2"/>
      <c r="AD94" s="2"/>
      <c r="AE94" s="2"/>
    </row>
    <row r="95" ht="15.75" hidden="1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8"/>
      <c r="M95" s="18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 ht="15.75" hidden="1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8"/>
      <c r="M96" s="18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 ht="15.75" hidden="1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8"/>
      <c r="M97" s="18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8"/>
      <c r="M98" s="18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8"/>
      <c r="M99" s="18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8"/>
      <c r="M100" s="18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8"/>
      <c r="M101" s="18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8"/>
      <c r="M102" s="18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8"/>
      <c r="M103" s="18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8"/>
      <c r="M104" s="18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8"/>
      <c r="M105" s="18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8"/>
      <c r="M106" s="18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8"/>
      <c r="M107" s="18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8"/>
      <c r="M108" s="18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8"/>
      <c r="M109" s="18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8"/>
      <c r="M110" s="18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8"/>
      <c r="M111" s="18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8"/>
      <c r="M112" s="18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8"/>
      <c r="M113" s="18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8"/>
      <c r="M114" s="18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8"/>
      <c r="M115" s="18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8"/>
      <c r="M116" s="18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8"/>
      <c r="M117" s="18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8"/>
      <c r="M118" s="18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8"/>
      <c r="M119" s="18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8"/>
      <c r="M120" s="18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8"/>
      <c r="M121" s="18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8"/>
      <c r="M122" s="18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8"/>
      <c r="M123" s="18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8"/>
      <c r="M124" s="18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8"/>
      <c r="M125" s="18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8"/>
      <c r="M126" s="18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8"/>
      <c r="M127" s="18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8"/>
      <c r="M128" s="18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8"/>
      <c r="M129" s="18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8"/>
      <c r="M130" s="18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8"/>
      <c r="M131" s="18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8"/>
      <c r="M132" s="18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8"/>
      <c r="M133" s="18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8"/>
      <c r="M134" s="18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8"/>
      <c r="M135" s="18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8"/>
      <c r="M136" s="18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8"/>
      <c r="M137" s="18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8"/>
      <c r="M138" s="18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8"/>
      <c r="M139" s="18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8"/>
      <c r="M140" s="18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8"/>
      <c r="M141" s="18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8"/>
      <c r="M142" s="18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8"/>
      <c r="M143" s="18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8"/>
      <c r="M144" s="18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8"/>
      <c r="M145" s="18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8"/>
      <c r="M146" s="18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8"/>
      <c r="M147" s="18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8"/>
      <c r="M148" s="18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8"/>
      <c r="M149" s="18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8"/>
      <c r="M150" s="18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8"/>
      <c r="M151" s="18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8"/>
      <c r="M152" s="18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8"/>
      <c r="M153" s="18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8"/>
      <c r="M154" s="18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8"/>
      <c r="M155" s="18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8"/>
      <c r="M156" s="18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8"/>
      <c r="M157" s="18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8"/>
      <c r="M158" s="18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8"/>
      <c r="M159" s="18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5"/>
      <c r="B160" s="45"/>
      <c r="C160" s="45"/>
      <c r="D160" s="45"/>
      <c r="E160" s="45"/>
      <c r="F160" s="45"/>
      <c r="G160" s="45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5"/>
      <c r="B161" s="45"/>
      <c r="C161" s="45"/>
      <c r="D161" s="45"/>
      <c r="E161" s="45"/>
      <c r="F161" s="45"/>
      <c r="G161" s="45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5"/>
      <c r="B162" s="45"/>
      <c r="C162" s="45"/>
      <c r="D162" s="45"/>
      <c r="E162" s="45"/>
      <c r="F162" s="45"/>
      <c r="G162" s="4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5"/>
      <c r="B163" s="45"/>
      <c r="C163" s="45"/>
      <c r="D163" s="45"/>
      <c r="E163" s="45"/>
      <c r="F163" s="45"/>
      <c r="G163" s="45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5"/>
      <c r="B164" s="45"/>
      <c r="C164" s="45"/>
      <c r="D164" s="45"/>
      <c r="E164" s="45"/>
      <c r="F164" s="45"/>
      <c r="G164" s="4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5"/>
      <c r="B165" s="45"/>
      <c r="C165" s="45"/>
      <c r="D165" s="45"/>
      <c r="E165" s="45"/>
      <c r="F165" s="45"/>
      <c r="G165" s="45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5"/>
      <c r="B166" s="45"/>
      <c r="C166" s="45"/>
      <c r="D166" s="45"/>
      <c r="E166" s="45"/>
      <c r="F166" s="45"/>
      <c r="G166" s="4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5"/>
      <c r="B167" s="45"/>
      <c r="C167" s="45"/>
      <c r="D167" s="45"/>
      <c r="E167" s="45"/>
      <c r="F167" s="45"/>
      <c r="G167" s="45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5"/>
      <c r="B168" s="45"/>
      <c r="C168" s="45"/>
      <c r="D168" s="45"/>
      <c r="E168" s="45"/>
      <c r="F168" s="45"/>
      <c r="G168" s="4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5"/>
      <c r="B169" s="45"/>
      <c r="C169" s="45"/>
      <c r="D169" s="45"/>
      <c r="E169" s="45"/>
      <c r="F169" s="45"/>
      <c r="G169" s="45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5"/>
      <c r="B170" s="45"/>
      <c r="C170" s="45"/>
      <c r="D170" s="45"/>
      <c r="E170" s="45"/>
      <c r="F170" s="45"/>
      <c r="G170" s="4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5"/>
      <c r="B171" s="45"/>
      <c r="C171" s="45"/>
      <c r="D171" s="45"/>
      <c r="E171" s="45"/>
      <c r="F171" s="45"/>
      <c r="G171" s="45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5"/>
      <c r="B172" s="45"/>
      <c r="C172" s="45"/>
      <c r="D172" s="45"/>
      <c r="E172" s="45"/>
      <c r="F172" s="45"/>
      <c r="G172" s="4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5"/>
      <c r="B173" s="45"/>
      <c r="C173" s="45"/>
      <c r="D173" s="45"/>
      <c r="E173" s="45"/>
      <c r="F173" s="45"/>
      <c r="G173" s="45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5"/>
      <c r="B174" s="45"/>
      <c r="C174" s="45"/>
      <c r="D174" s="45"/>
      <c r="E174" s="45"/>
      <c r="F174" s="45"/>
      <c r="G174" s="4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5"/>
      <c r="B175" s="45"/>
      <c r="C175" s="45"/>
      <c r="D175" s="45"/>
      <c r="E175" s="45"/>
      <c r="F175" s="45"/>
      <c r="G175" s="45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5"/>
      <c r="B176" s="45"/>
      <c r="C176" s="45"/>
      <c r="D176" s="45"/>
      <c r="E176" s="45"/>
      <c r="F176" s="45"/>
      <c r="G176" s="4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5"/>
      <c r="B177" s="45"/>
      <c r="C177" s="45"/>
      <c r="D177" s="45"/>
      <c r="E177" s="45"/>
      <c r="F177" s="45"/>
      <c r="G177" s="45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5"/>
      <c r="B178" s="45"/>
      <c r="C178" s="45"/>
      <c r="D178" s="45"/>
      <c r="E178" s="45"/>
      <c r="F178" s="45"/>
      <c r="G178" s="4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5"/>
      <c r="B179" s="45"/>
      <c r="C179" s="45"/>
      <c r="D179" s="45"/>
      <c r="E179" s="45"/>
      <c r="F179" s="45"/>
      <c r="G179" s="45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5"/>
      <c r="B180" s="45"/>
      <c r="C180" s="45"/>
      <c r="D180" s="45"/>
      <c r="E180" s="45"/>
      <c r="F180" s="45"/>
      <c r="G180" s="4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5"/>
      <c r="B181" s="45"/>
      <c r="C181" s="45"/>
      <c r="D181" s="45"/>
      <c r="E181" s="45"/>
      <c r="F181" s="45"/>
      <c r="G181" s="45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5"/>
      <c r="B182" s="45"/>
      <c r="C182" s="45"/>
      <c r="D182" s="45"/>
      <c r="E182" s="45"/>
      <c r="F182" s="45"/>
      <c r="G182" s="4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5"/>
      <c r="B183" s="45"/>
      <c r="C183" s="45"/>
      <c r="D183" s="45"/>
      <c r="E183" s="45"/>
      <c r="F183" s="45"/>
      <c r="G183" s="45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5"/>
      <c r="B184" s="45"/>
      <c r="C184" s="45"/>
      <c r="D184" s="45"/>
      <c r="E184" s="45"/>
      <c r="F184" s="45"/>
      <c r="G184" s="4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5"/>
      <c r="B185" s="45"/>
      <c r="C185" s="45"/>
      <c r="D185" s="45"/>
      <c r="E185" s="45"/>
      <c r="F185" s="45"/>
      <c r="G185" s="45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5"/>
      <c r="B186" s="45"/>
      <c r="C186" s="45"/>
      <c r="D186" s="45"/>
      <c r="E186" s="45"/>
      <c r="F186" s="45"/>
      <c r="G186" s="4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5"/>
      <c r="B187" s="45"/>
      <c r="C187" s="45"/>
      <c r="D187" s="45"/>
      <c r="E187" s="45"/>
      <c r="F187" s="45"/>
      <c r="G187" s="45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5"/>
      <c r="B188" s="45"/>
      <c r="C188" s="45"/>
      <c r="D188" s="45"/>
      <c r="E188" s="45"/>
      <c r="F188" s="45"/>
      <c r="G188" s="45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5"/>
      <c r="B189" s="45"/>
      <c r="C189" s="45"/>
      <c r="D189" s="45"/>
      <c r="E189" s="45"/>
      <c r="F189" s="45"/>
      <c r="G189" s="45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5"/>
      <c r="B190" s="45"/>
      <c r="C190" s="45"/>
      <c r="D190" s="45"/>
      <c r="E190" s="45"/>
      <c r="F190" s="45"/>
      <c r="G190" s="45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5"/>
      <c r="B191" s="45"/>
      <c r="C191" s="45"/>
      <c r="D191" s="45"/>
      <c r="E191" s="45"/>
      <c r="F191" s="45"/>
      <c r="G191" s="45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5"/>
      <c r="B192" s="45"/>
      <c r="C192" s="45"/>
      <c r="D192" s="45"/>
      <c r="E192" s="45"/>
      <c r="F192" s="45"/>
      <c r="G192" s="45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5"/>
      <c r="B193" s="45"/>
      <c r="C193" s="45"/>
      <c r="D193" s="45"/>
      <c r="E193" s="45"/>
      <c r="F193" s="45"/>
      <c r="G193" s="45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5"/>
      <c r="B194" s="45"/>
      <c r="C194" s="45"/>
      <c r="D194" s="45"/>
      <c r="E194" s="45"/>
      <c r="F194" s="45"/>
      <c r="G194" s="45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5"/>
      <c r="B195" s="45"/>
      <c r="C195" s="45"/>
      <c r="D195" s="45"/>
      <c r="E195" s="45"/>
      <c r="F195" s="45"/>
      <c r="G195" s="45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5"/>
      <c r="B196" s="45"/>
      <c r="C196" s="45"/>
      <c r="D196" s="45"/>
      <c r="E196" s="45"/>
      <c r="F196" s="45"/>
      <c r="G196" s="45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5"/>
      <c r="B197" s="45"/>
      <c r="C197" s="45"/>
      <c r="D197" s="45"/>
      <c r="E197" s="45"/>
      <c r="F197" s="45"/>
      <c r="G197" s="45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5"/>
      <c r="B198" s="45"/>
      <c r="C198" s="45"/>
      <c r="D198" s="45"/>
      <c r="E198" s="45"/>
      <c r="F198" s="45"/>
      <c r="G198" s="45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5"/>
      <c r="B199" s="45"/>
      <c r="C199" s="45"/>
      <c r="D199" s="45"/>
      <c r="E199" s="45"/>
      <c r="F199" s="45"/>
      <c r="G199" s="45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5"/>
      <c r="B200" s="45"/>
      <c r="C200" s="45"/>
      <c r="D200" s="45"/>
      <c r="E200" s="45"/>
      <c r="F200" s="45"/>
      <c r="G200" s="45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5"/>
      <c r="B201" s="45"/>
      <c r="C201" s="45"/>
      <c r="D201" s="45"/>
      <c r="E201" s="45"/>
      <c r="F201" s="45"/>
      <c r="G201" s="45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5"/>
      <c r="B202" s="45"/>
      <c r="C202" s="45"/>
      <c r="D202" s="45"/>
      <c r="E202" s="45"/>
      <c r="F202" s="45"/>
      <c r="G202" s="45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5"/>
      <c r="B203" s="45"/>
      <c r="C203" s="45"/>
      <c r="D203" s="45"/>
      <c r="E203" s="45"/>
      <c r="F203" s="45"/>
      <c r="G203" s="45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5"/>
      <c r="B204" s="45"/>
      <c r="C204" s="45"/>
      <c r="D204" s="45"/>
      <c r="E204" s="45"/>
      <c r="F204" s="45"/>
      <c r="G204" s="45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5"/>
      <c r="B205" s="45"/>
      <c r="C205" s="45"/>
      <c r="D205" s="45"/>
      <c r="E205" s="45"/>
      <c r="F205" s="45"/>
      <c r="G205" s="45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5"/>
      <c r="B206" s="45"/>
      <c r="C206" s="45"/>
      <c r="D206" s="45"/>
      <c r="E206" s="45"/>
      <c r="F206" s="45"/>
      <c r="G206" s="45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5"/>
      <c r="B207" s="45"/>
      <c r="C207" s="45"/>
      <c r="D207" s="45"/>
      <c r="E207" s="45"/>
      <c r="F207" s="45"/>
      <c r="G207" s="45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5"/>
      <c r="B208" s="45"/>
      <c r="C208" s="45"/>
      <c r="D208" s="45"/>
      <c r="E208" s="45"/>
      <c r="F208" s="45"/>
      <c r="G208" s="45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5"/>
      <c r="B209" s="45"/>
      <c r="C209" s="45"/>
      <c r="D209" s="45"/>
      <c r="E209" s="45"/>
      <c r="F209" s="45"/>
      <c r="G209" s="45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5"/>
      <c r="B210" s="45"/>
      <c r="C210" s="45"/>
      <c r="D210" s="45"/>
      <c r="E210" s="45"/>
      <c r="F210" s="45"/>
      <c r="G210" s="45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5"/>
      <c r="B211" s="45"/>
      <c r="C211" s="45"/>
      <c r="D211" s="45"/>
      <c r="E211" s="45"/>
      <c r="F211" s="45"/>
      <c r="G211" s="45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5"/>
      <c r="B212" s="45"/>
      <c r="C212" s="45"/>
      <c r="D212" s="45"/>
      <c r="E212" s="45"/>
      <c r="F212" s="45"/>
      <c r="G212" s="45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5"/>
      <c r="B213" s="45"/>
      <c r="C213" s="45"/>
      <c r="D213" s="45"/>
      <c r="E213" s="45"/>
      <c r="F213" s="45"/>
      <c r="G213" s="45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5"/>
      <c r="B214" s="45"/>
      <c r="C214" s="45"/>
      <c r="D214" s="45"/>
      <c r="E214" s="45"/>
      <c r="F214" s="45"/>
      <c r="G214" s="45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5"/>
      <c r="B215" s="45"/>
      <c r="C215" s="45"/>
      <c r="D215" s="45"/>
      <c r="E215" s="45"/>
      <c r="F215" s="45"/>
      <c r="G215" s="45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5"/>
      <c r="B216" s="45"/>
      <c r="C216" s="45"/>
      <c r="D216" s="45"/>
      <c r="E216" s="45"/>
      <c r="F216" s="45"/>
      <c r="G216" s="45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5"/>
      <c r="B217" s="45"/>
      <c r="C217" s="45"/>
      <c r="D217" s="45"/>
      <c r="E217" s="45"/>
      <c r="F217" s="45"/>
      <c r="G217" s="45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5"/>
      <c r="B218" s="45"/>
      <c r="C218" s="45"/>
      <c r="D218" s="45"/>
      <c r="E218" s="45"/>
      <c r="F218" s="45"/>
      <c r="G218" s="45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5"/>
      <c r="B219" s="45"/>
      <c r="C219" s="45"/>
      <c r="D219" s="45"/>
      <c r="E219" s="45"/>
      <c r="F219" s="45"/>
      <c r="G219" s="45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5"/>
      <c r="B220" s="45"/>
      <c r="C220" s="45"/>
      <c r="D220" s="45"/>
      <c r="E220" s="45"/>
      <c r="F220" s="45"/>
      <c r="G220" s="45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5"/>
      <c r="B221" s="45"/>
      <c r="C221" s="45"/>
      <c r="D221" s="45"/>
      <c r="E221" s="45"/>
      <c r="F221" s="45"/>
      <c r="G221" s="45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5"/>
      <c r="B222" s="45"/>
      <c r="C222" s="45"/>
      <c r="D222" s="45"/>
      <c r="E222" s="45"/>
      <c r="F222" s="45"/>
      <c r="G222" s="45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5"/>
      <c r="B223" s="45"/>
      <c r="C223" s="45"/>
      <c r="D223" s="45"/>
      <c r="E223" s="45"/>
      <c r="F223" s="45"/>
      <c r="G223" s="45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33:G48">
    <cfRule type="cellIs" dxfId="0" priority="1" operator="lessThan">
      <formula>7</formula>
    </cfRule>
  </conditionalFormatting>
  <conditionalFormatting sqref="G33:G48">
    <cfRule type="cellIs" dxfId="1" priority="2" operator="greaterThanOrEqual">
      <formula>7</formula>
    </cfRule>
  </conditionalFormatting>
  <conditionalFormatting sqref="G4:G27">
    <cfRule type="cellIs" dxfId="0" priority="3" operator="lessThan">
      <formula>7</formula>
    </cfRule>
  </conditionalFormatting>
  <conditionalFormatting sqref="G4:G27">
    <cfRule type="cellIs" dxfId="1" priority="4" operator="greaterThanOrEqual">
      <formula>7</formula>
    </cfRule>
  </conditionalFormatting>
  <conditionalFormatting sqref="B4:E2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6923C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min="26" max="26" width="8.71"/>
  </cols>
  <sheetData>
    <row r="1">
      <c r="A1" s="13" t="s">
        <v>26</v>
      </c>
      <c r="B1" s="14" t="s">
        <v>56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 t="s">
        <v>28</v>
      </c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2"/>
    </row>
    <row r="2">
      <c r="A2" s="20"/>
      <c r="B2" s="21"/>
      <c r="C2" s="22"/>
      <c r="D2" s="22"/>
      <c r="E2" s="22"/>
      <c r="F2" s="22"/>
      <c r="G2" s="22"/>
      <c r="H2" s="22"/>
      <c r="I2" s="22"/>
      <c r="J2" s="22"/>
      <c r="K2" s="23"/>
      <c r="L2" s="2"/>
      <c r="M2" s="24" t="s">
        <v>29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2"/>
    </row>
    <row r="3">
      <c r="A3" s="25"/>
      <c r="B3" s="26" t="s">
        <v>30</v>
      </c>
      <c r="C3" s="26" t="s">
        <v>31</v>
      </c>
      <c r="D3" s="26" t="s">
        <v>32</v>
      </c>
      <c r="E3" s="26" t="s">
        <v>33</v>
      </c>
      <c r="F3" s="27" t="s">
        <v>34</v>
      </c>
      <c r="G3" s="27" t="s">
        <v>35</v>
      </c>
      <c r="H3" s="27" t="s">
        <v>36</v>
      </c>
      <c r="I3" s="27" t="s">
        <v>37</v>
      </c>
      <c r="J3" s="26" t="s">
        <v>38</v>
      </c>
      <c r="K3" s="26" t="s">
        <v>39</v>
      </c>
      <c r="L3" s="2"/>
      <c r="M3" s="17" t="s">
        <v>40</v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2"/>
      <c r="Y3" s="18"/>
      <c r="Z3" s="2"/>
    </row>
    <row r="4">
      <c r="A4" s="28" t="str">
        <f>ALNS!A4</f>
        <v>Ana Beatriz Oliveira Barbosa</v>
      </c>
      <c r="B4" s="29"/>
      <c r="C4" s="29"/>
      <c r="D4" s="29"/>
      <c r="E4" s="29"/>
      <c r="F4" s="30">
        <f t="shared" ref="F4:F27" si="1">IF(A4&lt;&gt;"",SUM(B4:E4),)</f>
        <v>0</v>
      </c>
      <c r="G4" s="31" t="str">
        <f t="shared" ref="G4:G27" si="2">IFERROR(IF(F4&gt;=0,AVERAGE(B4:E4),""),"")</f>
        <v/>
      </c>
      <c r="H4" s="30" t="str">
        <f t="shared" ref="H4:H27" si="3">IF(AND(F4&gt;=10,F4&lt;28,G4&lt;7),ROUND((50-G4*6)/4,1),"")</f>
        <v/>
      </c>
      <c r="I4" s="32"/>
      <c r="J4" s="33" t="str">
        <f t="shared" ref="J4:J27" si="4">IF(AND(B4&lt;&gt;"",C4&lt;&gt;"",D4&lt;&gt;"",E4&lt;&gt;""),IF(OR(F4&gt;=28,F4&lt;10),G4,IF(I4=H4,5,((G4*6)+(I4*4))/10)),)</f>
        <v/>
      </c>
      <c r="K4" s="34" t="str">
        <f t="shared" ref="K4:K27" si="5">IF(AND(B4&lt;&gt;"",C4&lt;&gt;"",D4&lt;&gt;"",E4&lt;&gt;""),IF(J4&gt;=5,"A","R"),)</f>
        <v/>
      </c>
      <c r="L4" s="2"/>
      <c r="M4" s="35" t="s">
        <v>41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2"/>
    </row>
    <row r="5">
      <c r="A5" s="36" t="str">
        <f>ALNS!A5</f>
        <v>Ana Clara de Lima</v>
      </c>
      <c r="B5" s="37"/>
      <c r="C5" s="37"/>
      <c r="D5" s="37"/>
      <c r="E5" s="37"/>
      <c r="F5" s="38">
        <f t="shared" si="1"/>
        <v>0</v>
      </c>
      <c r="G5" s="39" t="str">
        <f t="shared" si="2"/>
        <v/>
      </c>
      <c r="H5" s="38" t="str">
        <f t="shared" si="3"/>
        <v/>
      </c>
      <c r="I5" s="40"/>
      <c r="J5" s="41" t="str">
        <f t="shared" si="4"/>
        <v/>
      </c>
      <c r="K5" s="42" t="str">
        <f t="shared" si="5"/>
        <v/>
      </c>
      <c r="L5" s="2"/>
      <c r="M5" s="24" t="s">
        <v>42</v>
      </c>
      <c r="N5" s="18"/>
      <c r="O5" s="18"/>
      <c r="P5" s="18"/>
      <c r="Q5" s="18"/>
      <c r="R5" s="18"/>
      <c r="S5" s="18"/>
      <c r="T5" s="18"/>
      <c r="U5" s="18"/>
      <c r="V5" s="18"/>
      <c r="W5" s="18"/>
      <c r="X5" s="2"/>
      <c r="Y5" s="18"/>
      <c r="Z5" s="2"/>
    </row>
    <row r="6">
      <c r="A6" s="28" t="str">
        <f>ALNS!A6</f>
        <v>Brenda Teixeira Figueiredo</v>
      </c>
      <c r="B6" s="29"/>
      <c r="C6" s="29"/>
      <c r="D6" s="29"/>
      <c r="E6" s="29"/>
      <c r="F6" s="30">
        <f t="shared" si="1"/>
        <v>0</v>
      </c>
      <c r="G6" s="31" t="str">
        <f t="shared" si="2"/>
        <v/>
      </c>
      <c r="H6" s="30" t="str">
        <f t="shared" si="3"/>
        <v/>
      </c>
      <c r="I6" s="32"/>
      <c r="J6" s="33" t="str">
        <f t="shared" si="4"/>
        <v/>
      </c>
      <c r="K6" s="34" t="str">
        <f t="shared" si="5"/>
        <v/>
      </c>
      <c r="L6" s="2"/>
      <c r="M6" s="43" t="s">
        <v>43</v>
      </c>
      <c r="N6" s="18"/>
      <c r="O6" s="18"/>
      <c r="P6" s="18"/>
      <c r="Q6" s="18"/>
      <c r="R6" s="18"/>
      <c r="S6" s="18"/>
      <c r="T6" s="18"/>
      <c r="U6" s="18"/>
      <c r="V6" s="18"/>
      <c r="W6" s="18"/>
      <c r="X6" s="2"/>
      <c r="Y6" s="18"/>
      <c r="Z6" s="2"/>
    </row>
    <row r="7">
      <c r="A7" s="36" t="str">
        <f>ALNS!A7</f>
        <v>Carlos Antonio da Silva Vicente</v>
      </c>
      <c r="B7" s="37"/>
      <c r="C7" s="37"/>
      <c r="D7" s="37"/>
      <c r="E7" s="37"/>
      <c r="F7" s="38">
        <f t="shared" si="1"/>
        <v>0</v>
      </c>
      <c r="G7" s="39" t="str">
        <f t="shared" si="2"/>
        <v/>
      </c>
      <c r="H7" s="38" t="str">
        <f t="shared" si="3"/>
        <v/>
      </c>
      <c r="I7" s="40"/>
      <c r="J7" s="41" t="str">
        <f t="shared" si="4"/>
        <v/>
      </c>
      <c r="K7" s="42" t="str">
        <f t="shared" si="5"/>
        <v/>
      </c>
      <c r="L7" s="2"/>
      <c r="M7" s="43" t="s">
        <v>44</v>
      </c>
      <c r="N7" s="18"/>
      <c r="O7" s="18"/>
      <c r="P7" s="18"/>
      <c r="Q7" s="18"/>
      <c r="R7" s="18"/>
      <c r="S7" s="18"/>
      <c r="T7" s="18"/>
      <c r="U7" s="18"/>
      <c r="V7" s="18"/>
      <c r="W7" s="18"/>
      <c r="X7" s="2"/>
      <c r="Y7" s="18"/>
      <c r="Z7" s="2"/>
    </row>
    <row r="8">
      <c r="A8" s="28" t="str">
        <f>ALNS!A8</f>
        <v>Eduarda Shaieny Lopes Lima</v>
      </c>
      <c r="B8" s="29"/>
      <c r="C8" s="29"/>
      <c r="D8" s="29"/>
      <c r="E8" s="29"/>
      <c r="F8" s="30">
        <f t="shared" si="1"/>
        <v>0</v>
      </c>
      <c r="G8" s="31" t="str">
        <f t="shared" si="2"/>
        <v/>
      </c>
      <c r="H8" s="30" t="str">
        <f t="shared" si="3"/>
        <v/>
      </c>
      <c r="I8" s="32"/>
      <c r="J8" s="33" t="str">
        <f t="shared" si="4"/>
        <v/>
      </c>
      <c r="K8" s="34" t="str">
        <f t="shared" si="5"/>
        <v/>
      </c>
      <c r="L8" s="2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2"/>
      <c r="Y8" s="18"/>
      <c r="Z8" s="2"/>
    </row>
    <row r="9">
      <c r="A9" s="36" t="str">
        <f>ALNS!A9</f>
        <v>Ellen Beatriz Pacífico da Silva</v>
      </c>
      <c r="B9" s="37"/>
      <c r="C9" s="37"/>
      <c r="D9" s="37"/>
      <c r="E9" s="37"/>
      <c r="F9" s="38">
        <f t="shared" si="1"/>
        <v>0</v>
      </c>
      <c r="G9" s="39" t="str">
        <f t="shared" si="2"/>
        <v/>
      </c>
      <c r="H9" s="38" t="str">
        <f t="shared" si="3"/>
        <v/>
      </c>
      <c r="I9" s="40"/>
      <c r="J9" s="41" t="str">
        <f t="shared" si="4"/>
        <v/>
      </c>
      <c r="K9" s="42" t="str">
        <f t="shared" si="5"/>
        <v/>
      </c>
      <c r="L9" s="2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2"/>
      <c r="Y9" s="18"/>
      <c r="Z9" s="2"/>
    </row>
    <row r="10">
      <c r="A10" s="28" t="str">
        <f>ALNS!A10</f>
        <v>Emilly Christina Lima Freire</v>
      </c>
      <c r="B10" s="29"/>
      <c r="C10" s="29"/>
      <c r="D10" s="29"/>
      <c r="E10" s="29"/>
      <c r="F10" s="30">
        <f t="shared" si="1"/>
        <v>0</v>
      </c>
      <c r="G10" s="31" t="str">
        <f t="shared" si="2"/>
        <v/>
      </c>
      <c r="H10" s="30" t="str">
        <f t="shared" si="3"/>
        <v/>
      </c>
      <c r="I10" s="32"/>
      <c r="J10" s="33" t="str">
        <f t="shared" si="4"/>
        <v/>
      </c>
      <c r="K10" s="34" t="str">
        <f t="shared" si="5"/>
        <v/>
      </c>
      <c r="L10" s="2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2"/>
      <c r="Y10" s="18"/>
      <c r="Z10" s="2"/>
    </row>
    <row r="11">
      <c r="A11" s="36" t="str">
        <f>ALNS!A11</f>
        <v>Emilly Eduarda Almeida da Silva</v>
      </c>
      <c r="B11" s="37"/>
      <c r="C11" s="37"/>
      <c r="D11" s="37"/>
      <c r="E11" s="37"/>
      <c r="F11" s="38">
        <f t="shared" si="1"/>
        <v>0</v>
      </c>
      <c r="G11" s="39" t="str">
        <f t="shared" si="2"/>
        <v/>
      </c>
      <c r="H11" s="38" t="str">
        <f t="shared" si="3"/>
        <v/>
      </c>
      <c r="I11" s="40"/>
      <c r="J11" s="41" t="str">
        <f t="shared" si="4"/>
        <v/>
      </c>
      <c r="K11" s="42" t="str">
        <f t="shared" si="5"/>
        <v/>
      </c>
      <c r="L11" s="2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2"/>
      <c r="Y11" s="18"/>
      <c r="Z11" s="2"/>
    </row>
    <row r="12">
      <c r="A12" s="28" t="str">
        <f>ALNS!A12</f>
        <v>Emilly Oliveira da Cruz</v>
      </c>
      <c r="B12" s="29"/>
      <c r="C12" s="29"/>
      <c r="D12" s="29"/>
      <c r="E12" s="29"/>
      <c r="F12" s="30">
        <f t="shared" si="1"/>
        <v>0</v>
      </c>
      <c r="G12" s="31" t="str">
        <f t="shared" si="2"/>
        <v/>
      </c>
      <c r="H12" s="30" t="str">
        <f t="shared" si="3"/>
        <v/>
      </c>
      <c r="I12" s="32"/>
      <c r="J12" s="33" t="str">
        <f t="shared" si="4"/>
        <v/>
      </c>
      <c r="K12" s="34" t="str">
        <f t="shared" si="5"/>
        <v/>
      </c>
      <c r="L12" s="2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2"/>
      <c r="Y12" s="18"/>
      <c r="Z12" s="2"/>
    </row>
    <row r="13">
      <c r="A13" s="36" t="str">
        <f>ALNS!A13</f>
        <v>Esteffany Mirelly Lima da Silva</v>
      </c>
      <c r="B13" s="37"/>
      <c r="C13" s="37"/>
      <c r="D13" s="37"/>
      <c r="E13" s="37"/>
      <c r="F13" s="38">
        <f t="shared" si="1"/>
        <v>0</v>
      </c>
      <c r="G13" s="39" t="str">
        <f t="shared" si="2"/>
        <v/>
      </c>
      <c r="H13" s="38" t="str">
        <f t="shared" si="3"/>
        <v/>
      </c>
      <c r="I13" s="40"/>
      <c r="J13" s="41" t="str">
        <f t="shared" si="4"/>
        <v/>
      </c>
      <c r="K13" s="42" t="str">
        <f t="shared" si="5"/>
        <v/>
      </c>
      <c r="L13" s="2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2"/>
      <c r="Y13" s="18"/>
      <c r="Z13" s="2"/>
    </row>
    <row r="14">
      <c r="A14" s="28" t="str">
        <f>ALNS!A14</f>
        <v>Ester Hadassa Gomes Silva</v>
      </c>
      <c r="B14" s="29"/>
      <c r="C14" s="29"/>
      <c r="D14" s="29"/>
      <c r="E14" s="29"/>
      <c r="F14" s="30">
        <f t="shared" si="1"/>
        <v>0</v>
      </c>
      <c r="G14" s="31" t="str">
        <f t="shared" si="2"/>
        <v/>
      </c>
      <c r="H14" s="30" t="str">
        <f t="shared" si="3"/>
        <v/>
      </c>
      <c r="I14" s="32"/>
      <c r="J14" s="33" t="str">
        <f t="shared" si="4"/>
        <v/>
      </c>
      <c r="K14" s="34" t="str">
        <f t="shared" si="5"/>
        <v/>
      </c>
      <c r="L14" s="2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2"/>
      <c r="Y14" s="18"/>
      <c r="Z14" s="2"/>
    </row>
    <row r="15">
      <c r="A15" s="36" t="str">
        <f>ALNS!A15</f>
        <v>Évelin Yasmin Ferreira de Santana</v>
      </c>
      <c r="B15" s="37"/>
      <c r="C15" s="37"/>
      <c r="D15" s="37"/>
      <c r="E15" s="37"/>
      <c r="F15" s="38">
        <f t="shared" si="1"/>
        <v>0</v>
      </c>
      <c r="G15" s="39" t="str">
        <f t="shared" si="2"/>
        <v/>
      </c>
      <c r="H15" s="38" t="str">
        <f t="shared" si="3"/>
        <v/>
      </c>
      <c r="I15" s="40"/>
      <c r="J15" s="41" t="str">
        <f t="shared" si="4"/>
        <v/>
      </c>
      <c r="K15" s="42" t="str">
        <f t="shared" si="5"/>
        <v/>
      </c>
      <c r="L15" s="2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2"/>
      <c r="Y15" s="18"/>
      <c r="Z15" s="2"/>
    </row>
    <row r="16">
      <c r="A16" s="28" t="str">
        <f>ALNS!A16</f>
        <v>Everton Henrique de Negreiros Silva</v>
      </c>
      <c r="B16" s="29"/>
      <c r="C16" s="29"/>
      <c r="D16" s="29"/>
      <c r="E16" s="29"/>
      <c r="F16" s="30">
        <f t="shared" si="1"/>
        <v>0</v>
      </c>
      <c r="G16" s="31" t="str">
        <f t="shared" si="2"/>
        <v/>
      </c>
      <c r="H16" s="30" t="str">
        <f t="shared" si="3"/>
        <v/>
      </c>
      <c r="I16" s="32"/>
      <c r="J16" s="33" t="str">
        <f t="shared" si="4"/>
        <v/>
      </c>
      <c r="K16" s="34" t="str">
        <f t="shared" si="5"/>
        <v/>
      </c>
      <c r="L16" s="2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2"/>
      <c r="Y16" s="18"/>
      <c r="Z16" s="2"/>
    </row>
    <row r="17">
      <c r="A17" s="36" t="str">
        <f>ALNS!A17</f>
        <v>Gabrielle Borges Alves</v>
      </c>
      <c r="B17" s="37"/>
      <c r="C17" s="37"/>
      <c r="D17" s="37"/>
      <c r="E17" s="37"/>
      <c r="F17" s="38">
        <f t="shared" si="1"/>
        <v>0</v>
      </c>
      <c r="G17" s="39" t="str">
        <f t="shared" si="2"/>
        <v/>
      </c>
      <c r="H17" s="38" t="str">
        <f t="shared" si="3"/>
        <v/>
      </c>
      <c r="I17" s="40"/>
      <c r="J17" s="41" t="str">
        <f t="shared" si="4"/>
        <v/>
      </c>
      <c r="K17" s="42" t="str">
        <f t="shared" si="5"/>
        <v/>
      </c>
      <c r="L17" s="2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2"/>
      <c r="Y17" s="18"/>
      <c r="Z17" s="2"/>
    </row>
    <row r="18">
      <c r="A18" s="28" t="str">
        <f>ALNS!A18</f>
        <v>João Gabriel Araújo Macedo</v>
      </c>
      <c r="B18" s="29"/>
      <c r="C18" s="29"/>
      <c r="D18" s="29"/>
      <c r="E18" s="29"/>
      <c r="F18" s="30">
        <f t="shared" si="1"/>
        <v>0</v>
      </c>
      <c r="G18" s="31" t="str">
        <f t="shared" si="2"/>
        <v/>
      </c>
      <c r="H18" s="30" t="str">
        <f t="shared" si="3"/>
        <v/>
      </c>
      <c r="I18" s="32"/>
      <c r="J18" s="33" t="str">
        <f t="shared" si="4"/>
        <v/>
      </c>
      <c r="K18" s="34" t="str">
        <f t="shared" si="5"/>
        <v/>
      </c>
      <c r="L18" s="2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2"/>
      <c r="Y18" s="18"/>
      <c r="Z18" s="2"/>
    </row>
    <row r="19">
      <c r="A19" s="36" t="str">
        <f>ALNS!A19</f>
        <v>José Flávio Araújo Macedo</v>
      </c>
      <c r="B19" s="37"/>
      <c r="C19" s="37"/>
      <c r="D19" s="37"/>
      <c r="E19" s="37"/>
      <c r="F19" s="38">
        <f t="shared" si="1"/>
        <v>0</v>
      </c>
      <c r="G19" s="39" t="str">
        <f t="shared" si="2"/>
        <v/>
      </c>
      <c r="H19" s="38" t="str">
        <f t="shared" si="3"/>
        <v/>
      </c>
      <c r="I19" s="40"/>
      <c r="J19" s="41" t="str">
        <f t="shared" si="4"/>
        <v/>
      </c>
      <c r="K19" s="42" t="str">
        <f t="shared" si="5"/>
        <v/>
      </c>
      <c r="L19" s="2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2"/>
      <c r="Y19" s="18"/>
      <c r="Z19" s="2"/>
    </row>
    <row r="20" ht="15.75" customHeight="1">
      <c r="A20" s="44" t="str">
        <f>ALNS!A20</f>
        <v>Lethycia Nascimento Sousa</v>
      </c>
      <c r="B20" s="29"/>
      <c r="C20" s="29"/>
      <c r="D20" s="29"/>
      <c r="E20" s="29"/>
      <c r="F20" s="30">
        <f t="shared" si="1"/>
        <v>0</v>
      </c>
      <c r="G20" s="31" t="str">
        <f t="shared" si="2"/>
        <v/>
      </c>
      <c r="H20" s="30" t="str">
        <f t="shared" si="3"/>
        <v/>
      </c>
      <c r="I20" s="32"/>
      <c r="J20" s="33" t="str">
        <f t="shared" si="4"/>
        <v/>
      </c>
      <c r="K20" s="34" t="str">
        <f t="shared" si="5"/>
        <v/>
      </c>
      <c r="L20" s="2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2"/>
      <c r="Y20" s="18"/>
      <c r="Z20" s="2"/>
    </row>
    <row r="21" ht="15.75" customHeight="1">
      <c r="A21" s="36" t="str">
        <f>ALNS!A21</f>
        <v>Maria Julia Oliveira Almeida</v>
      </c>
      <c r="B21" s="37"/>
      <c r="C21" s="37"/>
      <c r="D21" s="37"/>
      <c r="E21" s="37"/>
      <c r="F21" s="38">
        <f t="shared" si="1"/>
        <v>0</v>
      </c>
      <c r="G21" s="39" t="str">
        <f t="shared" si="2"/>
        <v/>
      </c>
      <c r="H21" s="38" t="str">
        <f t="shared" si="3"/>
        <v/>
      </c>
      <c r="I21" s="40"/>
      <c r="J21" s="41" t="str">
        <f t="shared" si="4"/>
        <v/>
      </c>
      <c r="K21" s="42" t="str">
        <f t="shared" si="5"/>
        <v/>
      </c>
      <c r="L21" s="2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2"/>
      <c r="Y21" s="18"/>
      <c r="Z21" s="2"/>
    </row>
    <row r="22" ht="15.75" customHeight="1">
      <c r="A22" s="28" t="str">
        <f>ALNS!A22</f>
        <v>Marynna Mellyne de Oliveira Almeida Carneiro</v>
      </c>
      <c r="B22" s="29"/>
      <c r="C22" s="29"/>
      <c r="D22" s="29"/>
      <c r="E22" s="29"/>
      <c r="F22" s="30">
        <f t="shared" si="1"/>
        <v>0</v>
      </c>
      <c r="G22" s="31" t="str">
        <f t="shared" si="2"/>
        <v/>
      </c>
      <c r="H22" s="30" t="str">
        <f t="shared" si="3"/>
        <v/>
      </c>
      <c r="I22" s="32"/>
      <c r="J22" s="33" t="str">
        <f t="shared" si="4"/>
        <v/>
      </c>
      <c r="K22" s="34" t="str">
        <f t="shared" si="5"/>
        <v/>
      </c>
      <c r="L22" s="2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2"/>
      <c r="Y22" s="18"/>
      <c r="Z22" s="2"/>
    </row>
    <row r="23" ht="15.75" customHeight="1">
      <c r="A23" s="36" t="str">
        <f>ALNS!A23</f>
        <v>Milena Luana Azevedo Lima</v>
      </c>
      <c r="B23" s="37"/>
      <c r="C23" s="37"/>
      <c r="D23" s="37"/>
      <c r="E23" s="37"/>
      <c r="F23" s="38">
        <f t="shared" si="1"/>
        <v>0</v>
      </c>
      <c r="G23" s="39" t="str">
        <f t="shared" si="2"/>
        <v/>
      </c>
      <c r="H23" s="38" t="str">
        <f t="shared" si="3"/>
        <v/>
      </c>
      <c r="I23" s="40"/>
      <c r="J23" s="41" t="str">
        <f t="shared" si="4"/>
        <v/>
      </c>
      <c r="K23" s="42" t="str">
        <f t="shared" si="5"/>
        <v/>
      </c>
      <c r="L23" s="2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2"/>
      <c r="Y23" s="18"/>
      <c r="Z23" s="2"/>
    </row>
    <row r="24" ht="15.75" customHeight="1">
      <c r="A24" s="28" t="str">
        <f>ALNS!A24</f>
        <v>Myllena Maria da Silva Balbino</v>
      </c>
      <c r="B24" s="29"/>
      <c r="C24" s="29"/>
      <c r="D24" s="29"/>
      <c r="E24" s="29"/>
      <c r="F24" s="30">
        <f t="shared" si="1"/>
        <v>0</v>
      </c>
      <c r="G24" s="31" t="str">
        <f t="shared" si="2"/>
        <v/>
      </c>
      <c r="H24" s="30" t="str">
        <f t="shared" si="3"/>
        <v/>
      </c>
      <c r="I24" s="32"/>
      <c r="J24" s="33" t="str">
        <f t="shared" si="4"/>
        <v/>
      </c>
      <c r="K24" s="34" t="str">
        <f t="shared" si="5"/>
        <v/>
      </c>
      <c r="L24" s="2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2"/>
      <c r="Y24" s="18"/>
      <c r="Z24" s="2"/>
    </row>
    <row r="25" ht="15.75" customHeight="1">
      <c r="A25" s="36" t="str">
        <f>ALNS!A25</f>
        <v>Poliana Kelly de Almeida Nascimento</v>
      </c>
      <c r="B25" s="37"/>
      <c r="C25" s="37"/>
      <c r="D25" s="37"/>
      <c r="E25" s="37"/>
      <c r="F25" s="38">
        <f t="shared" si="1"/>
        <v>0</v>
      </c>
      <c r="G25" s="39" t="str">
        <f t="shared" si="2"/>
        <v/>
      </c>
      <c r="H25" s="38" t="str">
        <f t="shared" si="3"/>
        <v/>
      </c>
      <c r="I25" s="40"/>
      <c r="J25" s="41" t="str">
        <f t="shared" si="4"/>
        <v/>
      </c>
      <c r="K25" s="42" t="str">
        <f t="shared" si="5"/>
        <v/>
      </c>
      <c r="L25" s="2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2"/>
      <c r="Y25" s="18"/>
      <c r="Z25" s="2"/>
    </row>
    <row r="26" ht="15.75" customHeight="1">
      <c r="A26" s="28" t="str">
        <f>ALNS!A26</f>
        <v>Rafaelly Jordão de Oliveira</v>
      </c>
      <c r="B26" s="29"/>
      <c r="C26" s="29"/>
      <c r="D26" s="29"/>
      <c r="E26" s="29"/>
      <c r="F26" s="30">
        <f t="shared" si="1"/>
        <v>0</v>
      </c>
      <c r="G26" s="31" t="str">
        <f t="shared" si="2"/>
        <v/>
      </c>
      <c r="H26" s="30" t="str">
        <f t="shared" si="3"/>
        <v/>
      </c>
      <c r="I26" s="32"/>
      <c r="J26" s="33" t="str">
        <f t="shared" si="4"/>
        <v/>
      </c>
      <c r="K26" s="34" t="str">
        <f t="shared" si="5"/>
        <v/>
      </c>
      <c r="L26" s="2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2"/>
      <c r="Y26" s="18"/>
      <c r="Z26" s="2"/>
    </row>
    <row r="27" ht="15.75" customHeight="1">
      <c r="A27" s="36" t="str">
        <f>ALNS!A27</f>
        <v>Samuel de Sousa Ribeiro</v>
      </c>
      <c r="B27" s="37"/>
      <c r="C27" s="37"/>
      <c r="D27" s="37"/>
      <c r="E27" s="37"/>
      <c r="F27" s="38">
        <f t="shared" si="1"/>
        <v>0</v>
      </c>
      <c r="G27" s="39" t="str">
        <f t="shared" si="2"/>
        <v/>
      </c>
      <c r="H27" s="38" t="str">
        <f t="shared" si="3"/>
        <v/>
      </c>
      <c r="I27" s="40"/>
      <c r="J27" s="41" t="str">
        <f t="shared" si="4"/>
        <v/>
      </c>
      <c r="K27" s="42" t="str">
        <f t="shared" si="5"/>
        <v/>
      </c>
      <c r="L27" s="2"/>
      <c r="M27" s="18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18"/>
      <c r="Z27" s="2"/>
    </row>
    <row r="28" ht="15.75" hidden="1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2"/>
      <c r="M28" s="18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18"/>
      <c r="Z28" s="2"/>
    </row>
    <row r="29" ht="15.75" hidden="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2"/>
      <c r="M29" s="18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hidden="1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2"/>
      <c r="M30" s="18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hidden="1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8"/>
      <c r="M31" s="18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hidden="1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8"/>
      <c r="M32" s="18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hidden="1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8"/>
      <c r="M33" s="18"/>
      <c r="N33" s="18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hidden="1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8"/>
      <c r="M34" s="18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hidden="1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8"/>
      <c r="M35" s="18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hidden="1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8"/>
      <c r="M36" s="18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hidden="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8"/>
      <c r="M37" s="18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hidden="1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8"/>
      <c r="M38" s="18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hidden="1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8"/>
      <c r="M39" s="18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hidden="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8"/>
      <c r="M40" s="18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hidden="1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8"/>
      <c r="M41" s="18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hidden="1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8"/>
      <c r="M42" s="18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hidden="1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8"/>
      <c r="M43" s="18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hidden="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8"/>
      <c r="M44" s="18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hidden="1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8"/>
      <c r="M45" s="18"/>
      <c r="N45" s="18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hidden="1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8"/>
      <c r="M46" s="18"/>
      <c r="N46" s="18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hidden="1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8"/>
      <c r="M47" s="18"/>
      <c r="N47" s="18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hidden="1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8"/>
      <c r="M48" s="18"/>
      <c r="N48" s="1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hidden="1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8"/>
      <c r="M49" s="18"/>
      <c r="N49" s="18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hidden="1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8"/>
      <c r="M50" s="18"/>
      <c r="N50" s="18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hidden="1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8"/>
      <c r="M51" s="18"/>
      <c r="N51" s="18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hidden="1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8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hidden="1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8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hidden="1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8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hidden="1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8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hidden="1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8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hidden="1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8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hidden="1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8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hidden="1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8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8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hidden="1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8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hidden="1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8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hidden="1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8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hidden="1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8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hidden="1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8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hidden="1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8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hidden="1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8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hidden="1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8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hidden="1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8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hidden="1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8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hidden="1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8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hidden="1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8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hidden="1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8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hidden="1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8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hidden="1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8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hidden="1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8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hidden="1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8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hidden="1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8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hidden="1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8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hidden="1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8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hidden="1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8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hidden="1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8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hidden="1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8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hidden="1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8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hidden="1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8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hidden="1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8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hidden="1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8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hidden="1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8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hidden="1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8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hidden="1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8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hidden="1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8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hidden="1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8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hidden="1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8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hidden="1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8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hidden="1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8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hidden="1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8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hidden="1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8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hidden="1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8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hidden="1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8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hidden="1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8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hidden="1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8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hidden="1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8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hidden="1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8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hidden="1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8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hidden="1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8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hidden="1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8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hidden="1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8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hidden="1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8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hidden="1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8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hidden="1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8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hidden="1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8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hidden="1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8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hidden="1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8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hidden="1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8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hidden="1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8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hidden="1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8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hidden="1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8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hidden="1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8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hidden="1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8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hidden="1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8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hidden="1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8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hidden="1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8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hidden="1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8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hidden="1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8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hidden="1" customHeight="1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8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hidden="1" customHeight="1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8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hidden="1" customHeight="1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8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hidden="1" customHeight="1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8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hidden="1" customHeight="1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8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hidden="1" customHeight="1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8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hidden="1" customHeight="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8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hidden="1" customHeight="1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8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hidden="1" customHeight="1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8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hidden="1" customHeight="1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8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hidden="1" customHeight="1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8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hidden="1" customHeight="1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8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hidden="1" customHeight="1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8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hidden="1" customHeight="1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8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hidden="1" customHeight="1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8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hidden="1" customHeight="1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8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hidden="1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8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hidden="1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8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hidden="1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8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hidden="1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8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hidden="1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8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hidden="1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8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hidden="1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8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hidden="1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8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hidden="1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8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hidden="1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8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hidden="1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8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hidden="1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8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hidden="1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8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hidden="1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8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hidden="1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8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hidden="1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8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hidden="1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8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hidden="1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8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hidden="1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8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hidden="1" customHeight="1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8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hidden="1" customHeight="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8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hidden="1" customHeight="1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8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hidden="1" customHeight="1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8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hidden="1" customHeight="1">
      <c r="A164" s="45"/>
      <c r="B164" s="45"/>
      <c r="C164" s="45"/>
      <c r="D164" s="45"/>
      <c r="E164" s="45"/>
      <c r="F164" s="45"/>
      <c r="G164" s="4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hidden="1" customHeight="1">
      <c r="A165" s="45"/>
      <c r="B165" s="45"/>
      <c r="C165" s="45"/>
      <c r="D165" s="45"/>
      <c r="E165" s="45"/>
      <c r="F165" s="45"/>
      <c r="G165" s="45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hidden="1" customHeight="1">
      <c r="A166" s="45"/>
      <c r="B166" s="45"/>
      <c r="C166" s="45"/>
      <c r="D166" s="45"/>
      <c r="E166" s="45"/>
      <c r="F166" s="45"/>
      <c r="G166" s="4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hidden="1" customHeight="1">
      <c r="A167" s="45"/>
      <c r="B167" s="45"/>
      <c r="C167" s="45"/>
      <c r="D167" s="45"/>
      <c r="E167" s="45"/>
      <c r="F167" s="45"/>
      <c r="G167" s="45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hidden="1" customHeight="1">
      <c r="A168" s="45"/>
      <c r="B168" s="45"/>
      <c r="C168" s="45"/>
      <c r="D168" s="45"/>
      <c r="E168" s="45"/>
      <c r="F168" s="45"/>
      <c r="G168" s="4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hidden="1" customHeight="1">
      <c r="A169" s="45"/>
      <c r="B169" s="45"/>
      <c r="C169" s="45"/>
      <c r="D169" s="45"/>
      <c r="E169" s="45"/>
      <c r="F169" s="45"/>
      <c r="G169" s="45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hidden="1" customHeight="1">
      <c r="A170" s="45"/>
      <c r="B170" s="45"/>
      <c r="C170" s="45"/>
      <c r="D170" s="45"/>
      <c r="E170" s="45"/>
      <c r="F170" s="45"/>
      <c r="G170" s="4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hidden="1" customHeight="1">
      <c r="A171" s="45"/>
      <c r="B171" s="45"/>
      <c r="C171" s="45"/>
      <c r="D171" s="45"/>
      <c r="E171" s="45"/>
      <c r="F171" s="45"/>
      <c r="G171" s="45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hidden="1" customHeight="1">
      <c r="A172" s="45"/>
      <c r="B172" s="45"/>
      <c r="C172" s="45"/>
      <c r="D172" s="45"/>
      <c r="E172" s="45"/>
      <c r="F172" s="45"/>
      <c r="G172" s="4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hidden="1" customHeight="1">
      <c r="A173" s="45"/>
      <c r="B173" s="45"/>
      <c r="C173" s="45"/>
      <c r="D173" s="45"/>
      <c r="E173" s="45"/>
      <c r="F173" s="45"/>
      <c r="G173" s="45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hidden="1" customHeight="1">
      <c r="A174" s="45"/>
      <c r="B174" s="45"/>
      <c r="C174" s="45"/>
      <c r="D174" s="45"/>
      <c r="E174" s="45"/>
      <c r="F174" s="45"/>
      <c r="G174" s="4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hidden="1" customHeight="1">
      <c r="A175" s="45"/>
      <c r="B175" s="45"/>
      <c r="C175" s="45"/>
      <c r="D175" s="45"/>
      <c r="E175" s="45"/>
      <c r="F175" s="45"/>
      <c r="G175" s="45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hidden="1" customHeight="1">
      <c r="A176" s="45"/>
      <c r="B176" s="45"/>
      <c r="C176" s="45"/>
      <c r="D176" s="45"/>
      <c r="E176" s="45"/>
      <c r="F176" s="45"/>
      <c r="G176" s="4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hidden="1" customHeight="1">
      <c r="A177" s="45"/>
      <c r="B177" s="45"/>
      <c r="C177" s="45"/>
      <c r="D177" s="45"/>
      <c r="E177" s="45"/>
      <c r="F177" s="45"/>
      <c r="G177" s="45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hidden="1" customHeight="1">
      <c r="A178" s="45"/>
      <c r="B178" s="45"/>
      <c r="C178" s="45"/>
      <c r="D178" s="45"/>
      <c r="E178" s="45"/>
      <c r="F178" s="45"/>
      <c r="G178" s="4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hidden="1" customHeight="1">
      <c r="A179" s="45"/>
      <c r="B179" s="45"/>
      <c r="C179" s="45"/>
      <c r="D179" s="45"/>
      <c r="E179" s="45"/>
      <c r="F179" s="45"/>
      <c r="G179" s="45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hidden="1" customHeight="1">
      <c r="A180" s="45"/>
      <c r="B180" s="45"/>
      <c r="C180" s="45"/>
      <c r="D180" s="45"/>
      <c r="E180" s="45"/>
      <c r="F180" s="45"/>
      <c r="G180" s="4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hidden="1" customHeight="1">
      <c r="A181" s="45"/>
      <c r="B181" s="45"/>
      <c r="C181" s="45"/>
      <c r="D181" s="45"/>
      <c r="E181" s="45"/>
      <c r="F181" s="45"/>
      <c r="G181" s="45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hidden="1" customHeight="1">
      <c r="A182" s="45"/>
      <c r="B182" s="45"/>
      <c r="C182" s="45"/>
      <c r="D182" s="45"/>
      <c r="E182" s="45"/>
      <c r="F182" s="45"/>
      <c r="G182" s="4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hidden="1" customHeight="1">
      <c r="A183" s="45"/>
      <c r="B183" s="45"/>
      <c r="C183" s="45"/>
      <c r="D183" s="45"/>
      <c r="E183" s="45"/>
      <c r="F183" s="45"/>
      <c r="G183" s="45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hidden="1" customHeight="1">
      <c r="A184" s="45"/>
      <c r="B184" s="45"/>
      <c r="C184" s="45"/>
      <c r="D184" s="45"/>
      <c r="E184" s="45"/>
      <c r="F184" s="45"/>
      <c r="G184" s="4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hidden="1" customHeight="1">
      <c r="A185" s="45"/>
      <c r="B185" s="45"/>
      <c r="C185" s="45"/>
      <c r="D185" s="45"/>
      <c r="E185" s="45"/>
      <c r="F185" s="45"/>
      <c r="G185" s="45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hidden="1" customHeight="1">
      <c r="A186" s="45"/>
      <c r="B186" s="45"/>
      <c r="C186" s="45"/>
      <c r="D186" s="45"/>
      <c r="E186" s="45"/>
      <c r="F186" s="45"/>
      <c r="G186" s="4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hidden="1" customHeight="1">
      <c r="A187" s="45"/>
      <c r="B187" s="45"/>
      <c r="C187" s="45"/>
      <c r="D187" s="45"/>
      <c r="E187" s="45"/>
      <c r="F187" s="45"/>
      <c r="G187" s="45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hidden="1" customHeight="1">
      <c r="A188" s="45"/>
      <c r="B188" s="45"/>
      <c r="C188" s="45"/>
      <c r="D188" s="45"/>
      <c r="E188" s="45"/>
      <c r="F188" s="45"/>
      <c r="G188" s="45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hidden="1" customHeight="1">
      <c r="A189" s="45"/>
      <c r="B189" s="45"/>
      <c r="C189" s="45"/>
      <c r="D189" s="45"/>
      <c r="E189" s="45"/>
      <c r="F189" s="45"/>
      <c r="G189" s="45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hidden="1" customHeight="1">
      <c r="A190" s="45"/>
      <c r="B190" s="45"/>
      <c r="C190" s="45"/>
      <c r="D190" s="45"/>
      <c r="E190" s="45"/>
      <c r="F190" s="45"/>
      <c r="G190" s="45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hidden="1" customHeight="1">
      <c r="A191" s="45"/>
      <c r="B191" s="45"/>
      <c r="C191" s="45"/>
      <c r="D191" s="45"/>
      <c r="E191" s="45"/>
      <c r="F191" s="45"/>
      <c r="G191" s="45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hidden="1" customHeight="1">
      <c r="A192" s="45"/>
      <c r="B192" s="45"/>
      <c r="C192" s="45"/>
      <c r="D192" s="45"/>
      <c r="E192" s="45"/>
      <c r="F192" s="45"/>
      <c r="G192" s="45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hidden="1" customHeight="1">
      <c r="A193" s="45"/>
      <c r="B193" s="45"/>
      <c r="C193" s="45"/>
      <c r="D193" s="45"/>
      <c r="E193" s="45"/>
      <c r="F193" s="45"/>
      <c r="G193" s="45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hidden="1" customHeight="1">
      <c r="A194" s="45"/>
      <c r="B194" s="45"/>
      <c r="C194" s="45"/>
      <c r="D194" s="45"/>
      <c r="E194" s="45"/>
      <c r="F194" s="45"/>
      <c r="G194" s="45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hidden="1" customHeight="1">
      <c r="A195" s="45"/>
      <c r="B195" s="45"/>
      <c r="C195" s="45"/>
      <c r="D195" s="45"/>
      <c r="E195" s="45"/>
      <c r="F195" s="45"/>
      <c r="G195" s="45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hidden="1" customHeight="1">
      <c r="A196" s="45"/>
      <c r="B196" s="45"/>
      <c r="C196" s="45"/>
      <c r="D196" s="45"/>
      <c r="E196" s="45"/>
      <c r="F196" s="45"/>
      <c r="G196" s="45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hidden="1" customHeight="1">
      <c r="A197" s="45"/>
      <c r="B197" s="45"/>
      <c r="C197" s="45"/>
      <c r="D197" s="45"/>
      <c r="E197" s="45"/>
      <c r="F197" s="45"/>
      <c r="G197" s="45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hidden="1" customHeight="1">
      <c r="A198" s="45"/>
      <c r="B198" s="45"/>
      <c r="C198" s="45"/>
      <c r="D198" s="45"/>
      <c r="E198" s="45"/>
      <c r="F198" s="45"/>
      <c r="G198" s="45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hidden="1" customHeight="1">
      <c r="A199" s="45"/>
      <c r="B199" s="45"/>
      <c r="C199" s="45"/>
      <c r="D199" s="45"/>
      <c r="E199" s="45"/>
      <c r="F199" s="45"/>
      <c r="G199" s="45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hidden="1" customHeight="1">
      <c r="A200" s="45"/>
      <c r="B200" s="45"/>
      <c r="C200" s="45"/>
      <c r="D200" s="45"/>
      <c r="E200" s="45"/>
      <c r="F200" s="45"/>
      <c r="G200" s="45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hidden="1" customHeight="1">
      <c r="A201" s="45"/>
      <c r="B201" s="45"/>
      <c r="C201" s="45"/>
      <c r="D201" s="45"/>
      <c r="E201" s="45"/>
      <c r="F201" s="45"/>
      <c r="G201" s="45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hidden="1" customHeight="1">
      <c r="A202" s="45"/>
      <c r="B202" s="45"/>
      <c r="C202" s="45"/>
      <c r="D202" s="45"/>
      <c r="E202" s="45"/>
      <c r="F202" s="45"/>
      <c r="G202" s="45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hidden="1" customHeight="1">
      <c r="A203" s="45"/>
      <c r="B203" s="45"/>
      <c r="C203" s="45"/>
      <c r="D203" s="45"/>
      <c r="E203" s="45"/>
      <c r="F203" s="45"/>
      <c r="G203" s="45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hidden="1" customHeight="1">
      <c r="A204" s="45"/>
      <c r="B204" s="45"/>
      <c r="C204" s="45"/>
      <c r="D204" s="45"/>
      <c r="E204" s="45"/>
      <c r="F204" s="45"/>
      <c r="G204" s="45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hidden="1" customHeight="1">
      <c r="A205" s="45"/>
      <c r="B205" s="45"/>
      <c r="C205" s="45"/>
      <c r="D205" s="45"/>
      <c r="E205" s="45"/>
      <c r="F205" s="45"/>
      <c r="G205" s="45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hidden="1" customHeight="1">
      <c r="A206" s="45"/>
      <c r="B206" s="45"/>
      <c r="C206" s="45"/>
      <c r="D206" s="45"/>
      <c r="E206" s="45"/>
      <c r="F206" s="45"/>
      <c r="G206" s="45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hidden="1" customHeight="1">
      <c r="A207" s="45"/>
      <c r="B207" s="45"/>
      <c r="C207" s="45"/>
      <c r="D207" s="45"/>
      <c r="E207" s="45"/>
      <c r="F207" s="45"/>
      <c r="G207" s="45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hidden="1" customHeight="1">
      <c r="A208" s="45"/>
      <c r="B208" s="45"/>
      <c r="C208" s="45"/>
      <c r="D208" s="45"/>
      <c r="E208" s="45"/>
      <c r="F208" s="45"/>
      <c r="G208" s="45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hidden="1" customHeight="1">
      <c r="A209" s="45"/>
      <c r="B209" s="45"/>
      <c r="C209" s="45"/>
      <c r="D209" s="45"/>
      <c r="E209" s="45"/>
      <c r="F209" s="45"/>
      <c r="G209" s="45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hidden="1" customHeight="1">
      <c r="A210" s="45"/>
      <c r="B210" s="45"/>
      <c r="C210" s="45"/>
      <c r="D210" s="45"/>
      <c r="E210" s="45"/>
      <c r="F210" s="45"/>
      <c r="G210" s="45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hidden="1" customHeight="1">
      <c r="A211" s="45"/>
      <c r="B211" s="45"/>
      <c r="C211" s="45"/>
      <c r="D211" s="45"/>
      <c r="E211" s="45"/>
      <c r="F211" s="45"/>
      <c r="G211" s="45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hidden="1" customHeight="1">
      <c r="A212" s="45"/>
      <c r="B212" s="45"/>
      <c r="C212" s="45"/>
      <c r="D212" s="45"/>
      <c r="E212" s="45"/>
      <c r="F212" s="45"/>
      <c r="G212" s="45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hidden="1" customHeight="1">
      <c r="A213" s="45"/>
      <c r="B213" s="45"/>
      <c r="C213" s="45"/>
      <c r="D213" s="45"/>
      <c r="E213" s="45"/>
      <c r="F213" s="45"/>
      <c r="G213" s="45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hidden="1" customHeight="1">
      <c r="A214" s="45"/>
      <c r="B214" s="45"/>
      <c r="C214" s="45"/>
      <c r="D214" s="45"/>
      <c r="E214" s="45"/>
      <c r="F214" s="45"/>
      <c r="G214" s="45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hidden="1" customHeight="1">
      <c r="A215" s="45"/>
      <c r="B215" s="45"/>
      <c r="C215" s="45"/>
      <c r="D215" s="45"/>
      <c r="E215" s="45"/>
      <c r="F215" s="45"/>
      <c r="G215" s="45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hidden="1" customHeight="1">
      <c r="A216" s="45"/>
      <c r="B216" s="45"/>
      <c r="C216" s="45"/>
      <c r="D216" s="45"/>
      <c r="E216" s="45"/>
      <c r="F216" s="45"/>
      <c r="G216" s="45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hidden="1" customHeight="1">
      <c r="A217" s="45"/>
      <c r="B217" s="45"/>
      <c r="C217" s="45"/>
      <c r="D217" s="45"/>
      <c r="E217" s="45"/>
      <c r="F217" s="45"/>
      <c r="G217" s="45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hidden="1" customHeight="1">
      <c r="A218" s="45"/>
      <c r="B218" s="45"/>
      <c r="C218" s="45"/>
      <c r="D218" s="45"/>
      <c r="E218" s="45"/>
      <c r="F218" s="45"/>
      <c r="G218" s="45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hidden="1" customHeight="1">
      <c r="A219" s="45"/>
      <c r="B219" s="45"/>
      <c r="C219" s="45"/>
      <c r="D219" s="45"/>
      <c r="E219" s="45"/>
      <c r="F219" s="45"/>
      <c r="G219" s="45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hidden="1" customHeight="1">
      <c r="A220" s="45"/>
      <c r="B220" s="45"/>
      <c r="C220" s="45"/>
      <c r="D220" s="45"/>
      <c r="E220" s="45"/>
      <c r="F220" s="45"/>
      <c r="G220" s="45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hidden="1" customHeight="1">
      <c r="A221" s="45"/>
      <c r="B221" s="45"/>
      <c r="C221" s="45"/>
      <c r="D221" s="45"/>
      <c r="E221" s="45"/>
      <c r="F221" s="45"/>
      <c r="G221" s="45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hidden="1" customHeight="1">
      <c r="A222" s="45"/>
      <c r="B222" s="45"/>
      <c r="C222" s="45"/>
      <c r="D222" s="45"/>
      <c r="E222" s="45"/>
      <c r="F222" s="45"/>
      <c r="G222" s="45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hidden="1" customHeight="1">
      <c r="A223" s="45"/>
      <c r="B223" s="45"/>
      <c r="C223" s="45"/>
      <c r="D223" s="45"/>
      <c r="E223" s="45"/>
      <c r="F223" s="45"/>
      <c r="G223" s="45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hidden="1" customHeight="1">
      <c r="A224" s="45"/>
      <c r="B224" s="45"/>
      <c r="C224" s="45"/>
      <c r="D224" s="45"/>
      <c r="E224" s="45"/>
      <c r="F224" s="45"/>
      <c r="G224" s="45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hidden="1" customHeight="1">
      <c r="A225" s="45"/>
      <c r="B225" s="45"/>
      <c r="C225" s="45"/>
      <c r="D225" s="45"/>
      <c r="E225" s="45"/>
      <c r="F225" s="45"/>
      <c r="G225" s="45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A3"/>
    <mergeCell ref="B1:K2"/>
  </mergeCells>
  <conditionalFormatting sqref="G33:G48">
    <cfRule type="cellIs" dxfId="0" priority="1" operator="lessThan">
      <formula>7</formula>
    </cfRule>
  </conditionalFormatting>
  <conditionalFormatting sqref="G33:G48">
    <cfRule type="cellIs" dxfId="1" priority="2" operator="greaterThanOrEqual">
      <formula>7</formula>
    </cfRule>
  </conditionalFormatting>
  <conditionalFormatting sqref="G4:G27">
    <cfRule type="cellIs" dxfId="0" priority="3" operator="lessThan">
      <formula>7</formula>
    </cfRule>
  </conditionalFormatting>
  <conditionalFormatting sqref="G4:G27">
    <cfRule type="cellIs" dxfId="1" priority="4" operator="greaterThanOrEqual">
      <formula>7</formula>
    </cfRule>
  </conditionalFormatting>
  <conditionalFormatting sqref="B4:E2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6923C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3" width="11.57"/>
    <col customWidth="1" min="24" max="26" width="8.71"/>
  </cols>
  <sheetData>
    <row r="1">
      <c r="A1" s="13" t="s">
        <v>26</v>
      </c>
      <c r="B1" s="14" t="s">
        <v>57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 t="s">
        <v>28</v>
      </c>
      <c r="N1" s="18"/>
      <c r="O1" s="18"/>
      <c r="P1" s="18"/>
      <c r="Q1" s="18"/>
      <c r="R1" s="18"/>
      <c r="S1" s="18"/>
      <c r="T1" s="18"/>
      <c r="U1" s="18"/>
      <c r="V1" s="18"/>
      <c r="W1" s="18"/>
      <c r="X1" s="2"/>
      <c r="Y1" s="2"/>
      <c r="Z1" s="2"/>
    </row>
    <row r="2">
      <c r="A2" s="20"/>
      <c r="B2" s="21"/>
      <c r="C2" s="22"/>
      <c r="D2" s="22"/>
      <c r="E2" s="22"/>
      <c r="F2" s="22"/>
      <c r="G2" s="22"/>
      <c r="H2" s="22"/>
      <c r="I2" s="22"/>
      <c r="J2" s="22"/>
      <c r="K2" s="23"/>
      <c r="L2" s="2"/>
      <c r="M2" s="24" t="s">
        <v>29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2"/>
      <c r="Y2" s="2"/>
      <c r="Z2" s="2"/>
    </row>
    <row r="3">
      <c r="A3" s="25"/>
      <c r="B3" s="26" t="s">
        <v>30</v>
      </c>
      <c r="C3" s="26" t="s">
        <v>31</v>
      </c>
      <c r="D3" s="26" t="s">
        <v>32</v>
      </c>
      <c r="E3" s="26" t="s">
        <v>33</v>
      </c>
      <c r="F3" s="27" t="s">
        <v>34</v>
      </c>
      <c r="G3" s="27" t="s">
        <v>35</v>
      </c>
      <c r="H3" s="27" t="s">
        <v>36</v>
      </c>
      <c r="I3" s="27" t="s">
        <v>37</v>
      </c>
      <c r="J3" s="26" t="s">
        <v>38</v>
      </c>
      <c r="K3" s="26" t="s">
        <v>39</v>
      </c>
      <c r="L3" s="2"/>
      <c r="M3" s="17" t="s">
        <v>40</v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2"/>
      <c r="Y3" s="2"/>
      <c r="Z3" s="2"/>
    </row>
    <row r="4">
      <c r="A4" s="28" t="str">
        <f>ALNS!A4</f>
        <v>Ana Beatriz Oliveira Barbosa</v>
      </c>
      <c r="B4" s="29"/>
      <c r="C4" s="29"/>
      <c r="D4" s="29"/>
      <c r="E4" s="29"/>
      <c r="F4" s="30">
        <f t="shared" ref="F4:F27" si="1">IF(A4&lt;&gt;"",SUM(B4:E4),)</f>
        <v>0</v>
      </c>
      <c r="G4" s="31" t="str">
        <f t="shared" ref="G4:G27" si="2">IFERROR(IF(F4&gt;=0,AVERAGE(B4:E4),""),"")</f>
        <v/>
      </c>
      <c r="H4" s="30" t="str">
        <f t="shared" ref="H4:H27" si="3">IF(AND(F4&gt;=10,F4&lt;28,G4&lt;7),ROUND((50-G4*6)/4,1),"")</f>
        <v/>
      </c>
      <c r="I4" s="32"/>
      <c r="J4" s="33" t="str">
        <f t="shared" ref="J4:J27" si="4">IF(AND(B4&lt;&gt;"",C4&lt;&gt;"",D4&lt;&gt;"",E4&lt;&gt;""),IF(OR(F4&gt;=28,F4&lt;10),G4,IF(I4=H4,5,((G4*6)+(I4*4))/10)),)</f>
        <v/>
      </c>
      <c r="K4" s="34" t="str">
        <f t="shared" ref="K4:K27" si="5">IF(AND(B4&lt;&gt;"",C4&lt;&gt;"",D4&lt;&gt;"",E4&lt;&gt;""),IF(J4&gt;=5,"A","R"),)</f>
        <v/>
      </c>
      <c r="L4" s="2"/>
      <c r="M4" s="35" t="s">
        <v>41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2"/>
      <c r="Y4" s="2"/>
      <c r="Z4" s="2"/>
    </row>
    <row r="5">
      <c r="A5" s="36" t="str">
        <f>ALNS!A5</f>
        <v>Ana Clara de Lima</v>
      </c>
      <c r="B5" s="37"/>
      <c r="C5" s="37"/>
      <c r="D5" s="37"/>
      <c r="E5" s="37"/>
      <c r="F5" s="38">
        <f t="shared" si="1"/>
        <v>0</v>
      </c>
      <c r="G5" s="39" t="str">
        <f t="shared" si="2"/>
        <v/>
      </c>
      <c r="H5" s="38" t="str">
        <f t="shared" si="3"/>
        <v/>
      </c>
      <c r="I5" s="40"/>
      <c r="J5" s="41" t="str">
        <f t="shared" si="4"/>
        <v/>
      </c>
      <c r="K5" s="42" t="str">
        <f t="shared" si="5"/>
        <v/>
      </c>
      <c r="L5" s="2"/>
      <c r="M5" s="24" t="s">
        <v>42</v>
      </c>
      <c r="N5" s="18"/>
      <c r="O5" s="18"/>
      <c r="P5" s="18"/>
      <c r="Q5" s="18"/>
      <c r="R5" s="18"/>
      <c r="S5" s="18"/>
      <c r="T5" s="18"/>
      <c r="U5" s="18"/>
      <c r="V5" s="18"/>
      <c r="W5" s="18"/>
      <c r="X5" s="2"/>
      <c r="Y5" s="2"/>
      <c r="Z5" s="2"/>
    </row>
    <row r="6">
      <c r="A6" s="28" t="str">
        <f>ALNS!A6</f>
        <v>Brenda Teixeira Figueiredo</v>
      </c>
      <c r="B6" s="29"/>
      <c r="C6" s="29"/>
      <c r="D6" s="29"/>
      <c r="E6" s="29"/>
      <c r="F6" s="30">
        <f t="shared" si="1"/>
        <v>0</v>
      </c>
      <c r="G6" s="31" t="str">
        <f t="shared" si="2"/>
        <v/>
      </c>
      <c r="H6" s="30" t="str">
        <f t="shared" si="3"/>
        <v/>
      </c>
      <c r="I6" s="32"/>
      <c r="J6" s="33" t="str">
        <f t="shared" si="4"/>
        <v/>
      </c>
      <c r="K6" s="34" t="str">
        <f t="shared" si="5"/>
        <v/>
      </c>
      <c r="L6" s="2"/>
      <c r="M6" s="43" t="s">
        <v>43</v>
      </c>
      <c r="N6" s="18"/>
      <c r="O6" s="18"/>
      <c r="P6" s="18"/>
      <c r="Q6" s="18"/>
      <c r="R6" s="18"/>
      <c r="S6" s="18"/>
      <c r="T6" s="18"/>
      <c r="U6" s="18"/>
      <c r="V6" s="18"/>
      <c r="W6" s="18"/>
      <c r="X6" s="2"/>
      <c r="Y6" s="2"/>
      <c r="Z6" s="2"/>
    </row>
    <row r="7">
      <c r="A7" s="36" t="str">
        <f>ALNS!A7</f>
        <v>Carlos Antonio da Silva Vicente</v>
      </c>
      <c r="B7" s="37"/>
      <c r="C7" s="37"/>
      <c r="D7" s="37"/>
      <c r="E7" s="37"/>
      <c r="F7" s="38">
        <f t="shared" si="1"/>
        <v>0</v>
      </c>
      <c r="G7" s="39" t="str">
        <f t="shared" si="2"/>
        <v/>
      </c>
      <c r="H7" s="38" t="str">
        <f t="shared" si="3"/>
        <v/>
      </c>
      <c r="I7" s="40"/>
      <c r="J7" s="41" t="str">
        <f t="shared" si="4"/>
        <v/>
      </c>
      <c r="K7" s="42" t="str">
        <f t="shared" si="5"/>
        <v/>
      </c>
      <c r="L7" s="2"/>
      <c r="M7" s="43" t="s">
        <v>44</v>
      </c>
      <c r="N7" s="18"/>
      <c r="O7" s="18"/>
      <c r="P7" s="18"/>
      <c r="Q7" s="18"/>
      <c r="R7" s="18"/>
      <c r="S7" s="18"/>
      <c r="T7" s="18"/>
      <c r="U7" s="18"/>
      <c r="V7" s="18"/>
      <c r="W7" s="18"/>
      <c r="X7" s="2"/>
      <c r="Y7" s="2"/>
      <c r="Z7" s="2"/>
    </row>
    <row r="8">
      <c r="A8" s="28" t="str">
        <f>ALNS!A8</f>
        <v>Eduarda Shaieny Lopes Lima</v>
      </c>
      <c r="B8" s="29"/>
      <c r="C8" s="29"/>
      <c r="D8" s="29"/>
      <c r="E8" s="29"/>
      <c r="F8" s="30">
        <f t="shared" si="1"/>
        <v>0</v>
      </c>
      <c r="G8" s="31" t="str">
        <f t="shared" si="2"/>
        <v/>
      </c>
      <c r="H8" s="30" t="str">
        <f t="shared" si="3"/>
        <v/>
      </c>
      <c r="I8" s="32"/>
      <c r="J8" s="33" t="str">
        <f t="shared" si="4"/>
        <v/>
      </c>
      <c r="K8" s="34" t="str">
        <f t="shared" si="5"/>
        <v/>
      </c>
      <c r="L8" s="2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2"/>
      <c r="Y8" s="2"/>
      <c r="Z8" s="2"/>
    </row>
    <row r="9">
      <c r="A9" s="36" t="str">
        <f>ALNS!A9</f>
        <v>Ellen Beatriz Pacífico da Silva</v>
      </c>
      <c r="B9" s="37"/>
      <c r="C9" s="37"/>
      <c r="D9" s="37"/>
      <c r="E9" s="37"/>
      <c r="F9" s="38">
        <f t="shared" si="1"/>
        <v>0</v>
      </c>
      <c r="G9" s="39" t="str">
        <f t="shared" si="2"/>
        <v/>
      </c>
      <c r="H9" s="38" t="str">
        <f t="shared" si="3"/>
        <v/>
      </c>
      <c r="I9" s="40"/>
      <c r="J9" s="41" t="str">
        <f t="shared" si="4"/>
        <v/>
      </c>
      <c r="K9" s="42" t="str">
        <f t="shared" si="5"/>
        <v/>
      </c>
      <c r="L9" s="2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2"/>
      <c r="Y9" s="2"/>
      <c r="Z9" s="2"/>
    </row>
    <row r="10">
      <c r="A10" s="28" t="str">
        <f>ALNS!A10</f>
        <v>Emilly Christina Lima Freire</v>
      </c>
      <c r="B10" s="29"/>
      <c r="C10" s="29"/>
      <c r="D10" s="29"/>
      <c r="E10" s="29"/>
      <c r="F10" s="30">
        <f t="shared" si="1"/>
        <v>0</v>
      </c>
      <c r="G10" s="31" t="str">
        <f t="shared" si="2"/>
        <v/>
      </c>
      <c r="H10" s="30" t="str">
        <f t="shared" si="3"/>
        <v/>
      </c>
      <c r="I10" s="32"/>
      <c r="J10" s="33" t="str">
        <f t="shared" si="4"/>
        <v/>
      </c>
      <c r="K10" s="34" t="str">
        <f t="shared" si="5"/>
        <v/>
      </c>
      <c r="L10" s="2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2"/>
      <c r="Y10" s="2"/>
      <c r="Z10" s="2"/>
    </row>
    <row r="11">
      <c r="A11" s="36" t="str">
        <f>ALNS!A11</f>
        <v>Emilly Eduarda Almeida da Silva</v>
      </c>
      <c r="B11" s="37"/>
      <c r="C11" s="37"/>
      <c r="D11" s="37"/>
      <c r="E11" s="37"/>
      <c r="F11" s="38">
        <f t="shared" si="1"/>
        <v>0</v>
      </c>
      <c r="G11" s="39" t="str">
        <f t="shared" si="2"/>
        <v/>
      </c>
      <c r="H11" s="38" t="str">
        <f t="shared" si="3"/>
        <v/>
      </c>
      <c r="I11" s="40"/>
      <c r="J11" s="41" t="str">
        <f t="shared" si="4"/>
        <v/>
      </c>
      <c r="K11" s="42" t="str">
        <f t="shared" si="5"/>
        <v/>
      </c>
      <c r="L11" s="2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2"/>
      <c r="Y11" s="2"/>
      <c r="Z11" s="2"/>
    </row>
    <row r="12">
      <c r="A12" s="28" t="str">
        <f>ALNS!A12</f>
        <v>Emilly Oliveira da Cruz</v>
      </c>
      <c r="B12" s="29"/>
      <c r="C12" s="29"/>
      <c r="D12" s="29"/>
      <c r="E12" s="29"/>
      <c r="F12" s="30">
        <f t="shared" si="1"/>
        <v>0</v>
      </c>
      <c r="G12" s="31" t="str">
        <f t="shared" si="2"/>
        <v/>
      </c>
      <c r="H12" s="30" t="str">
        <f t="shared" si="3"/>
        <v/>
      </c>
      <c r="I12" s="32"/>
      <c r="J12" s="33" t="str">
        <f t="shared" si="4"/>
        <v/>
      </c>
      <c r="K12" s="34" t="str">
        <f t="shared" si="5"/>
        <v/>
      </c>
      <c r="L12" s="2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2"/>
      <c r="Y12" s="2"/>
      <c r="Z12" s="2"/>
    </row>
    <row r="13">
      <c r="A13" s="36" t="str">
        <f>ALNS!A13</f>
        <v>Esteffany Mirelly Lima da Silva</v>
      </c>
      <c r="B13" s="37"/>
      <c r="C13" s="37"/>
      <c r="D13" s="37"/>
      <c r="E13" s="37"/>
      <c r="F13" s="38">
        <f t="shared" si="1"/>
        <v>0</v>
      </c>
      <c r="G13" s="39" t="str">
        <f t="shared" si="2"/>
        <v/>
      </c>
      <c r="H13" s="38" t="str">
        <f t="shared" si="3"/>
        <v/>
      </c>
      <c r="I13" s="40"/>
      <c r="J13" s="41" t="str">
        <f t="shared" si="4"/>
        <v/>
      </c>
      <c r="K13" s="42" t="str">
        <f t="shared" si="5"/>
        <v/>
      </c>
      <c r="L13" s="2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2"/>
      <c r="Y13" s="2"/>
      <c r="Z13" s="2"/>
    </row>
    <row r="14">
      <c r="A14" s="28" t="str">
        <f>ALNS!A14</f>
        <v>Ester Hadassa Gomes Silva</v>
      </c>
      <c r="B14" s="29"/>
      <c r="C14" s="29"/>
      <c r="D14" s="29"/>
      <c r="E14" s="29"/>
      <c r="F14" s="30">
        <f t="shared" si="1"/>
        <v>0</v>
      </c>
      <c r="G14" s="31" t="str">
        <f t="shared" si="2"/>
        <v/>
      </c>
      <c r="H14" s="30" t="str">
        <f t="shared" si="3"/>
        <v/>
      </c>
      <c r="I14" s="32"/>
      <c r="J14" s="33" t="str">
        <f t="shared" si="4"/>
        <v/>
      </c>
      <c r="K14" s="34" t="str">
        <f t="shared" si="5"/>
        <v/>
      </c>
      <c r="L14" s="2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2"/>
      <c r="Y14" s="2"/>
      <c r="Z14" s="2"/>
    </row>
    <row r="15">
      <c r="A15" s="36" t="str">
        <f>ALNS!A15</f>
        <v>Évelin Yasmin Ferreira de Santana</v>
      </c>
      <c r="B15" s="37"/>
      <c r="C15" s="37"/>
      <c r="D15" s="37"/>
      <c r="E15" s="37"/>
      <c r="F15" s="38">
        <f t="shared" si="1"/>
        <v>0</v>
      </c>
      <c r="G15" s="39" t="str">
        <f t="shared" si="2"/>
        <v/>
      </c>
      <c r="H15" s="38" t="str">
        <f t="shared" si="3"/>
        <v/>
      </c>
      <c r="I15" s="40"/>
      <c r="J15" s="41" t="str">
        <f t="shared" si="4"/>
        <v/>
      </c>
      <c r="K15" s="42" t="str">
        <f t="shared" si="5"/>
        <v/>
      </c>
      <c r="L15" s="2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2"/>
      <c r="Y15" s="2"/>
      <c r="Z15" s="2"/>
    </row>
    <row r="16">
      <c r="A16" s="28" t="str">
        <f>ALNS!A16</f>
        <v>Everton Henrique de Negreiros Silva</v>
      </c>
      <c r="B16" s="29"/>
      <c r="C16" s="29"/>
      <c r="D16" s="29"/>
      <c r="E16" s="29"/>
      <c r="F16" s="30">
        <f t="shared" si="1"/>
        <v>0</v>
      </c>
      <c r="G16" s="31" t="str">
        <f t="shared" si="2"/>
        <v/>
      </c>
      <c r="H16" s="30" t="str">
        <f t="shared" si="3"/>
        <v/>
      </c>
      <c r="I16" s="32"/>
      <c r="J16" s="33" t="str">
        <f t="shared" si="4"/>
        <v/>
      </c>
      <c r="K16" s="34" t="str">
        <f t="shared" si="5"/>
        <v/>
      </c>
      <c r="L16" s="2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2"/>
      <c r="Y16" s="2"/>
      <c r="Z16" s="2"/>
    </row>
    <row r="17">
      <c r="A17" s="36" t="str">
        <f>ALNS!A17</f>
        <v>Gabrielle Borges Alves</v>
      </c>
      <c r="B17" s="37"/>
      <c r="C17" s="37"/>
      <c r="D17" s="37"/>
      <c r="E17" s="37"/>
      <c r="F17" s="38">
        <f t="shared" si="1"/>
        <v>0</v>
      </c>
      <c r="G17" s="39" t="str">
        <f t="shared" si="2"/>
        <v/>
      </c>
      <c r="H17" s="38" t="str">
        <f t="shared" si="3"/>
        <v/>
      </c>
      <c r="I17" s="40"/>
      <c r="J17" s="41" t="str">
        <f t="shared" si="4"/>
        <v/>
      </c>
      <c r="K17" s="42" t="str">
        <f t="shared" si="5"/>
        <v/>
      </c>
      <c r="L17" s="2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2"/>
      <c r="Y17" s="2"/>
      <c r="Z17" s="2"/>
    </row>
    <row r="18">
      <c r="A18" s="28" t="str">
        <f>ALNS!A18</f>
        <v>João Gabriel Araújo Macedo</v>
      </c>
      <c r="B18" s="29"/>
      <c r="C18" s="29"/>
      <c r="D18" s="29"/>
      <c r="E18" s="29"/>
      <c r="F18" s="30">
        <f t="shared" si="1"/>
        <v>0</v>
      </c>
      <c r="G18" s="31" t="str">
        <f t="shared" si="2"/>
        <v/>
      </c>
      <c r="H18" s="30" t="str">
        <f t="shared" si="3"/>
        <v/>
      </c>
      <c r="I18" s="32"/>
      <c r="J18" s="33" t="str">
        <f t="shared" si="4"/>
        <v/>
      </c>
      <c r="K18" s="34" t="str">
        <f t="shared" si="5"/>
        <v/>
      </c>
      <c r="L18" s="2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2"/>
      <c r="Y18" s="2"/>
      <c r="Z18" s="2"/>
    </row>
    <row r="19">
      <c r="A19" s="36" t="str">
        <f>ALNS!A19</f>
        <v>José Flávio Araújo Macedo</v>
      </c>
      <c r="B19" s="37"/>
      <c r="C19" s="37"/>
      <c r="D19" s="37"/>
      <c r="E19" s="37"/>
      <c r="F19" s="38">
        <f t="shared" si="1"/>
        <v>0</v>
      </c>
      <c r="G19" s="39" t="str">
        <f t="shared" si="2"/>
        <v/>
      </c>
      <c r="H19" s="38" t="str">
        <f t="shared" si="3"/>
        <v/>
      </c>
      <c r="I19" s="40"/>
      <c r="J19" s="41" t="str">
        <f t="shared" si="4"/>
        <v/>
      </c>
      <c r="K19" s="42" t="str">
        <f t="shared" si="5"/>
        <v/>
      </c>
      <c r="L19" s="2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2"/>
      <c r="Y19" s="2"/>
      <c r="Z19" s="2"/>
    </row>
    <row r="20" ht="15.75" customHeight="1">
      <c r="A20" s="44" t="str">
        <f>ALNS!A20</f>
        <v>Lethycia Nascimento Sousa</v>
      </c>
      <c r="B20" s="29"/>
      <c r="C20" s="29"/>
      <c r="D20" s="29"/>
      <c r="E20" s="29"/>
      <c r="F20" s="30">
        <f t="shared" si="1"/>
        <v>0</v>
      </c>
      <c r="G20" s="31" t="str">
        <f t="shared" si="2"/>
        <v/>
      </c>
      <c r="H20" s="30" t="str">
        <f t="shared" si="3"/>
        <v/>
      </c>
      <c r="I20" s="32"/>
      <c r="J20" s="33" t="str">
        <f t="shared" si="4"/>
        <v/>
      </c>
      <c r="K20" s="34" t="str">
        <f t="shared" si="5"/>
        <v/>
      </c>
      <c r="L20" s="2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2"/>
      <c r="Y20" s="2"/>
      <c r="Z20" s="2"/>
    </row>
    <row r="21" ht="15.75" customHeight="1">
      <c r="A21" s="36" t="str">
        <f>ALNS!A21</f>
        <v>Maria Julia Oliveira Almeida</v>
      </c>
      <c r="B21" s="37"/>
      <c r="C21" s="37"/>
      <c r="D21" s="37"/>
      <c r="E21" s="37"/>
      <c r="F21" s="38">
        <f t="shared" si="1"/>
        <v>0</v>
      </c>
      <c r="G21" s="39" t="str">
        <f t="shared" si="2"/>
        <v/>
      </c>
      <c r="H21" s="38" t="str">
        <f t="shared" si="3"/>
        <v/>
      </c>
      <c r="I21" s="40"/>
      <c r="J21" s="41" t="str">
        <f t="shared" si="4"/>
        <v/>
      </c>
      <c r="K21" s="42" t="str">
        <f t="shared" si="5"/>
        <v/>
      </c>
      <c r="L21" s="2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2"/>
      <c r="Y21" s="2"/>
      <c r="Z21" s="2"/>
    </row>
    <row r="22" ht="15.75" customHeight="1">
      <c r="A22" s="28" t="str">
        <f>ALNS!A22</f>
        <v>Marynna Mellyne de Oliveira Almeida Carneiro</v>
      </c>
      <c r="B22" s="29"/>
      <c r="C22" s="29"/>
      <c r="D22" s="29"/>
      <c r="E22" s="29"/>
      <c r="F22" s="30">
        <f t="shared" si="1"/>
        <v>0</v>
      </c>
      <c r="G22" s="31" t="str">
        <f t="shared" si="2"/>
        <v/>
      </c>
      <c r="H22" s="30" t="str">
        <f t="shared" si="3"/>
        <v/>
      </c>
      <c r="I22" s="32"/>
      <c r="J22" s="33" t="str">
        <f t="shared" si="4"/>
        <v/>
      </c>
      <c r="K22" s="34" t="str">
        <f t="shared" si="5"/>
        <v/>
      </c>
      <c r="L22" s="2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2"/>
      <c r="Y22" s="2"/>
      <c r="Z22" s="2"/>
    </row>
    <row r="23" ht="15.75" customHeight="1">
      <c r="A23" s="36" t="str">
        <f>ALNS!A23</f>
        <v>Milena Luana Azevedo Lima</v>
      </c>
      <c r="B23" s="37"/>
      <c r="C23" s="37"/>
      <c r="D23" s="37"/>
      <c r="E23" s="37"/>
      <c r="F23" s="38">
        <f t="shared" si="1"/>
        <v>0</v>
      </c>
      <c r="G23" s="39" t="str">
        <f t="shared" si="2"/>
        <v/>
      </c>
      <c r="H23" s="38" t="str">
        <f t="shared" si="3"/>
        <v/>
      </c>
      <c r="I23" s="40"/>
      <c r="J23" s="41" t="str">
        <f t="shared" si="4"/>
        <v/>
      </c>
      <c r="K23" s="42" t="str">
        <f t="shared" si="5"/>
        <v/>
      </c>
      <c r="L23" s="2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2"/>
      <c r="Y23" s="2"/>
      <c r="Z23" s="2"/>
    </row>
    <row r="24" ht="15.75" customHeight="1">
      <c r="A24" s="28" t="str">
        <f>ALNS!A24</f>
        <v>Myllena Maria da Silva Balbino</v>
      </c>
      <c r="B24" s="29"/>
      <c r="C24" s="29"/>
      <c r="D24" s="29"/>
      <c r="E24" s="29"/>
      <c r="F24" s="30">
        <f t="shared" si="1"/>
        <v>0</v>
      </c>
      <c r="G24" s="31" t="str">
        <f t="shared" si="2"/>
        <v/>
      </c>
      <c r="H24" s="30" t="str">
        <f t="shared" si="3"/>
        <v/>
      </c>
      <c r="I24" s="32"/>
      <c r="J24" s="33" t="str">
        <f t="shared" si="4"/>
        <v/>
      </c>
      <c r="K24" s="34" t="str">
        <f t="shared" si="5"/>
        <v/>
      </c>
      <c r="L24" s="2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2"/>
      <c r="Y24" s="2"/>
      <c r="Z24" s="2"/>
    </row>
    <row r="25" ht="15.75" customHeight="1">
      <c r="A25" s="36" t="str">
        <f>ALNS!A25</f>
        <v>Poliana Kelly de Almeida Nascimento</v>
      </c>
      <c r="B25" s="37"/>
      <c r="C25" s="37"/>
      <c r="D25" s="37"/>
      <c r="E25" s="37"/>
      <c r="F25" s="38">
        <f t="shared" si="1"/>
        <v>0</v>
      </c>
      <c r="G25" s="39" t="str">
        <f t="shared" si="2"/>
        <v/>
      </c>
      <c r="H25" s="38" t="str">
        <f t="shared" si="3"/>
        <v/>
      </c>
      <c r="I25" s="40"/>
      <c r="J25" s="41" t="str">
        <f t="shared" si="4"/>
        <v/>
      </c>
      <c r="K25" s="42" t="str">
        <f t="shared" si="5"/>
        <v/>
      </c>
      <c r="L25" s="2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2"/>
      <c r="Y25" s="2"/>
      <c r="Z25" s="2"/>
    </row>
    <row r="26" ht="15.75" customHeight="1">
      <c r="A26" s="28" t="str">
        <f>ALNS!A26</f>
        <v>Rafaelly Jordão de Oliveira</v>
      </c>
      <c r="B26" s="29"/>
      <c r="C26" s="29"/>
      <c r="D26" s="29"/>
      <c r="E26" s="29"/>
      <c r="F26" s="30">
        <f t="shared" si="1"/>
        <v>0</v>
      </c>
      <c r="G26" s="31" t="str">
        <f t="shared" si="2"/>
        <v/>
      </c>
      <c r="H26" s="30" t="str">
        <f t="shared" si="3"/>
        <v/>
      </c>
      <c r="I26" s="32"/>
      <c r="J26" s="33" t="str">
        <f t="shared" si="4"/>
        <v/>
      </c>
      <c r="K26" s="34" t="str">
        <f t="shared" si="5"/>
        <v/>
      </c>
      <c r="L26" s="2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2"/>
      <c r="Y26" s="2"/>
      <c r="Z26" s="2"/>
    </row>
    <row r="27" ht="15.75" customHeight="1">
      <c r="A27" s="36" t="str">
        <f>ALNS!A27</f>
        <v>Samuel de Sousa Ribeiro</v>
      </c>
      <c r="B27" s="37"/>
      <c r="C27" s="37"/>
      <c r="D27" s="37"/>
      <c r="E27" s="37"/>
      <c r="F27" s="38">
        <f t="shared" si="1"/>
        <v>0</v>
      </c>
      <c r="G27" s="39" t="str">
        <f t="shared" si="2"/>
        <v/>
      </c>
      <c r="H27" s="38" t="str">
        <f t="shared" si="3"/>
        <v/>
      </c>
      <c r="I27" s="40"/>
      <c r="J27" s="41" t="str">
        <f t="shared" si="4"/>
        <v/>
      </c>
      <c r="K27" s="42" t="str">
        <f t="shared" si="5"/>
        <v/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hidden="1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2"/>
      <c r="M28" s="18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hidden="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hidden="1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hidden="1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8"/>
      <c r="M31" s="18"/>
      <c r="N31" s="18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hidden="1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8"/>
      <c r="M32" s="18"/>
      <c r="N32" s="18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hidden="1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8"/>
      <c r="M33" s="18"/>
      <c r="N33" s="18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hidden="1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8"/>
      <c r="M34" s="18"/>
      <c r="N34" s="18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hidden="1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8"/>
      <c r="M35" s="18"/>
      <c r="N35" s="18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hidden="1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8"/>
      <c r="M36" s="18"/>
      <c r="N36" s="18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hidden="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8"/>
      <c r="M37" s="18"/>
      <c r="N37" s="18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hidden="1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8"/>
      <c r="M38" s="18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hidden="1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8"/>
      <c r="M39" s="18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hidden="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8"/>
      <c r="M40" s="18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hidden="1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8"/>
      <c r="M41" s="18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hidden="1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8"/>
      <c r="M42" s="18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hidden="1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8"/>
      <c r="M43" s="18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hidden="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8"/>
      <c r="M44" s="18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hidden="1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8"/>
      <c r="M45" s="18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hidden="1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8"/>
      <c r="M46" s="18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hidden="1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8"/>
      <c r="M47" s="18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hidden="1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8"/>
      <c r="M48" s="18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hidden="1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8"/>
      <c r="M49" s="18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hidden="1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8"/>
      <c r="M50" s="18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hidden="1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8"/>
      <c r="M51" s="18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hidden="1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8"/>
      <c r="M52" s="18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hidden="1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8"/>
      <c r="M53" s="18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hidden="1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8"/>
      <c r="M54" s="18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hidden="1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8"/>
      <c r="M55" s="18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hidden="1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8"/>
      <c r="M56" s="18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hidden="1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8"/>
      <c r="M57" s="18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hidden="1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8"/>
      <c r="M58" s="18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hidden="1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8"/>
      <c r="M59" s="18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8"/>
      <c r="M60" s="18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hidden="1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8"/>
      <c r="M61" s="18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hidden="1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8"/>
      <c r="M62" s="18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hidden="1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8"/>
      <c r="M63" s="18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hidden="1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8"/>
      <c r="M64" s="18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hidden="1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8"/>
      <c r="M65" s="18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hidden="1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8"/>
      <c r="M66" s="18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hidden="1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8"/>
      <c r="M67" s="18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hidden="1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8"/>
      <c r="M68" s="18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hidden="1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8"/>
      <c r="M69" s="18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hidden="1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8"/>
      <c r="M70" s="18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hidden="1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8"/>
      <c r="M71" s="18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hidden="1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8"/>
      <c r="M72" s="18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hidden="1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8"/>
      <c r="M73" s="18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hidden="1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8"/>
      <c r="M74" s="18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hidden="1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8"/>
      <c r="M75" s="18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hidden="1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8"/>
      <c r="M76" s="18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hidden="1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8"/>
      <c r="M77" s="18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hidden="1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8"/>
      <c r="M78" s="18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hidden="1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8"/>
      <c r="M79" s="18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hidden="1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8"/>
      <c r="M80" s="18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hidden="1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8"/>
      <c r="M81" s="18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hidden="1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8"/>
      <c r="M82" s="18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hidden="1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8"/>
      <c r="M83" s="18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hidden="1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8"/>
      <c r="M84" s="18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hidden="1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8"/>
      <c r="M85" s="18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hidden="1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8"/>
      <c r="M86" s="18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hidden="1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8"/>
      <c r="M87" s="18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hidden="1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8"/>
      <c r="M88" s="18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hidden="1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8"/>
      <c r="M89" s="18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hidden="1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8"/>
      <c r="M90" s="18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hidden="1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8"/>
      <c r="M91" s="18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hidden="1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8"/>
      <c r="M92" s="18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hidden="1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8"/>
      <c r="M93" s="18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hidden="1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8"/>
      <c r="M94" s="18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hidden="1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8"/>
      <c r="M95" s="18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hidden="1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8"/>
      <c r="M96" s="18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hidden="1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8"/>
      <c r="M97" s="18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hidden="1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8"/>
      <c r="M98" s="18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hidden="1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8"/>
      <c r="M99" s="18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hidden="1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8"/>
      <c r="M100" s="18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hidden="1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8"/>
      <c r="M101" s="18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hidden="1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8"/>
      <c r="M102" s="18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hidden="1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8"/>
      <c r="M103" s="18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hidden="1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8"/>
      <c r="M104" s="18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hidden="1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8"/>
      <c r="M105" s="18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hidden="1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8"/>
      <c r="M106" s="18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hidden="1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8"/>
      <c r="M107" s="18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hidden="1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8"/>
      <c r="M108" s="18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hidden="1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8"/>
      <c r="M109" s="18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hidden="1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8"/>
      <c r="M110" s="18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hidden="1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8"/>
      <c r="M111" s="18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hidden="1" customHeight="1">
      <c r="A112" s="45"/>
      <c r="B112" s="45"/>
      <c r="C112" s="45"/>
      <c r="D112" s="45"/>
      <c r="E112" s="45"/>
      <c r="F112" s="45"/>
      <c r="G112" s="45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hidden="1" customHeight="1">
      <c r="A113" s="45"/>
      <c r="B113" s="45"/>
      <c r="C113" s="45"/>
      <c r="D113" s="45"/>
      <c r="E113" s="45"/>
      <c r="F113" s="45"/>
      <c r="G113" s="45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hidden="1" customHeight="1">
      <c r="A114" s="45"/>
      <c r="B114" s="45"/>
      <c r="C114" s="45"/>
      <c r="D114" s="45"/>
      <c r="E114" s="45"/>
      <c r="F114" s="45"/>
      <c r="G114" s="45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hidden="1" customHeight="1">
      <c r="A115" s="45"/>
      <c r="B115" s="45"/>
      <c r="C115" s="45"/>
      <c r="D115" s="45"/>
      <c r="E115" s="45"/>
      <c r="F115" s="45"/>
      <c r="G115" s="45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hidden="1" customHeight="1">
      <c r="A116" s="45"/>
      <c r="B116" s="45"/>
      <c r="C116" s="45"/>
      <c r="D116" s="45"/>
      <c r="E116" s="45"/>
      <c r="F116" s="45"/>
      <c r="G116" s="45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hidden="1" customHeight="1">
      <c r="A117" s="45"/>
      <c r="B117" s="45"/>
      <c r="C117" s="45"/>
      <c r="D117" s="45"/>
      <c r="E117" s="45"/>
      <c r="F117" s="45"/>
      <c r="G117" s="45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hidden="1" customHeight="1">
      <c r="A118" s="45"/>
      <c r="B118" s="45"/>
      <c r="C118" s="45"/>
      <c r="D118" s="45"/>
      <c r="E118" s="45"/>
      <c r="F118" s="45"/>
      <c r="G118" s="45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hidden="1" customHeight="1">
      <c r="A119" s="45"/>
      <c r="B119" s="45"/>
      <c r="C119" s="45"/>
      <c r="D119" s="45"/>
      <c r="E119" s="45"/>
      <c r="F119" s="45"/>
      <c r="G119" s="45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hidden="1" customHeight="1">
      <c r="A120" s="45"/>
      <c r="B120" s="45"/>
      <c r="C120" s="45"/>
      <c r="D120" s="45"/>
      <c r="E120" s="45"/>
      <c r="F120" s="45"/>
      <c r="G120" s="45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hidden="1" customHeight="1">
      <c r="A121" s="45"/>
      <c r="B121" s="45"/>
      <c r="C121" s="45"/>
      <c r="D121" s="45"/>
      <c r="E121" s="45"/>
      <c r="F121" s="45"/>
      <c r="G121" s="45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hidden="1" customHeight="1">
      <c r="A122" s="45"/>
      <c r="B122" s="45"/>
      <c r="C122" s="45"/>
      <c r="D122" s="45"/>
      <c r="E122" s="45"/>
      <c r="F122" s="45"/>
      <c r="G122" s="45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hidden="1" customHeight="1">
      <c r="A123" s="45"/>
      <c r="B123" s="45"/>
      <c r="C123" s="45"/>
      <c r="D123" s="45"/>
      <c r="E123" s="45"/>
      <c r="F123" s="45"/>
      <c r="G123" s="45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hidden="1" customHeight="1">
      <c r="A124" s="45"/>
      <c r="B124" s="45"/>
      <c r="C124" s="45"/>
      <c r="D124" s="45"/>
      <c r="E124" s="45"/>
      <c r="F124" s="45"/>
      <c r="G124" s="45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hidden="1" customHeight="1">
      <c r="A125" s="45"/>
      <c r="B125" s="45"/>
      <c r="C125" s="45"/>
      <c r="D125" s="45"/>
      <c r="E125" s="45"/>
      <c r="F125" s="45"/>
      <c r="G125" s="45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hidden="1" customHeight="1">
      <c r="A126" s="45"/>
      <c r="B126" s="45"/>
      <c r="C126" s="45"/>
      <c r="D126" s="45"/>
      <c r="E126" s="45"/>
      <c r="F126" s="45"/>
      <c r="G126" s="45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hidden="1" customHeight="1">
      <c r="A127" s="45"/>
      <c r="B127" s="45"/>
      <c r="C127" s="45"/>
      <c r="D127" s="45"/>
      <c r="E127" s="45"/>
      <c r="F127" s="45"/>
      <c r="G127" s="45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hidden="1" customHeight="1">
      <c r="A128" s="45"/>
      <c r="B128" s="45"/>
      <c r="C128" s="45"/>
      <c r="D128" s="45"/>
      <c r="E128" s="45"/>
      <c r="F128" s="45"/>
      <c r="G128" s="45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hidden="1" customHeight="1">
      <c r="A129" s="45"/>
      <c r="B129" s="45"/>
      <c r="C129" s="45"/>
      <c r="D129" s="45"/>
      <c r="E129" s="45"/>
      <c r="F129" s="45"/>
      <c r="G129" s="45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hidden="1" customHeight="1">
      <c r="A130" s="45"/>
      <c r="B130" s="45"/>
      <c r="C130" s="45"/>
      <c r="D130" s="45"/>
      <c r="E130" s="45"/>
      <c r="F130" s="45"/>
      <c r="G130" s="45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hidden="1" customHeight="1">
      <c r="A131" s="45"/>
      <c r="B131" s="45"/>
      <c r="C131" s="45"/>
      <c r="D131" s="45"/>
      <c r="E131" s="45"/>
      <c r="F131" s="45"/>
      <c r="G131" s="45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hidden="1" customHeight="1">
      <c r="A132" s="45"/>
      <c r="B132" s="45"/>
      <c r="C132" s="45"/>
      <c r="D132" s="45"/>
      <c r="E132" s="45"/>
      <c r="F132" s="45"/>
      <c r="G132" s="45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hidden="1" customHeight="1">
      <c r="A133" s="45"/>
      <c r="B133" s="45"/>
      <c r="C133" s="45"/>
      <c r="D133" s="45"/>
      <c r="E133" s="45"/>
      <c r="F133" s="45"/>
      <c r="G133" s="45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hidden="1" customHeight="1">
      <c r="A134" s="45"/>
      <c r="B134" s="45"/>
      <c r="C134" s="45"/>
      <c r="D134" s="45"/>
      <c r="E134" s="45"/>
      <c r="F134" s="45"/>
      <c r="G134" s="45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hidden="1" customHeight="1">
      <c r="A135" s="45"/>
      <c r="B135" s="45"/>
      <c r="C135" s="45"/>
      <c r="D135" s="45"/>
      <c r="E135" s="45"/>
      <c r="F135" s="45"/>
      <c r="G135" s="45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hidden="1" customHeight="1">
      <c r="A136" s="45"/>
      <c r="B136" s="45"/>
      <c r="C136" s="45"/>
      <c r="D136" s="45"/>
      <c r="E136" s="45"/>
      <c r="F136" s="45"/>
      <c r="G136" s="45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hidden="1" customHeight="1">
      <c r="A137" s="45"/>
      <c r="B137" s="45"/>
      <c r="C137" s="45"/>
      <c r="D137" s="45"/>
      <c r="E137" s="45"/>
      <c r="F137" s="45"/>
      <c r="G137" s="45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hidden="1" customHeight="1">
      <c r="A138" s="45"/>
      <c r="B138" s="45"/>
      <c r="C138" s="45"/>
      <c r="D138" s="45"/>
      <c r="E138" s="45"/>
      <c r="F138" s="45"/>
      <c r="G138" s="45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hidden="1" customHeight="1">
      <c r="A139" s="45"/>
      <c r="B139" s="45"/>
      <c r="C139" s="45"/>
      <c r="D139" s="45"/>
      <c r="E139" s="45"/>
      <c r="F139" s="45"/>
      <c r="G139" s="45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hidden="1" customHeight="1">
      <c r="A140" s="45"/>
      <c r="B140" s="45"/>
      <c r="C140" s="45"/>
      <c r="D140" s="45"/>
      <c r="E140" s="45"/>
      <c r="F140" s="45"/>
      <c r="G140" s="45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hidden="1" customHeight="1">
      <c r="A141" s="45"/>
      <c r="B141" s="45"/>
      <c r="C141" s="45"/>
      <c r="D141" s="45"/>
      <c r="E141" s="45"/>
      <c r="F141" s="45"/>
      <c r="G141" s="45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hidden="1" customHeight="1">
      <c r="A142" s="45"/>
      <c r="B142" s="45"/>
      <c r="C142" s="45"/>
      <c r="D142" s="45"/>
      <c r="E142" s="45"/>
      <c r="F142" s="45"/>
      <c r="G142" s="45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hidden="1" customHeight="1">
      <c r="A143" s="45"/>
      <c r="B143" s="45"/>
      <c r="C143" s="45"/>
      <c r="D143" s="45"/>
      <c r="E143" s="45"/>
      <c r="F143" s="45"/>
      <c r="G143" s="45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hidden="1" customHeight="1">
      <c r="A144" s="45"/>
      <c r="B144" s="45"/>
      <c r="C144" s="45"/>
      <c r="D144" s="45"/>
      <c r="E144" s="45"/>
      <c r="F144" s="45"/>
      <c r="G144" s="45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hidden="1" customHeight="1">
      <c r="A145" s="45"/>
      <c r="B145" s="45"/>
      <c r="C145" s="45"/>
      <c r="D145" s="45"/>
      <c r="E145" s="45"/>
      <c r="F145" s="45"/>
      <c r="G145" s="45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hidden="1" customHeight="1">
      <c r="A146" s="45"/>
      <c r="B146" s="45"/>
      <c r="C146" s="45"/>
      <c r="D146" s="45"/>
      <c r="E146" s="45"/>
      <c r="F146" s="45"/>
      <c r="G146" s="45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hidden="1" customHeight="1">
      <c r="A147" s="45"/>
      <c r="B147" s="45"/>
      <c r="C147" s="45"/>
      <c r="D147" s="45"/>
      <c r="E147" s="45"/>
      <c r="F147" s="45"/>
      <c r="G147" s="45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hidden="1" customHeight="1">
      <c r="A148" s="45"/>
      <c r="B148" s="45"/>
      <c r="C148" s="45"/>
      <c r="D148" s="45"/>
      <c r="E148" s="45"/>
      <c r="F148" s="45"/>
      <c r="G148" s="45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hidden="1" customHeight="1">
      <c r="A149" s="45"/>
      <c r="B149" s="45"/>
      <c r="C149" s="45"/>
      <c r="D149" s="45"/>
      <c r="E149" s="45"/>
      <c r="F149" s="45"/>
      <c r="G149" s="45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hidden="1" customHeight="1">
      <c r="A150" s="45"/>
      <c r="B150" s="45"/>
      <c r="C150" s="45"/>
      <c r="D150" s="45"/>
      <c r="E150" s="45"/>
      <c r="F150" s="45"/>
      <c r="G150" s="45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hidden="1" customHeight="1">
      <c r="A151" s="45"/>
      <c r="B151" s="45"/>
      <c r="C151" s="45"/>
      <c r="D151" s="45"/>
      <c r="E151" s="45"/>
      <c r="F151" s="45"/>
      <c r="G151" s="45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hidden="1" customHeight="1">
      <c r="A152" s="45"/>
      <c r="B152" s="45"/>
      <c r="C152" s="45"/>
      <c r="D152" s="45"/>
      <c r="E152" s="45"/>
      <c r="F152" s="45"/>
      <c r="G152" s="45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hidden="1" customHeight="1">
      <c r="A153" s="45"/>
      <c r="B153" s="45"/>
      <c r="C153" s="45"/>
      <c r="D153" s="45"/>
      <c r="E153" s="45"/>
      <c r="F153" s="45"/>
      <c r="G153" s="45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hidden="1" customHeight="1">
      <c r="A154" s="45"/>
      <c r="B154" s="45"/>
      <c r="C154" s="45"/>
      <c r="D154" s="45"/>
      <c r="E154" s="45"/>
      <c r="F154" s="45"/>
      <c r="G154" s="45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hidden="1" customHeight="1">
      <c r="A155" s="45"/>
      <c r="B155" s="45"/>
      <c r="C155" s="45"/>
      <c r="D155" s="45"/>
      <c r="E155" s="45"/>
      <c r="F155" s="45"/>
      <c r="G155" s="45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hidden="1" customHeight="1">
      <c r="A156" s="45"/>
      <c r="B156" s="45"/>
      <c r="C156" s="45"/>
      <c r="D156" s="45"/>
      <c r="E156" s="45"/>
      <c r="F156" s="45"/>
      <c r="G156" s="45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hidden="1" customHeight="1">
      <c r="A157" s="45"/>
      <c r="B157" s="45"/>
      <c r="C157" s="45"/>
      <c r="D157" s="45"/>
      <c r="E157" s="45"/>
      <c r="F157" s="45"/>
      <c r="G157" s="45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hidden="1" customHeight="1">
      <c r="A158" s="45"/>
      <c r="B158" s="45"/>
      <c r="C158" s="45"/>
      <c r="D158" s="45"/>
      <c r="E158" s="45"/>
      <c r="F158" s="45"/>
      <c r="G158" s="45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hidden="1" customHeight="1">
      <c r="A159" s="45"/>
      <c r="B159" s="45"/>
      <c r="C159" s="45"/>
      <c r="D159" s="45"/>
      <c r="E159" s="45"/>
      <c r="F159" s="45"/>
      <c r="G159" s="45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hidden="1" customHeight="1">
      <c r="A160" s="45"/>
      <c r="B160" s="45"/>
      <c r="C160" s="45"/>
      <c r="D160" s="45"/>
      <c r="E160" s="45"/>
      <c r="F160" s="45"/>
      <c r="G160" s="45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hidden="1" customHeight="1">
      <c r="A161" s="45"/>
      <c r="B161" s="45"/>
      <c r="C161" s="45"/>
      <c r="D161" s="45"/>
      <c r="E161" s="45"/>
      <c r="F161" s="45"/>
      <c r="G161" s="45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hidden="1" customHeight="1">
      <c r="A162" s="45"/>
      <c r="B162" s="45"/>
      <c r="C162" s="45"/>
      <c r="D162" s="45"/>
      <c r="E162" s="45"/>
      <c r="F162" s="45"/>
      <c r="G162" s="4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hidden="1" customHeight="1">
      <c r="A163" s="45"/>
      <c r="B163" s="45"/>
      <c r="C163" s="45"/>
      <c r="D163" s="45"/>
      <c r="E163" s="45"/>
      <c r="F163" s="45"/>
      <c r="G163" s="45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hidden="1" customHeight="1">
      <c r="A164" s="45"/>
      <c r="B164" s="45"/>
      <c r="C164" s="45"/>
      <c r="D164" s="45"/>
      <c r="E164" s="45"/>
      <c r="F164" s="45"/>
      <c r="G164" s="4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hidden="1" customHeight="1">
      <c r="A165" s="45"/>
      <c r="B165" s="45"/>
      <c r="C165" s="45"/>
      <c r="D165" s="45"/>
      <c r="E165" s="45"/>
      <c r="F165" s="45"/>
      <c r="G165" s="45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hidden="1" customHeight="1">
      <c r="A166" s="45"/>
      <c r="B166" s="45"/>
      <c r="C166" s="45"/>
      <c r="D166" s="45"/>
      <c r="E166" s="45"/>
      <c r="F166" s="45"/>
      <c r="G166" s="4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hidden="1" customHeight="1">
      <c r="A167" s="45"/>
      <c r="B167" s="45"/>
      <c r="C167" s="45"/>
      <c r="D167" s="45"/>
      <c r="E167" s="45"/>
      <c r="F167" s="45"/>
      <c r="G167" s="45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hidden="1" customHeight="1">
      <c r="A168" s="45"/>
      <c r="B168" s="45"/>
      <c r="C168" s="45"/>
      <c r="D168" s="45"/>
      <c r="E168" s="45"/>
      <c r="F168" s="45"/>
      <c r="G168" s="4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hidden="1" customHeight="1">
      <c r="A169" s="45"/>
      <c r="B169" s="45"/>
      <c r="C169" s="45"/>
      <c r="D169" s="45"/>
      <c r="E169" s="45"/>
      <c r="F169" s="45"/>
      <c r="G169" s="45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hidden="1" customHeight="1">
      <c r="A170" s="45"/>
      <c r="B170" s="45"/>
      <c r="C170" s="45"/>
      <c r="D170" s="45"/>
      <c r="E170" s="45"/>
      <c r="F170" s="45"/>
      <c r="G170" s="4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hidden="1" customHeight="1">
      <c r="A171" s="45"/>
      <c r="B171" s="45"/>
      <c r="C171" s="45"/>
      <c r="D171" s="45"/>
      <c r="E171" s="45"/>
      <c r="F171" s="45"/>
      <c r="G171" s="45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hidden="1" customHeight="1">
      <c r="A172" s="45"/>
      <c r="B172" s="45"/>
      <c r="C172" s="45"/>
      <c r="D172" s="45"/>
      <c r="E172" s="45"/>
      <c r="F172" s="45"/>
      <c r="G172" s="4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hidden="1" customHeight="1">
      <c r="A173" s="45"/>
      <c r="B173" s="45"/>
      <c r="C173" s="45"/>
      <c r="D173" s="45"/>
      <c r="E173" s="45"/>
      <c r="F173" s="45"/>
      <c r="G173" s="45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hidden="1" customHeight="1">
      <c r="A174" s="45"/>
      <c r="B174" s="45"/>
      <c r="C174" s="45"/>
      <c r="D174" s="45"/>
      <c r="E174" s="45"/>
      <c r="F174" s="45"/>
      <c r="G174" s="4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hidden="1" customHeight="1">
      <c r="A175" s="45"/>
      <c r="B175" s="45"/>
      <c r="C175" s="45"/>
      <c r="D175" s="45"/>
      <c r="E175" s="45"/>
      <c r="F175" s="45"/>
      <c r="G175" s="45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hidden="1" customHeight="1">
      <c r="A176" s="45"/>
      <c r="B176" s="45"/>
      <c r="C176" s="45"/>
      <c r="D176" s="45"/>
      <c r="E176" s="45"/>
      <c r="F176" s="45"/>
      <c r="G176" s="4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hidden="1" customHeight="1">
      <c r="A177" s="45"/>
      <c r="B177" s="45"/>
      <c r="C177" s="45"/>
      <c r="D177" s="45"/>
      <c r="E177" s="45"/>
      <c r="F177" s="45"/>
      <c r="G177" s="45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hidden="1" customHeight="1">
      <c r="A178" s="45"/>
      <c r="B178" s="45"/>
      <c r="C178" s="45"/>
      <c r="D178" s="45"/>
      <c r="E178" s="45"/>
      <c r="F178" s="45"/>
      <c r="G178" s="4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hidden="1" customHeight="1">
      <c r="A179" s="45"/>
      <c r="B179" s="45"/>
      <c r="C179" s="45"/>
      <c r="D179" s="45"/>
      <c r="E179" s="45"/>
      <c r="F179" s="45"/>
      <c r="G179" s="45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hidden="1" customHeight="1">
      <c r="A180" s="45"/>
      <c r="B180" s="45"/>
      <c r="C180" s="45"/>
      <c r="D180" s="45"/>
      <c r="E180" s="45"/>
      <c r="F180" s="45"/>
      <c r="G180" s="4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hidden="1" customHeight="1">
      <c r="A181" s="45"/>
      <c r="B181" s="45"/>
      <c r="C181" s="45"/>
      <c r="D181" s="45"/>
      <c r="E181" s="45"/>
      <c r="F181" s="45"/>
      <c r="G181" s="45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hidden="1" customHeight="1">
      <c r="A182" s="45"/>
      <c r="B182" s="45"/>
      <c r="C182" s="45"/>
      <c r="D182" s="45"/>
      <c r="E182" s="45"/>
      <c r="F182" s="45"/>
      <c r="G182" s="4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hidden="1" customHeight="1">
      <c r="A183" s="45"/>
      <c r="B183" s="45"/>
      <c r="C183" s="45"/>
      <c r="D183" s="45"/>
      <c r="E183" s="45"/>
      <c r="F183" s="45"/>
      <c r="G183" s="45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hidden="1" customHeight="1">
      <c r="A184" s="45"/>
      <c r="B184" s="45"/>
      <c r="C184" s="45"/>
      <c r="D184" s="45"/>
      <c r="E184" s="45"/>
      <c r="F184" s="45"/>
      <c r="G184" s="4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hidden="1" customHeight="1">
      <c r="A185" s="45"/>
      <c r="B185" s="45"/>
      <c r="C185" s="45"/>
      <c r="D185" s="45"/>
      <c r="E185" s="45"/>
      <c r="F185" s="45"/>
      <c r="G185" s="45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hidden="1" customHeight="1">
      <c r="A186" s="45"/>
      <c r="B186" s="45"/>
      <c r="C186" s="45"/>
      <c r="D186" s="45"/>
      <c r="E186" s="45"/>
      <c r="F186" s="45"/>
      <c r="G186" s="4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hidden="1" customHeight="1">
      <c r="A187" s="45"/>
      <c r="B187" s="45"/>
      <c r="C187" s="45"/>
      <c r="D187" s="45"/>
      <c r="E187" s="45"/>
      <c r="F187" s="45"/>
      <c r="G187" s="45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hidden="1" customHeight="1">
      <c r="A188" s="45"/>
      <c r="B188" s="45"/>
      <c r="C188" s="45"/>
      <c r="D188" s="45"/>
      <c r="E188" s="45"/>
      <c r="F188" s="45"/>
      <c r="G188" s="45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hidden="1" customHeight="1">
      <c r="A189" s="45"/>
      <c r="B189" s="45"/>
      <c r="C189" s="45"/>
      <c r="D189" s="45"/>
      <c r="E189" s="45"/>
      <c r="F189" s="45"/>
      <c r="G189" s="45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hidden="1" customHeight="1">
      <c r="A190" s="45"/>
      <c r="B190" s="45"/>
      <c r="C190" s="45"/>
      <c r="D190" s="45"/>
      <c r="E190" s="45"/>
      <c r="F190" s="45"/>
      <c r="G190" s="45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hidden="1" customHeight="1">
      <c r="A191" s="45"/>
      <c r="B191" s="45"/>
      <c r="C191" s="45"/>
      <c r="D191" s="45"/>
      <c r="E191" s="45"/>
      <c r="F191" s="45"/>
      <c r="G191" s="45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hidden="1" customHeight="1">
      <c r="A192" s="45"/>
      <c r="B192" s="45"/>
      <c r="C192" s="45"/>
      <c r="D192" s="45"/>
      <c r="E192" s="45"/>
      <c r="F192" s="45"/>
      <c r="G192" s="45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hidden="1" customHeight="1">
      <c r="A193" s="45"/>
      <c r="B193" s="45"/>
      <c r="C193" s="45"/>
      <c r="D193" s="45"/>
      <c r="E193" s="45"/>
      <c r="F193" s="45"/>
      <c r="G193" s="45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hidden="1" customHeight="1">
      <c r="A194" s="45"/>
      <c r="B194" s="45"/>
      <c r="C194" s="45"/>
      <c r="D194" s="45"/>
      <c r="E194" s="45"/>
      <c r="F194" s="45"/>
      <c r="G194" s="45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hidden="1" customHeight="1">
      <c r="A195" s="45"/>
      <c r="B195" s="45"/>
      <c r="C195" s="45"/>
      <c r="D195" s="45"/>
      <c r="E195" s="45"/>
      <c r="F195" s="45"/>
      <c r="G195" s="45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hidden="1" customHeight="1">
      <c r="A196" s="45"/>
      <c r="B196" s="45"/>
      <c r="C196" s="45"/>
      <c r="D196" s="45"/>
      <c r="E196" s="45"/>
      <c r="F196" s="45"/>
      <c r="G196" s="45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hidden="1" customHeight="1">
      <c r="A197" s="45"/>
      <c r="B197" s="45"/>
      <c r="C197" s="45"/>
      <c r="D197" s="45"/>
      <c r="E197" s="45"/>
      <c r="F197" s="45"/>
      <c r="G197" s="45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hidden="1" customHeight="1">
      <c r="A198" s="45"/>
      <c r="B198" s="45"/>
      <c r="C198" s="45"/>
      <c r="D198" s="45"/>
      <c r="E198" s="45"/>
      <c r="F198" s="45"/>
      <c r="G198" s="45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hidden="1" customHeight="1">
      <c r="A199" s="45"/>
      <c r="B199" s="45"/>
      <c r="C199" s="45"/>
      <c r="D199" s="45"/>
      <c r="E199" s="45"/>
      <c r="F199" s="45"/>
      <c r="G199" s="45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hidden="1" customHeight="1">
      <c r="A200" s="45"/>
      <c r="B200" s="45"/>
      <c r="C200" s="45"/>
      <c r="D200" s="45"/>
      <c r="E200" s="45"/>
      <c r="F200" s="45"/>
      <c r="G200" s="45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hidden="1" customHeight="1">
      <c r="A201" s="45"/>
      <c r="B201" s="45"/>
      <c r="C201" s="45"/>
      <c r="D201" s="45"/>
      <c r="E201" s="45"/>
      <c r="F201" s="45"/>
      <c r="G201" s="45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hidden="1" customHeight="1">
      <c r="A202" s="45"/>
      <c r="B202" s="45"/>
      <c r="C202" s="45"/>
      <c r="D202" s="45"/>
      <c r="E202" s="45"/>
      <c r="F202" s="45"/>
      <c r="G202" s="45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hidden="1" customHeight="1">
      <c r="A203" s="45"/>
      <c r="B203" s="45"/>
      <c r="C203" s="45"/>
      <c r="D203" s="45"/>
      <c r="E203" s="45"/>
      <c r="F203" s="45"/>
      <c r="G203" s="45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hidden="1" customHeight="1">
      <c r="A204" s="45"/>
      <c r="B204" s="45"/>
      <c r="C204" s="45"/>
      <c r="D204" s="45"/>
      <c r="E204" s="45"/>
      <c r="F204" s="45"/>
      <c r="G204" s="45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hidden="1" customHeight="1">
      <c r="A205" s="45"/>
      <c r="B205" s="45"/>
      <c r="C205" s="45"/>
      <c r="D205" s="45"/>
      <c r="E205" s="45"/>
      <c r="F205" s="45"/>
      <c r="G205" s="45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hidden="1" customHeight="1">
      <c r="A206" s="45"/>
      <c r="B206" s="45"/>
      <c r="C206" s="45"/>
      <c r="D206" s="45"/>
      <c r="E206" s="45"/>
      <c r="F206" s="45"/>
      <c r="G206" s="45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hidden="1" customHeight="1">
      <c r="A207" s="45"/>
      <c r="B207" s="45"/>
      <c r="C207" s="45"/>
      <c r="D207" s="45"/>
      <c r="E207" s="45"/>
      <c r="F207" s="45"/>
      <c r="G207" s="45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hidden="1" customHeight="1">
      <c r="A208" s="45"/>
      <c r="B208" s="45"/>
      <c r="C208" s="45"/>
      <c r="D208" s="45"/>
      <c r="E208" s="45"/>
      <c r="F208" s="45"/>
      <c r="G208" s="45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hidden="1" customHeight="1">
      <c r="A209" s="45"/>
      <c r="B209" s="45"/>
      <c r="C209" s="45"/>
      <c r="D209" s="45"/>
      <c r="E209" s="45"/>
      <c r="F209" s="45"/>
      <c r="G209" s="45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hidden="1" customHeight="1">
      <c r="A210" s="45"/>
      <c r="B210" s="45"/>
      <c r="C210" s="45"/>
      <c r="D210" s="45"/>
      <c r="E210" s="45"/>
      <c r="F210" s="45"/>
      <c r="G210" s="45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hidden="1" customHeight="1">
      <c r="A211" s="45"/>
      <c r="B211" s="45"/>
      <c r="C211" s="45"/>
      <c r="D211" s="45"/>
      <c r="E211" s="45"/>
      <c r="F211" s="45"/>
      <c r="G211" s="45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hidden="1" customHeight="1">
      <c r="A212" s="45"/>
      <c r="B212" s="45"/>
      <c r="C212" s="45"/>
      <c r="D212" s="45"/>
      <c r="E212" s="45"/>
      <c r="F212" s="45"/>
      <c r="G212" s="45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hidden="1" customHeight="1">
      <c r="A213" s="45"/>
      <c r="B213" s="45"/>
      <c r="C213" s="45"/>
      <c r="D213" s="45"/>
      <c r="E213" s="45"/>
      <c r="F213" s="45"/>
      <c r="G213" s="45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hidden="1" customHeight="1">
      <c r="A214" s="45"/>
      <c r="B214" s="45"/>
      <c r="C214" s="45"/>
      <c r="D214" s="45"/>
      <c r="E214" s="45"/>
      <c r="F214" s="45"/>
      <c r="G214" s="45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hidden="1" customHeight="1">
      <c r="A215" s="45"/>
      <c r="B215" s="45"/>
      <c r="C215" s="45"/>
      <c r="D215" s="45"/>
      <c r="E215" s="45"/>
      <c r="F215" s="45"/>
      <c r="G215" s="45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hidden="1" customHeight="1">
      <c r="A216" s="45"/>
      <c r="B216" s="45"/>
      <c r="C216" s="45"/>
      <c r="D216" s="45"/>
      <c r="E216" s="45"/>
      <c r="F216" s="45"/>
      <c r="G216" s="45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hidden="1" customHeight="1">
      <c r="A217" s="45"/>
      <c r="B217" s="45"/>
      <c r="C217" s="45"/>
      <c r="D217" s="45"/>
      <c r="E217" s="45"/>
      <c r="F217" s="45"/>
      <c r="G217" s="45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hidden="1" customHeight="1">
      <c r="A218" s="45"/>
      <c r="B218" s="45"/>
      <c r="C218" s="45"/>
      <c r="D218" s="45"/>
      <c r="E218" s="45"/>
      <c r="F218" s="45"/>
      <c r="G218" s="45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hidden="1" customHeight="1">
      <c r="A219" s="45"/>
      <c r="B219" s="45"/>
      <c r="C219" s="45"/>
      <c r="D219" s="45"/>
      <c r="E219" s="45"/>
      <c r="F219" s="45"/>
      <c r="G219" s="45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hidden="1" customHeight="1">
      <c r="A220" s="45"/>
      <c r="B220" s="45"/>
      <c r="C220" s="45"/>
      <c r="D220" s="45"/>
      <c r="E220" s="45"/>
      <c r="F220" s="45"/>
      <c r="G220" s="45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hidden="1" customHeight="1">
      <c r="A221" s="45"/>
      <c r="B221" s="45"/>
      <c r="C221" s="45"/>
      <c r="D221" s="45"/>
      <c r="E221" s="45"/>
      <c r="F221" s="45"/>
      <c r="G221" s="45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hidden="1" customHeight="1">
      <c r="A222" s="45"/>
      <c r="B222" s="45"/>
      <c r="C222" s="45"/>
      <c r="D222" s="45"/>
      <c r="E222" s="45"/>
      <c r="F222" s="45"/>
      <c r="G222" s="45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hidden="1" customHeight="1">
      <c r="A223" s="45"/>
      <c r="B223" s="45"/>
      <c r="C223" s="45"/>
      <c r="D223" s="45"/>
      <c r="E223" s="45"/>
      <c r="F223" s="45"/>
      <c r="G223" s="45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hidden="1" customHeight="1">
      <c r="A224" s="45"/>
      <c r="B224" s="45"/>
      <c r="C224" s="45"/>
      <c r="D224" s="45"/>
      <c r="E224" s="45"/>
      <c r="F224" s="45"/>
      <c r="G224" s="45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hidden="1" customHeight="1">
      <c r="A225" s="45"/>
      <c r="B225" s="45"/>
      <c r="C225" s="45"/>
      <c r="D225" s="45"/>
      <c r="E225" s="45"/>
      <c r="F225" s="45"/>
      <c r="G225" s="45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A3"/>
    <mergeCell ref="B1:K2"/>
  </mergeCells>
  <conditionalFormatting sqref="G33:G48">
    <cfRule type="cellIs" dxfId="0" priority="1" operator="lessThan">
      <formula>7</formula>
    </cfRule>
  </conditionalFormatting>
  <conditionalFormatting sqref="G33:G48">
    <cfRule type="cellIs" dxfId="1" priority="2" operator="greaterThanOrEqual">
      <formula>7</formula>
    </cfRule>
  </conditionalFormatting>
  <conditionalFormatting sqref="G4:G27">
    <cfRule type="cellIs" dxfId="0" priority="3" operator="lessThan">
      <formula>7</formula>
    </cfRule>
  </conditionalFormatting>
  <conditionalFormatting sqref="G4:G27">
    <cfRule type="cellIs" dxfId="1" priority="4" operator="greaterThanOrEqual">
      <formula>7</formula>
    </cfRule>
  </conditionalFormatting>
  <conditionalFormatting sqref="B4:E2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6923C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min="26" max="26" width="8.71"/>
  </cols>
  <sheetData>
    <row r="1">
      <c r="A1" s="13" t="s">
        <v>26</v>
      </c>
      <c r="B1" s="14" t="s">
        <v>58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 t="s">
        <v>28</v>
      </c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2"/>
    </row>
    <row r="2">
      <c r="A2" s="20"/>
      <c r="B2" s="21"/>
      <c r="C2" s="22"/>
      <c r="D2" s="22"/>
      <c r="E2" s="22"/>
      <c r="F2" s="22"/>
      <c r="G2" s="22"/>
      <c r="H2" s="22"/>
      <c r="I2" s="22"/>
      <c r="J2" s="22"/>
      <c r="K2" s="23"/>
      <c r="L2" s="2"/>
      <c r="M2" s="24" t="s">
        <v>29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2"/>
    </row>
    <row r="3">
      <c r="A3" s="25"/>
      <c r="B3" s="26" t="s">
        <v>30</v>
      </c>
      <c r="C3" s="26" t="s">
        <v>31</v>
      </c>
      <c r="D3" s="26" t="s">
        <v>32</v>
      </c>
      <c r="E3" s="26" t="s">
        <v>33</v>
      </c>
      <c r="F3" s="27" t="s">
        <v>34</v>
      </c>
      <c r="G3" s="27" t="s">
        <v>35</v>
      </c>
      <c r="H3" s="27" t="s">
        <v>36</v>
      </c>
      <c r="I3" s="27" t="s">
        <v>37</v>
      </c>
      <c r="J3" s="26" t="s">
        <v>38</v>
      </c>
      <c r="K3" s="26" t="s">
        <v>39</v>
      </c>
      <c r="L3" s="2"/>
      <c r="M3" s="17" t="s">
        <v>40</v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2"/>
      <c r="Y3" s="18"/>
      <c r="Z3" s="2"/>
    </row>
    <row r="4">
      <c r="A4" s="28" t="str">
        <f>ALNS!A4</f>
        <v>Ana Beatriz Oliveira Barbosa</v>
      </c>
      <c r="B4" s="29"/>
      <c r="C4" s="29"/>
      <c r="D4" s="29"/>
      <c r="E4" s="29"/>
      <c r="F4" s="30">
        <f t="shared" ref="F4:F27" si="1">IF(A4&lt;&gt;"",SUM(B4:E4),)</f>
        <v>0</v>
      </c>
      <c r="G4" s="31" t="str">
        <f t="shared" ref="G4:G27" si="2">IFERROR(IF(F4&gt;=0,AVERAGE(B4:E4),""),"")</f>
        <v/>
      </c>
      <c r="H4" s="30" t="str">
        <f t="shared" ref="H4:H27" si="3">IF(AND(F4&gt;=10,F4&lt;28,G4&lt;7),ROUND((50-G4*6)/4,1),"")</f>
        <v/>
      </c>
      <c r="I4" s="32"/>
      <c r="J4" s="33" t="str">
        <f t="shared" ref="J4:J27" si="4">IF(AND(B4&lt;&gt;"",C4&lt;&gt;"",D4&lt;&gt;"",E4&lt;&gt;""),IF(OR(F4&gt;=28,F4&lt;10),G4,IF(I4=H4,5,((G4*6)+(I4*4))/10)),)</f>
        <v/>
      </c>
      <c r="K4" s="34" t="str">
        <f t="shared" ref="K4:K27" si="5">IF(AND(B4&lt;&gt;"",C4&lt;&gt;"",D4&lt;&gt;"",E4&lt;&gt;""),IF(J4&gt;=5,"A","R"),)</f>
        <v/>
      </c>
      <c r="L4" s="2"/>
      <c r="M4" s="35" t="s">
        <v>41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2"/>
    </row>
    <row r="5">
      <c r="A5" s="36" t="str">
        <f>ALNS!A5</f>
        <v>Ana Clara de Lima</v>
      </c>
      <c r="B5" s="37"/>
      <c r="C5" s="37"/>
      <c r="D5" s="37"/>
      <c r="E5" s="37"/>
      <c r="F5" s="38">
        <f t="shared" si="1"/>
        <v>0</v>
      </c>
      <c r="G5" s="39" t="str">
        <f t="shared" si="2"/>
        <v/>
      </c>
      <c r="H5" s="38" t="str">
        <f t="shared" si="3"/>
        <v/>
      </c>
      <c r="I5" s="40"/>
      <c r="J5" s="41" t="str">
        <f t="shared" si="4"/>
        <v/>
      </c>
      <c r="K5" s="42" t="str">
        <f t="shared" si="5"/>
        <v/>
      </c>
      <c r="L5" s="2"/>
      <c r="M5" s="24" t="s">
        <v>42</v>
      </c>
      <c r="N5" s="18"/>
      <c r="O5" s="18"/>
      <c r="P5" s="18"/>
      <c r="Q5" s="18"/>
      <c r="R5" s="18"/>
      <c r="S5" s="18"/>
      <c r="T5" s="18"/>
      <c r="U5" s="18"/>
      <c r="V5" s="18"/>
      <c r="W5" s="18"/>
      <c r="X5" s="2"/>
      <c r="Y5" s="18"/>
      <c r="Z5" s="2"/>
    </row>
    <row r="6">
      <c r="A6" s="28" t="str">
        <f>ALNS!A6</f>
        <v>Brenda Teixeira Figueiredo</v>
      </c>
      <c r="B6" s="29"/>
      <c r="C6" s="29"/>
      <c r="D6" s="29"/>
      <c r="E6" s="29"/>
      <c r="F6" s="30">
        <f t="shared" si="1"/>
        <v>0</v>
      </c>
      <c r="G6" s="31" t="str">
        <f t="shared" si="2"/>
        <v/>
      </c>
      <c r="H6" s="30" t="str">
        <f t="shared" si="3"/>
        <v/>
      </c>
      <c r="I6" s="32"/>
      <c r="J6" s="33" t="str">
        <f t="shared" si="4"/>
        <v/>
      </c>
      <c r="K6" s="34" t="str">
        <f t="shared" si="5"/>
        <v/>
      </c>
      <c r="L6" s="2"/>
      <c r="M6" s="43" t="s">
        <v>43</v>
      </c>
      <c r="N6" s="18"/>
      <c r="O6" s="18"/>
      <c r="P6" s="18"/>
      <c r="Q6" s="18"/>
      <c r="R6" s="18"/>
      <c r="S6" s="18"/>
      <c r="T6" s="18"/>
      <c r="U6" s="18"/>
      <c r="V6" s="18"/>
      <c r="W6" s="18"/>
      <c r="X6" s="2"/>
      <c r="Y6" s="18"/>
      <c r="Z6" s="2"/>
    </row>
    <row r="7">
      <c r="A7" s="36" t="str">
        <f>ALNS!A7</f>
        <v>Carlos Antonio da Silva Vicente</v>
      </c>
      <c r="B7" s="37"/>
      <c r="C7" s="37"/>
      <c r="D7" s="37"/>
      <c r="E7" s="37"/>
      <c r="F7" s="38">
        <f t="shared" si="1"/>
        <v>0</v>
      </c>
      <c r="G7" s="39" t="str">
        <f t="shared" si="2"/>
        <v/>
      </c>
      <c r="H7" s="38" t="str">
        <f t="shared" si="3"/>
        <v/>
      </c>
      <c r="I7" s="40"/>
      <c r="J7" s="41" t="str">
        <f t="shared" si="4"/>
        <v/>
      </c>
      <c r="K7" s="42" t="str">
        <f t="shared" si="5"/>
        <v/>
      </c>
      <c r="L7" s="2"/>
      <c r="M7" s="43" t="s">
        <v>44</v>
      </c>
      <c r="N7" s="18"/>
      <c r="O7" s="18"/>
      <c r="P7" s="18"/>
      <c r="Q7" s="18"/>
      <c r="R7" s="18"/>
      <c r="S7" s="18"/>
      <c r="T7" s="18"/>
      <c r="U7" s="18"/>
      <c r="V7" s="18"/>
      <c r="W7" s="18"/>
      <c r="X7" s="2"/>
      <c r="Y7" s="18"/>
      <c r="Z7" s="2"/>
    </row>
    <row r="8">
      <c r="A8" s="28" t="str">
        <f>ALNS!A8</f>
        <v>Eduarda Shaieny Lopes Lima</v>
      </c>
      <c r="B8" s="29"/>
      <c r="C8" s="29"/>
      <c r="D8" s="29"/>
      <c r="E8" s="29"/>
      <c r="F8" s="30">
        <f t="shared" si="1"/>
        <v>0</v>
      </c>
      <c r="G8" s="31" t="str">
        <f t="shared" si="2"/>
        <v/>
      </c>
      <c r="H8" s="30" t="str">
        <f t="shared" si="3"/>
        <v/>
      </c>
      <c r="I8" s="32"/>
      <c r="J8" s="33" t="str">
        <f t="shared" si="4"/>
        <v/>
      </c>
      <c r="K8" s="34" t="str">
        <f t="shared" si="5"/>
        <v/>
      </c>
      <c r="L8" s="2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2"/>
      <c r="Y8" s="18"/>
      <c r="Z8" s="2"/>
    </row>
    <row r="9">
      <c r="A9" s="36" t="str">
        <f>ALNS!A9</f>
        <v>Ellen Beatriz Pacífico da Silva</v>
      </c>
      <c r="B9" s="37"/>
      <c r="C9" s="37"/>
      <c r="D9" s="37"/>
      <c r="E9" s="37"/>
      <c r="F9" s="38">
        <f t="shared" si="1"/>
        <v>0</v>
      </c>
      <c r="G9" s="39" t="str">
        <f t="shared" si="2"/>
        <v/>
      </c>
      <c r="H9" s="38" t="str">
        <f t="shared" si="3"/>
        <v/>
      </c>
      <c r="I9" s="40"/>
      <c r="J9" s="41" t="str">
        <f t="shared" si="4"/>
        <v/>
      </c>
      <c r="K9" s="42" t="str">
        <f t="shared" si="5"/>
        <v/>
      </c>
      <c r="L9" s="2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2"/>
      <c r="Y9" s="18"/>
      <c r="Z9" s="2"/>
    </row>
    <row r="10">
      <c r="A10" s="28" t="str">
        <f>ALNS!A10</f>
        <v>Emilly Christina Lima Freire</v>
      </c>
      <c r="B10" s="29"/>
      <c r="C10" s="29"/>
      <c r="D10" s="29"/>
      <c r="E10" s="29"/>
      <c r="F10" s="30">
        <f t="shared" si="1"/>
        <v>0</v>
      </c>
      <c r="G10" s="31" t="str">
        <f t="shared" si="2"/>
        <v/>
      </c>
      <c r="H10" s="30" t="str">
        <f t="shared" si="3"/>
        <v/>
      </c>
      <c r="I10" s="32"/>
      <c r="J10" s="33" t="str">
        <f t="shared" si="4"/>
        <v/>
      </c>
      <c r="K10" s="34" t="str">
        <f t="shared" si="5"/>
        <v/>
      </c>
      <c r="L10" s="2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2"/>
      <c r="Y10" s="18"/>
      <c r="Z10" s="2"/>
    </row>
    <row r="11">
      <c r="A11" s="36" t="str">
        <f>ALNS!A11</f>
        <v>Emilly Eduarda Almeida da Silva</v>
      </c>
      <c r="B11" s="37"/>
      <c r="C11" s="37"/>
      <c r="D11" s="37"/>
      <c r="E11" s="37"/>
      <c r="F11" s="38">
        <f t="shared" si="1"/>
        <v>0</v>
      </c>
      <c r="G11" s="39" t="str">
        <f t="shared" si="2"/>
        <v/>
      </c>
      <c r="H11" s="38" t="str">
        <f t="shared" si="3"/>
        <v/>
      </c>
      <c r="I11" s="40"/>
      <c r="J11" s="41" t="str">
        <f t="shared" si="4"/>
        <v/>
      </c>
      <c r="K11" s="42" t="str">
        <f t="shared" si="5"/>
        <v/>
      </c>
      <c r="L11" s="2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2"/>
      <c r="Y11" s="18"/>
      <c r="Z11" s="2"/>
    </row>
    <row r="12">
      <c r="A12" s="28" t="str">
        <f>ALNS!A12</f>
        <v>Emilly Oliveira da Cruz</v>
      </c>
      <c r="B12" s="29"/>
      <c r="C12" s="29"/>
      <c r="D12" s="29"/>
      <c r="E12" s="29"/>
      <c r="F12" s="30">
        <f t="shared" si="1"/>
        <v>0</v>
      </c>
      <c r="G12" s="31" t="str">
        <f t="shared" si="2"/>
        <v/>
      </c>
      <c r="H12" s="30" t="str">
        <f t="shared" si="3"/>
        <v/>
      </c>
      <c r="I12" s="32"/>
      <c r="J12" s="33" t="str">
        <f t="shared" si="4"/>
        <v/>
      </c>
      <c r="K12" s="34" t="str">
        <f t="shared" si="5"/>
        <v/>
      </c>
      <c r="L12" s="2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2"/>
      <c r="Y12" s="18"/>
      <c r="Z12" s="2"/>
    </row>
    <row r="13">
      <c r="A13" s="36" t="str">
        <f>ALNS!A13</f>
        <v>Esteffany Mirelly Lima da Silva</v>
      </c>
      <c r="B13" s="37"/>
      <c r="C13" s="37"/>
      <c r="D13" s="37"/>
      <c r="E13" s="37"/>
      <c r="F13" s="38">
        <f t="shared" si="1"/>
        <v>0</v>
      </c>
      <c r="G13" s="39" t="str">
        <f t="shared" si="2"/>
        <v/>
      </c>
      <c r="H13" s="38" t="str">
        <f t="shared" si="3"/>
        <v/>
      </c>
      <c r="I13" s="40"/>
      <c r="J13" s="41" t="str">
        <f t="shared" si="4"/>
        <v/>
      </c>
      <c r="K13" s="42" t="str">
        <f t="shared" si="5"/>
        <v/>
      </c>
      <c r="L13" s="2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2"/>
      <c r="Y13" s="18"/>
      <c r="Z13" s="2"/>
    </row>
    <row r="14">
      <c r="A14" s="28" t="str">
        <f>ALNS!A14</f>
        <v>Ester Hadassa Gomes Silva</v>
      </c>
      <c r="B14" s="29"/>
      <c r="C14" s="29"/>
      <c r="D14" s="29"/>
      <c r="E14" s="29"/>
      <c r="F14" s="30">
        <f t="shared" si="1"/>
        <v>0</v>
      </c>
      <c r="G14" s="31" t="str">
        <f t="shared" si="2"/>
        <v/>
      </c>
      <c r="H14" s="30" t="str">
        <f t="shared" si="3"/>
        <v/>
      </c>
      <c r="I14" s="32"/>
      <c r="J14" s="33" t="str">
        <f t="shared" si="4"/>
        <v/>
      </c>
      <c r="K14" s="34" t="str">
        <f t="shared" si="5"/>
        <v/>
      </c>
      <c r="L14" s="2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2"/>
      <c r="Y14" s="18"/>
      <c r="Z14" s="2"/>
    </row>
    <row r="15">
      <c r="A15" s="36" t="str">
        <f>ALNS!A15</f>
        <v>Évelin Yasmin Ferreira de Santana</v>
      </c>
      <c r="B15" s="37"/>
      <c r="C15" s="37"/>
      <c r="D15" s="37"/>
      <c r="E15" s="37"/>
      <c r="F15" s="38">
        <f t="shared" si="1"/>
        <v>0</v>
      </c>
      <c r="G15" s="39" t="str">
        <f t="shared" si="2"/>
        <v/>
      </c>
      <c r="H15" s="38" t="str">
        <f t="shared" si="3"/>
        <v/>
      </c>
      <c r="I15" s="40"/>
      <c r="J15" s="41" t="str">
        <f t="shared" si="4"/>
        <v/>
      </c>
      <c r="K15" s="42" t="str">
        <f t="shared" si="5"/>
        <v/>
      </c>
      <c r="L15" s="2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2"/>
      <c r="Y15" s="18"/>
      <c r="Z15" s="2"/>
    </row>
    <row r="16">
      <c r="A16" s="28" t="str">
        <f>ALNS!A16</f>
        <v>Everton Henrique de Negreiros Silva</v>
      </c>
      <c r="B16" s="29"/>
      <c r="C16" s="29"/>
      <c r="D16" s="29"/>
      <c r="E16" s="29"/>
      <c r="F16" s="30">
        <f t="shared" si="1"/>
        <v>0</v>
      </c>
      <c r="G16" s="31" t="str">
        <f t="shared" si="2"/>
        <v/>
      </c>
      <c r="H16" s="30" t="str">
        <f t="shared" si="3"/>
        <v/>
      </c>
      <c r="I16" s="32"/>
      <c r="J16" s="33" t="str">
        <f t="shared" si="4"/>
        <v/>
      </c>
      <c r="K16" s="34" t="str">
        <f t="shared" si="5"/>
        <v/>
      </c>
      <c r="L16" s="2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2"/>
      <c r="Y16" s="18"/>
      <c r="Z16" s="2"/>
    </row>
    <row r="17">
      <c r="A17" s="36" t="str">
        <f>ALNS!A17</f>
        <v>Gabrielle Borges Alves</v>
      </c>
      <c r="B17" s="37"/>
      <c r="C17" s="37"/>
      <c r="D17" s="37"/>
      <c r="E17" s="37"/>
      <c r="F17" s="38">
        <f t="shared" si="1"/>
        <v>0</v>
      </c>
      <c r="G17" s="39" t="str">
        <f t="shared" si="2"/>
        <v/>
      </c>
      <c r="H17" s="38" t="str">
        <f t="shared" si="3"/>
        <v/>
      </c>
      <c r="I17" s="40"/>
      <c r="J17" s="41" t="str">
        <f t="shared" si="4"/>
        <v/>
      </c>
      <c r="K17" s="42" t="str">
        <f t="shared" si="5"/>
        <v/>
      </c>
      <c r="L17" s="2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2"/>
      <c r="Y17" s="18"/>
      <c r="Z17" s="2"/>
    </row>
    <row r="18">
      <c r="A18" s="28" t="str">
        <f>ALNS!A18</f>
        <v>João Gabriel Araújo Macedo</v>
      </c>
      <c r="B18" s="29"/>
      <c r="C18" s="29"/>
      <c r="D18" s="29"/>
      <c r="E18" s="29"/>
      <c r="F18" s="30">
        <f t="shared" si="1"/>
        <v>0</v>
      </c>
      <c r="G18" s="31" t="str">
        <f t="shared" si="2"/>
        <v/>
      </c>
      <c r="H18" s="30" t="str">
        <f t="shared" si="3"/>
        <v/>
      </c>
      <c r="I18" s="32"/>
      <c r="J18" s="33" t="str">
        <f t="shared" si="4"/>
        <v/>
      </c>
      <c r="K18" s="34" t="str">
        <f t="shared" si="5"/>
        <v/>
      </c>
      <c r="L18" s="2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2"/>
      <c r="Y18" s="18"/>
      <c r="Z18" s="2"/>
    </row>
    <row r="19">
      <c r="A19" s="36" t="str">
        <f>ALNS!A19</f>
        <v>José Flávio Araújo Macedo</v>
      </c>
      <c r="B19" s="37"/>
      <c r="C19" s="37"/>
      <c r="D19" s="37"/>
      <c r="E19" s="37"/>
      <c r="F19" s="38">
        <f t="shared" si="1"/>
        <v>0</v>
      </c>
      <c r="G19" s="39" t="str">
        <f t="shared" si="2"/>
        <v/>
      </c>
      <c r="H19" s="38" t="str">
        <f t="shared" si="3"/>
        <v/>
      </c>
      <c r="I19" s="40"/>
      <c r="J19" s="41" t="str">
        <f t="shared" si="4"/>
        <v/>
      </c>
      <c r="K19" s="42" t="str">
        <f t="shared" si="5"/>
        <v/>
      </c>
      <c r="L19" s="2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2"/>
      <c r="Y19" s="18"/>
      <c r="Z19" s="2"/>
    </row>
    <row r="20" ht="15.75" customHeight="1">
      <c r="A20" s="44" t="str">
        <f>ALNS!A20</f>
        <v>Lethycia Nascimento Sousa</v>
      </c>
      <c r="B20" s="29"/>
      <c r="C20" s="29"/>
      <c r="D20" s="29"/>
      <c r="E20" s="29"/>
      <c r="F20" s="30">
        <f t="shared" si="1"/>
        <v>0</v>
      </c>
      <c r="G20" s="31" t="str">
        <f t="shared" si="2"/>
        <v/>
      </c>
      <c r="H20" s="30" t="str">
        <f t="shared" si="3"/>
        <v/>
      </c>
      <c r="I20" s="32"/>
      <c r="J20" s="33" t="str">
        <f t="shared" si="4"/>
        <v/>
      </c>
      <c r="K20" s="34" t="str">
        <f t="shared" si="5"/>
        <v/>
      </c>
      <c r="L20" s="2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2"/>
      <c r="Y20" s="18"/>
      <c r="Z20" s="2"/>
    </row>
    <row r="21" ht="15.75" customHeight="1">
      <c r="A21" s="36" t="str">
        <f>ALNS!A21</f>
        <v>Maria Julia Oliveira Almeida</v>
      </c>
      <c r="B21" s="37"/>
      <c r="C21" s="37"/>
      <c r="D21" s="37"/>
      <c r="E21" s="37"/>
      <c r="F21" s="38">
        <f t="shared" si="1"/>
        <v>0</v>
      </c>
      <c r="G21" s="39" t="str">
        <f t="shared" si="2"/>
        <v/>
      </c>
      <c r="H21" s="38" t="str">
        <f t="shared" si="3"/>
        <v/>
      </c>
      <c r="I21" s="40"/>
      <c r="J21" s="41" t="str">
        <f t="shared" si="4"/>
        <v/>
      </c>
      <c r="K21" s="42" t="str">
        <f t="shared" si="5"/>
        <v/>
      </c>
      <c r="L21" s="2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2"/>
      <c r="Y21" s="18"/>
      <c r="Z21" s="2"/>
    </row>
    <row r="22" ht="15.75" customHeight="1">
      <c r="A22" s="28" t="str">
        <f>ALNS!A22</f>
        <v>Marynna Mellyne de Oliveira Almeida Carneiro</v>
      </c>
      <c r="B22" s="29"/>
      <c r="C22" s="29"/>
      <c r="D22" s="29"/>
      <c r="E22" s="29"/>
      <c r="F22" s="30">
        <f t="shared" si="1"/>
        <v>0</v>
      </c>
      <c r="G22" s="31" t="str">
        <f t="shared" si="2"/>
        <v/>
      </c>
      <c r="H22" s="30" t="str">
        <f t="shared" si="3"/>
        <v/>
      </c>
      <c r="I22" s="32"/>
      <c r="J22" s="33" t="str">
        <f t="shared" si="4"/>
        <v/>
      </c>
      <c r="K22" s="34" t="str">
        <f t="shared" si="5"/>
        <v/>
      </c>
      <c r="L22" s="2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2"/>
      <c r="Y22" s="18"/>
      <c r="Z22" s="2"/>
    </row>
    <row r="23" ht="15.75" customHeight="1">
      <c r="A23" s="36" t="str">
        <f>ALNS!A23</f>
        <v>Milena Luana Azevedo Lima</v>
      </c>
      <c r="B23" s="37"/>
      <c r="C23" s="37"/>
      <c r="D23" s="37"/>
      <c r="E23" s="37"/>
      <c r="F23" s="38">
        <f t="shared" si="1"/>
        <v>0</v>
      </c>
      <c r="G23" s="39" t="str">
        <f t="shared" si="2"/>
        <v/>
      </c>
      <c r="H23" s="38" t="str">
        <f t="shared" si="3"/>
        <v/>
      </c>
      <c r="I23" s="40"/>
      <c r="J23" s="41" t="str">
        <f t="shared" si="4"/>
        <v/>
      </c>
      <c r="K23" s="42" t="str">
        <f t="shared" si="5"/>
        <v/>
      </c>
      <c r="L23" s="2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2"/>
      <c r="Y23" s="18"/>
      <c r="Z23" s="2"/>
    </row>
    <row r="24" ht="15.75" customHeight="1">
      <c r="A24" s="28" t="str">
        <f>ALNS!A24</f>
        <v>Myllena Maria da Silva Balbino</v>
      </c>
      <c r="B24" s="29"/>
      <c r="C24" s="29"/>
      <c r="D24" s="29"/>
      <c r="E24" s="29"/>
      <c r="F24" s="30">
        <f t="shared" si="1"/>
        <v>0</v>
      </c>
      <c r="G24" s="31" t="str">
        <f t="shared" si="2"/>
        <v/>
      </c>
      <c r="H24" s="30" t="str">
        <f t="shared" si="3"/>
        <v/>
      </c>
      <c r="I24" s="32"/>
      <c r="J24" s="33" t="str">
        <f t="shared" si="4"/>
        <v/>
      </c>
      <c r="K24" s="34" t="str">
        <f t="shared" si="5"/>
        <v/>
      </c>
      <c r="L24" s="2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2"/>
      <c r="Y24" s="18"/>
      <c r="Z24" s="2"/>
    </row>
    <row r="25" ht="15.75" customHeight="1">
      <c r="A25" s="36" t="str">
        <f>ALNS!A25</f>
        <v>Poliana Kelly de Almeida Nascimento</v>
      </c>
      <c r="B25" s="37"/>
      <c r="C25" s="37"/>
      <c r="D25" s="37"/>
      <c r="E25" s="37"/>
      <c r="F25" s="38">
        <f t="shared" si="1"/>
        <v>0</v>
      </c>
      <c r="G25" s="39" t="str">
        <f t="shared" si="2"/>
        <v/>
      </c>
      <c r="H25" s="38" t="str">
        <f t="shared" si="3"/>
        <v/>
      </c>
      <c r="I25" s="40"/>
      <c r="J25" s="41" t="str">
        <f t="shared" si="4"/>
        <v/>
      </c>
      <c r="K25" s="42" t="str">
        <f t="shared" si="5"/>
        <v/>
      </c>
      <c r="L25" s="2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2"/>
      <c r="Y25" s="18"/>
      <c r="Z25" s="2"/>
    </row>
    <row r="26" ht="15.75" customHeight="1">
      <c r="A26" s="28" t="str">
        <f>ALNS!A26</f>
        <v>Rafaelly Jordão de Oliveira</v>
      </c>
      <c r="B26" s="29"/>
      <c r="C26" s="29"/>
      <c r="D26" s="29"/>
      <c r="E26" s="29"/>
      <c r="F26" s="30">
        <f t="shared" si="1"/>
        <v>0</v>
      </c>
      <c r="G26" s="31" t="str">
        <f t="shared" si="2"/>
        <v/>
      </c>
      <c r="H26" s="30" t="str">
        <f t="shared" si="3"/>
        <v/>
      </c>
      <c r="I26" s="32"/>
      <c r="J26" s="33" t="str">
        <f t="shared" si="4"/>
        <v/>
      </c>
      <c r="K26" s="34" t="str">
        <f t="shared" si="5"/>
        <v/>
      </c>
      <c r="L26" s="2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2"/>
      <c r="Y26" s="18"/>
      <c r="Z26" s="2"/>
    </row>
    <row r="27" ht="15.75" customHeight="1">
      <c r="A27" s="36" t="str">
        <f>ALNS!A27</f>
        <v>Samuel de Sousa Ribeiro</v>
      </c>
      <c r="B27" s="37"/>
      <c r="C27" s="37"/>
      <c r="D27" s="37"/>
      <c r="E27" s="37"/>
      <c r="F27" s="38">
        <f t="shared" si="1"/>
        <v>0</v>
      </c>
      <c r="G27" s="39" t="str">
        <f t="shared" si="2"/>
        <v/>
      </c>
      <c r="H27" s="38" t="str">
        <f t="shared" si="3"/>
        <v/>
      </c>
      <c r="I27" s="40"/>
      <c r="J27" s="41" t="str">
        <f t="shared" si="4"/>
        <v/>
      </c>
      <c r="K27" s="42" t="str">
        <f t="shared" si="5"/>
        <v/>
      </c>
      <c r="L27" s="2"/>
      <c r="M27" s="18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18"/>
      <c r="Z27" s="2"/>
    </row>
    <row r="28" ht="15.75" hidden="1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2"/>
      <c r="M28" s="18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18"/>
      <c r="Z28" s="2"/>
    </row>
    <row r="29" ht="15.75" hidden="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2"/>
      <c r="M29" s="18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hidden="1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2"/>
      <c r="M30" s="18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hidden="1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8"/>
      <c r="M31" s="18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hidden="1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8"/>
      <c r="M32" s="18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hidden="1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8"/>
      <c r="M33" s="18"/>
      <c r="N33" s="18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hidden="1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8"/>
      <c r="M34" s="18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hidden="1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8"/>
      <c r="M35" s="18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hidden="1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8"/>
      <c r="M36" s="18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hidden="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8"/>
      <c r="M37" s="18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hidden="1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8"/>
      <c r="M38" s="18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hidden="1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8"/>
      <c r="M39" s="18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hidden="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8"/>
      <c r="M40" s="18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hidden="1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8"/>
      <c r="M41" s="18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hidden="1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8"/>
      <c r="M42" s="18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hidden="1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8"/>
      <c r="M43" s="18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hidden="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8"/>
      <c r="M44" s="18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hidden="1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8"/>
      <c r="M45" s="18"/>
      <c r="N45" s="18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hidden="1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8"/>
      <c r="M46" s="18"/>
      <c r="N46" s="18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hidden="1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8"/>
      <c r="M47" s="18"/>
      <c r="N47" s="18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hidden="1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8"/>
      <c r="M48" s="18"/>
      <c r="N48" s="1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hidden="1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8"/>
      <c r="M49" s="18"/>
      <c r="N49" s="18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hidden="1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8"/>
      <c r="M50" s="18"/>
      <c r="N50" s="18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hidden="1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8"/>
      <c r="M51" s="18"/>
      <c r="N51" s="18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hidden="1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8"/>
      <c r="M52" s="18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hidden="1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8"/>
      <c r="M53" s="18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hidden="1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8"/>
      <c r="M54" s="18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hidden="1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8"/>
      <c r="M55" s="18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hidden="1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8"/>
      <c r="M56" s="18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hidden="1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8"/>
      <c r="M57" s="18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hidden="1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8"/>
      <c r="M58" s="18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hidden="1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8"/>
      <c r="M59" s="18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8"/>
      <c r="M60" s="18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hidden="1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8"/>
      <c r="M61" s="18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hidden="1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8"/>
      <c r="M62" s="18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hidden="1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8"/>
      <c r="M63" s="18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hidden="1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8"/>
      <c r="M64" s="18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hidden="1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8"/>
      <c r="M65" s="18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hidden="1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8"/>
      <c r="M66" s="18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hidden="1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8"/>
      <c r="M67" s="18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hidden="1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8"/>
      <c r="M68" s="18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hidden="1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8"/>
      <c r="M69" s="18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hidden="1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8"/>
      <c r="M70" s="18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hidden="1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8"/>
      <c r="M71" s="18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hidden="1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8"/>
      <c r="M72" s="18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hidden="1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8"/>
      <c r="M73" s="18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hidden="1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8"/>
      <c r="M74" s="18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hidden="1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8"/>
      <c r="M75" s="18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hidden="1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8"/>
      <c r="M76" s="18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hidden="1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8"/>
      <c r="M77" s="18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hidden="1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8"/>
      <c r="M78" s="18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hidden="1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8"/>
      <c r="M79" s="18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hidden="1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8"/>
      <c r="M80" s="18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hidden="1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8"/>
      <c r="M81" s="18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hidden="1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8"/>
      <c r="M82" s="18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hidden="1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8"/>
      <c r="M83" s="18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hidden="1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8"/>
      <c r="M84" s="18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hidden="1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8"/>
      <c r="M85" s="18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hidden="1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8"/>
      <c r="M86" s="18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hidden="1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8"/>
      <c r="M87" s="18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hidden="1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8"/>
      <c r="M88" s="18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hidden="1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8"/>
      <c r="M89" s="18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hidden="1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8"/>
      <c r="M90" s="18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hidden="1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8"/>
      <c r="M91" s="18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hidden="1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8"/>
      <c r="M92" s="18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hidden="1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8"/>
      <c r="M93" s="18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hidden="1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8"/>
      <c r="M94" s="18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hidden="1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8"/>
      <c r="M95" s="18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hidden="1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8"/>
      <c r="M96" s="18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hidden="1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8"/>
      <c r="M97" s="18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hidden="1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8"/>
      <c r="M98" s="18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hidden="1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8"/>
      <c r="M99" s="18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hidden="1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8"/>
      <c r="M100" s="18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hidden="1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8"/>
      <c r="M101" s="18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hidden="1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8"/>
      <c r="M102" s="18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hidden="1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8"/>
      <c r="M103" s="18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hidden="1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8"/>
      <c r="M104" s="18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hidden="1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8"/>
      <c r="M105" s="18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hidden="1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8"/>
      <c r="M106" s="18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hidden="1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8"/>
      <c r="M107" s="18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hidden="1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8"/>
      <c r="M108" s="18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hidden="1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8"/>
      <c r="M109" s="18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hidden="1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8"/>
      <c r="M110" s="18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hidden="1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8"/>
      <c r="M111" s="18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hidden="1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8"/>
      <c r="M112" s="18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hidden="1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8"/>
      <c r="M113" s="18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hidden="1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8"/>
      <c r="M114" s="18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hidden="1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8"/>
      <c r="M115" s="18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hidden="1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8"/>
      <c r="M116" s="18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hidden="1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8"/>
      <c r="M117" s="18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hidden="1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8"/>
      <c r="M118" s="18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hidden="1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8"/>
      <c r="M119" s="18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hidden="1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8"/>
      <c r="M120" s="18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hidden="1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8"/>
      <c r="M121" s="18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hidden="1" customHeight="1">
      <c r="A122" s="45"/>
      <c r="B122" s="45"/>
      <c r="C122" s="45"/>
      <c r="D122" s="45"/>
      <c r="E122" s="45"/>
      <c r="F122" s="45"/>
      <c r="G122" s="45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hidden="1" customHeight="1">
      <c r="A123" s="45"/>
      <c r="B123" s="45"/>
      <c r="C123" s="45"/>
      <c r="D123" s="45"/>
      <c r="E123" s="45"/>
      <c r="F123" s="45"/>
      <c r="G123" s="45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hidden="1" customHeight="1">
      <c r="A124" s="45"/>
      <c r="B124" s="45"/>
      <c r="C124" s="45"/>
      <c r="D124" s="45"/>
      <c r="E124" s="45"/>
      <c r="F124" s="45"/>
      <c r="G124" s="45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hidden="1" customHeight="1">
      <c r="A125" s="45"/>
      <c r="B125" s="45"/>
      <c r="C125" s="45"/>
      <c r="D125" s="45"/>
      <c r="E125" s="45"/>
      <c r="F125" s="45"/>
      <c r="G125" s="45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hidden="1" customHeight="1">
      <c r="A126" s="45"/>
      <c r="B126" s="45"/>
      <c r="C126" s="45"/>
      <c r="D126" s="45"/>
      <c r="E126" s="45"/>
      <c r="F126" s="45"/>
      <c r="G126" s="45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hidden="1" customHeight="1">
      <c r="A127" s="45"/>
      <c r="B127" s="45"/>
      <c r="C127" s="45"/>
      <c r="D127" s="45"/>
      <c r="E127" s="45"/>
      <c r="F127" s="45"/>
      <c r="G127" s="45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hidden="1" customHeight="1">
      <c r="A128" s="45"/>
      <c r="B128" s="45"/>
      <c r="C128" s="45"/>
      <c r="D128" s="45"/>
      <c r="E128" s="45"/>
      <c r="F128" s="45"/>
      <c r="G128" s="45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hidden="1" customHeight="1">
      <c r="A129" s="45"/>
      <c r="B129" s="45"/>
      <c r="C129" s="45"/>
      <c r="D129" s="45"/>
      <c r="E129" s="45"/>
      <c r="F129" s="45"/>
      <c r="G129" s="45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hidden="1" customHeight="1">
      <c r="A130" s="45"/>
      <c r="B130" s="45"/>
      <c r="C130" s="45"/>
      <c r="D130" s="45"/>
      <c r="E130" s="45"/>
      <c r="F130" s="45"/>
      <c r="G130" s="45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hidden="1" customHeight="1">
      <c r="A131" s="45"/>
      <c r="B131" s="45"/>
      <c r="C131" s="45"/>
      <c r="D131" s="45"/>
      <c r="E131" s="45"/>
      <c r="F131" s="45"/>
      <c r="G131" s="45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hidden="1" customHeight="1">
      <c r="A132" s="45"/>
      <c r="B132" s="45"/>
      <c r="C132" s="45"/>
      <c r="D132" s="45"/>
      <c r="E132" s="45"/>
      <c r="F132" s="45"/>
      <c r="G132" s="45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hidden="1" customHeight="1">
      <c r="A133" s="45"/>
      <c r="B133" s="45"/>
      <c r="C133" s="45"/>
      <c r="D133" s="45"/>
      <c r="E133" s="45"/>
      <c r="F133" s="45"/>
      <c r="G133" s="45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hidden="1" customHeight="1">
      <c r="A134" s="45"/>
      <c r="B134" s="45"/>
      <c r="C134" s="45"/>
      <c r="D134" s="45"/>
      <c r="E134" s="45"/>
      <c r="F134" s="45"/>
      <c r="G134" s="45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hidden="1" customHeight="1">
      <c r="A135" s="45"/>
      <c r="B135" s="45"/>
      <c r="C135" s="45"/>
      <c r="D135" s="45"/>
      <c r="E135" s="45"/>
      <c r="F135" s="45"/>
      <c r="G135" s="45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hidden="1" customHeight="1">
      <c r="A136" s="45"/>
      <c r="B136" s="45"/>
      <c r="C136" s="45"/>
      <c r="D136" s="45"/>
      <c r="E136" s="45"/>
      <c r="F136" s="45"/>
      <c r="G136" s="45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hidden="1" customHeight="1">
      <c r="A137" s="45"/>
      <c r="B137" s="45"/>
      <c r="C137" s="45"/>
      <c r="D137" s="45"/>
      <c r="E137" s="45"/>
      <c r="F137" s="45"/>
      <c r="G137" s="45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hidden="1" customHeight="1">
      <c r="A138" s="45"/>
      <c r="B138" s="45"/>
      <c r="C138" s="45"/>
      <c r="D138" s="45"/>
      <c r="E138" s="45"/>
      <c r="F138" s="45"/>
      <c r="G138" s="45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hidden="1" customHeight="1">
      <c r="A139" s="45"/>
      <c r="B139" s="45"/>
      <c r="C139" s="45"/>
      <c r="D139" s="45"/>
      <c r="E139" s="45"/>
      <c r="F139" s="45"/>
      <c r="G139" s="45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hidden="1" customHeight="1">
      <c r="A140" s="45"/>
      <c r="B140" s="45"/>
      <c r="C140" s="45"/>
      <c r="D140" s="45"/>
      <c r="E140" s="45"/>
      <c r="F140" s="45"/>
      <c r="G140" s="45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hidden="1" customHeight="1">
      <c r="A141" s="45"/>
      <c r="B141" s="45"/>
      <c r="C141" s="45"/>
      <c r="D141" s="45"/>
      <c r="E141" s="45"/>
      <c r="F141" s="45"/>
      <c r="G141" s="45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hidden="1" customHeight="1">
      <c r="A142" s="45"/>
      <c r="B142" s="45"/>
      <c r="C142" s="45"/>
      <c r="D142" s="45"/>
      <c r="E142" s="45"/>
      <c r="F142" s="45"/>
      <c r="G142" s="45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hidden="1" customHeight="1">
      <c r="A143" s="45"/>
      <c r="B143" s="45"/>
      <c r="C143" s="45"/>
      <c r="D143" s="45"/>
      <c r="E143" s="45"/>
      <c r="F143" s="45"/>
      <c r="G143" s="45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hidden="1" customHeight="1">
      <c r="A144" s="45"/>
      <c r="B144" s="45"/>
      <c r="C144" s="45"/>
      <c r="D144" s="45"/>
      <c r="E144" s="45"/>
      <c r="F144" s="45"/>
      <c r="G144" s="45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hidden="1" customHeight="1">
      <c r="A145" s="45"/>
      <c r="B145" s="45"/>
      <c r="C145" s="45"/>
      <c r="D145" s="45"/>
      <c r="E145" s="45"/>
      <c r="F145" s="45"/>
      <c r="G145" s="45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hidden="1" customHeight="1">
      <c r="A146" s="45"/>
      <c r="B146" s="45"/>
      <c r="C146" s="45"/>
      <c r="D146" s="45"/>
      <c r="E146" s="45"/>
      <c r="F146" s="45"/>
      <c r="G146" s="45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hidden="1" customHeight="1">
      <c r="A147" s="45"/>
      <c r="B147" s="45"/>
      <c r="C147" s="45"/>
      <c r="D147" s="45"/>
      <c r="E147" s="45"/>
      <c r="F147" s="45"/>
      <c r="G147" s="45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hidden="1" customHeight="1">
      <c r="A148" s="45"/>
      <c r="B148" s="45"/>
      <c r="C148" s="45"/>
      <c r="D148" s="45"/>
      <c r="E148" s="45"/>
      <c r="F148" s="45"/>
      <c r="G148" s="45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hidden="1" customHeight="1">
      <c r="A149" s="45"/>
      <c r="B149" s="45"/>
      <c r="C149" s="45"/>
      <c r="D149" s="45"/>
      <c r="E149" s="45"/>
      <c r="F149" s="45"/>
      <c r="G149" s="45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hidden="1" customHeight="1">
      <c r="A150" s="45"/>
      <c r="B150" s="45"/>
      <c r="C150" s="45"/>
      <c r="D150" s="45"/>
      <c r="E150" s="45"/>
      <c r="F150" s="45"/>
      <c r="G150" s="45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hidden="1" customHeight="1">
      <c r="A151" s="45"/>
      <c r="B151" s="45"/>
      <c r="C151" s="45"/>
      <c r="D151" s="45"/>
      <c r="E151" s="45"/>
      <c r="F151" s="45"/>
      <c r="G151" s="45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hidden="1" customHeight="1">
      <c r="A152" s="45"/>
      <c r="B152" s="45"/>
      <c r="C152" s="45"/>
      <c r="D152" s="45"/>
      <c r="E152" s="45"/>
      <c r="F152" s="45"/>
      <c r="G152" s="45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hidden="1" customHeight="1">
      <c r="A153" s="45"/>
      <c r="B153" s="45"/>
      <c r="C153" s="45"/>
      <c r="D153" s="45"/>
      <c r="E153" s="45"/>
      <c r="F153" s="45"/>
      <c r="G153" s="45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hidden="1" customHeight="1">
      <c r="A154" s="45"/>
      <c r="B154" s="45"/>
      <c r="C154" s="45"/>
      <c r="D154" s="45"/>
      <c r="E154" s="45"/>
      <c r="F154" s="45"/>
      <c r="G154" s="45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hidden="1" customHeight="1">
      <c r="A155" s="45"/>
      <c r="B155" s="45"/>
      <c r="C155" s="45"/>
      <c r="D155" s="45"/>
      <c r="E155" s="45"/>
      <c r="F155" s="45"/>
      <c r="G155" s="45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hidden="1" customHeight="1">
      <c r="A156" s="45"/>
      <c r="B156" s="45"/>
      <c r="C156" s="45"/>
      <c r="D156" s="45"/>
      <c r="E156" s="45"/>
      <c r="F156" s="45"/>
      <c r="G156" s="45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hidden="1" customHeight="1">
      <c r="A157" s="45"/>
      <c r="B157" s="45"/>
      <c r="C157" s="45"/>
      <c r="D157" s="45"/>
      <c r="E157" s="45"/>
      <c r="F157" s="45"/>
      <c r="G157" s="45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hidden="1" customHeight="1">
      <c r="A158" s="45"/>
      <c r="B158" s="45"/>
      <c r="C158" s="45"/>
      <c r="D158" s="45"/>
      <c r="E158" s="45"/>
      <c r="F158" s="45"/>
      <c r="G158" s="45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hidden="1" customHeight="1">
      <c r="A159" s="45"/>
      <c r="B159" s="45"/>
      <c r="C159" s="45"/>
      <c r="D159" s="45"/>
      <c r="E159" s="45"/>
      <c r="F159" s="45"/>
      <c r="G159" s="45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hidden="1" customHeight="1">
      <c r="A160" s="45"/>
      <c r="B160" s="45"/>
      <c r="C160" s="45"/>
      <c r="D160" s="45"/>
      <c r="E160" s="45"/>
      <c r="F160" s="45"/>
      <c r="G160" s="45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hidden="1" customHeight="1">
      <c r="A161" s="45"/>
      <c r="B161" s="45"/>
      <c r="C161" s="45"/>
      <c r="D161" s="45"/>
      <c r="E161" s="45"/>
      <c r="F161" s="45"/>
      <c r="G161" s="45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hidden="1" customHeight="1">
      <c r="A162" s="45"/>
      <c r="B162" s="45"/>
      <c r="C162" s="45"/>
      <c r="D162" s="45"/>
      <c r="E162" s="45"/>
      <c r="F162" s="45"/>
      <c r="G162" s="4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hidden="1" customHeight="1">
      <c r="A163" s="45"/>
      <c r="B163" s="45"/>
      <c r="C163" s="45"/>
      <c r="D163" s="45"/>
      <c r="E163" s="45"/>
      <c r="F163" s="45"/>
      <c r="G163" s="45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hidden="1" customHeight="1">
      <c r="A164" s="45"/>
      <c r="B164" s="45"/>
      <c r="C164" s="45"/>
      <c r="D164" s="45"/>
      <c r="E164" s="45"/>
      <c r="F164" s="45"/>
      <c r="G164" s="4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hidden="1" customHeight="1">
      <c r="A165" s="45"/>
      <c r="B165" s="45"/>
      <c r="C165" s="45"/>
      <c r="D165" s="45"/>
      <c r="E165" s="45"/>
      <c r="F165" s="45"/>
      <c r="G165" s="45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hidden="1" customHeight="1">
      <c r="A166" s="45"/>
      <c r="B166" s="45"/>
      <c r="C166" s="45"/>
      <c r="D166" s="45"/>
      <c r="E166" s="45"/>
      <c r="F166" s="45"/>
      <c r="G166" s="4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hidden="1" customHeight="1">
      <c r="A167" s="45"/>
      <c r="B167" s="45"/>
      <c r="C167" s="45"/>
      <c r="D167" s="45"/>
      <c r="E167" s="45"/>
      <c r="F167" s="45"/>
      <c r="G167" s="45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hidden="1" customHeight="1">
      <c r="A168" s="45"/>
      <c r="B168" s="45"/>
      <c r="C168" s="45"/>
      <c r="D168" s="45"/>
      <c r="E168" s="45"/>
      <c r="F168" s="45"/>
      <c r="G168" s="4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hidden="1" customHeight="1">
      <c r="A169" s="45"/>
      <c r="B169" s="45"/>
      <c r="C169" s="45"/>
      <c r="D169" s="45"/>
      <c r="E169" s="45"/>
      <c r="F169" s="45"/>
      <c r="G169" s="45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hidden="1" customHeight="1">
      <c r="A170" s="45"/>
      <c r="B170" s="45"/>
      <c r="C170" s="45"/>
      <c r="D170" s="45"/>
      <c r="E170" s="45"/>
      <c r="F170" s="45"/>
      <c r="G170" s="4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hidden="1" customHeight="1">
      <c r="A171" s="45"/>
      <c r="B171" s="45"/>
      <c r="C171" s="45"/>
      <c r="D171" s="45"/>
      <c r="E171" s="45"/>
      <c r="F171" s="45"/>
      <c r="G171" s="45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hidden="1" customHeight="1">
      <c r="A172" s="45"/>
      <c r="B172" s="45"/>
      <c r="C172" s="45"/>
      <c r="D172" s="45"/>
      <c r="E172" s="45"/>
      <c r="F172" s="45"/>
      <c r="G172" s="4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hidden="1" customHeight="1">
      <c r="A173" s="45"/>
      <c r="B173" s="45"/>
      <c r="C173" s="45"/>
      <c r="D173" s="45"/>
      <c r="E173" s="45"/>
      <c r="F173" s="45"/>
      <c r="G173" s="45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hidden="1" customHeight="1">
      <c r="A174" s="45"/>
      <c r="B174" s="45"/>
      <c r="C174" s="45"/>
      <c r="D174" s="45"/>
      <c r="E174" s="45"/>
      <c r="F174" s="45"/>
      <c r="G174" s="4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hidden="1" customHeight="1">
      <c r="A175" s="45"/>
      <c r="B175" s="45"/>
      <c r="C175" s="45"/>
      <c r="D175" s="45"/>
      <c r="E175" s="45"/>
      <c r="F175" s="45"/>
      <c r="G175" s="45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hidden="1" customHeight="1">
      <c r="A176" s="45"/>
      <c r="B176" s="45"/>
      <c r="C176" s="45"/>
      <c r="D176" s="45"/>
      <c r="E176" s="45"/>
      <c r="F176" s="45"/>
      <c r="G176" s="4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hidden="1" customHeight="1">
      <c r="A177" s="45"/>
      <c r="B177" s="45"/>
      <c r="C177" s="45"/>
      <c r="D177" s="45"/>
      <c r="E177" s="45"/>
      <c r="F177" s="45"/>
      <c r="G177" s="45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hidden="1" customHeight="1">
      <c r="A178" s="45"/>
      <c r="B178" s="45"/>
      <c r="C178" s="45"/>
      <c r="D178" s="45"/>
      <c r="E178" s="45"/>
      <c r="F178" s="45"/>
      <c r="G178" s="4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hidden="1" customHeight="1">
      <c r="A179" s="45"/>
      <c r="B179" s="45"/>
      <c r="C179" s="45"/>
      <c r="D179" s="45"/>
      <c r="E179" s="45"/>
      <c r="F179" s="45"/>
      <c r="G179" s="45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hidden="1" customHeight="1">
      <c r="A180" s="45"/>
      <c r="B180" s="45"/>
      <c r="C180" s="45"/>
      <c r="D180" s="45"/>
      <c r="E180" s="45"/>
      <c r="F180" s="45"/>
      <c r="G180" s="4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hidden="1" customHeight="1">
      <c r="A181" s="45"/>
      <c r="B181" s="45"/>
      <c r="C181" s="45"/>
      <c r="D181" s="45"/>
      <c r="E181" s="45"/>
      <c r="F181" s="45"/>
      <c r="G181" s="45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hidden="1" customHeight="1">
      <c r="A182" s="45"/>
      <c r="B182" s="45"/>
      <c r="C182" s="45"/>
      <c r="D182" s="45"/>
      <c r="E182" s="45"/>
      <c r="F182" s="45"/>
      <c r="G182" s="4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hidden="1" customHeight="1">
      <c r="A183" s="45"/>
      <c r="B183" s="45"/>
      <c r="C183" s="45"/>
      <c r="D183" s="45"/>
      <c r="E183" s="45"/>
      <c r="F183" s="45"/>
      <c r="G183" s="45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hidden="1" customHeight="1">
      <c r="A184" s="45"/>
      <c r="B184" s="45"/>
      <c r="C184" s="45"/>
      <c r="D184" s="45"/>
      <c r="E184" s="45"/>
      <c r="F184" s="45"/>
      <c r="G184" s="4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hidden="1" customHeight="1">
      <c r="A185" s="45"/>
      <c r="B185" s="45"/>
      <c r="C185" s="45"/>
      <c r="D185" s="45"/>
      <c r="E185" s="45"/>
      <c r="F185" s="45"/>
      <c r="G185" s="45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hidden="1" customHeight="1">
      <c r="A186" s="45"/>
      <c r="B186" s="45"/>
      <c r="C186" s="45"/>
      <c r="D186" s="45"/>
      <c r="E186" s="45"/>
      <c r="F186" s="45"/>
      <c r="G186" s="4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hidden="1" customHeight="1">
      <c r="A187" s="45"/>
      <c r="B187" s="45"/>
      <c r="C187" s="45"/>
      <c r="D187" s="45"/>
      <c r="E187" s="45"/>
      <c r="F187" s="45"/>
      <c r="G187" s="45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hidden="1" customHeight="1">
      <c r="A188" s="45"/>
      <c r="B188" s="45"/>
      <c r="C188" s="45"/>
      <c r="D188" s="45"/>
      <c r="E188" s="45"/>
      <c r="F188" s="45"/>
      <c r="G188" s="45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hidden="1" customHeight="1">
      <c r="A189" s="45"/>
      <c r="B189" s="45"/>
      <c r="C189" s="45"/>
      <c r="D189" s="45"/>
      <c r="E189" s="45"/>
      <c r="F189" s="45"/>
      <c r="G189" s="45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hidden="1" customHeight="1">
      <c r="A190" s="45"/>
      <c r="B190" s="45"/>
      <c r="C190" s="45"/>
      <c r="D190" s="45"/>
      <c r="E190" s="45"/>
      <c r="F190" s="45"/>
      <c r="G190" s="45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hidden="1" customHeight="1">
      <c r="A191" s="45"/>
      <c r="B191" s="45"/>
      <c r="C191" s="45"/>
      <c r="D191" s="45"/>
      <c r="E191" s="45"/>
      <c r="F191" s="45"/>
      <c r="G191" s="45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hidden="1" customHeight="1">
      <c r="A192" s="45"/>
      <c r="B192" s="45"/>
      <c r="C192" s="45"/>
      <c r="D192" s="45"/>
      <c r="E192" s="45"/>
      <c r="F192" s="45"/>
      <c r="G192" s="45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hidden="1" customHeight="1">
      <c r="A193" s="45"/>
      <c r="B193" s="45"/>
      <c r="C193" s="45"/>
      <c r="D193" s="45"/>
      <c r="E193" s="45"/>
      <c r="F193" s="45"/>
      <c r="G193" s="45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hidden="1" customHeight="1">
      <c r="A194" s="45"/>
      <c r="B194" s="45"/>
      <c r="C194" s="45"/>
      <c r="D194" s="45"/>
      <c r="E194" s="45"/>
      <c r="F194" s="45"/>
      <c r="G194" s="45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hidden="1" customHeight="1">
      <c r="A195" s="45"/>
      <c r="B195" s="45"/>
      <c r="C195" s="45"/>
      <c r="D195" s="45"/>
      <c r="E195" s="45"/>
      <c r="F195" s="45"/>
      <c r="G195" s="45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hidden="1" customHeight="1">
      <c r="A196" s="45"/>
      <c r="B196" s="45"/>
      <c r="C196" s="45"/>
      <c r="D196" s="45"/>
      <c r="E196" s="45"/>
      <c r="F196" s="45"/>
      <c r="G196" s="45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hidden="1" customHeight="1">
      <c r="A197" s="45"/>
      <c r="B197" s="45"/>
      <c r="C197" s="45"/>
      <c r="D197" s="45"/>
      <c r="E197" s="45"/>
      <c r="F197" s="45"/>
      <c r="G197" s="45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hidden="1" customHeight="1">
      <c r="A198" s="45"/>
      <c r="B198" s="45"/>
      <c r="C198" s="45"/>
      <c r="D198" s="45"/>
      <c r="E198" s="45"/>
      <c r="F198" s="45"/>
      <c r="G198" s="45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hidden="1" customHeight="1">
      <c r="A199" s="45"/>
      <c r="B199" s="45"/>
      <c r="C199" s="45"/>
      <c r="D199" s="45"/>
      <c r="E199" s="45"/>
      <c r="F199" s="45"/>
      <c r="G199" s="45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hidden="1" customHeight="1">
      <c r="A200" s="45"/>
      <c r="B200" s="45"/>
      <c r="C200" s="45"/>
      <c r="D200" s="45"/>
      <c r="E200" s="45"/>
      <c r="F200" s="45"/>
      <c r="G200" s="45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hidden="1" customHeight="1">
      <c r="A201" s="45"/>
      <c r="B201" s="45"/>
      <c r="C201" s="45"/>
      <c r="D201" s="45"/>
      <c r="E201" s="45"/>
      <c r="F201" s="45"/>
      <c r="G201" s="45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hidden="1" customHeight="1">
      <c r="A202" s="45"/>
      <c r="B202" s="45"/>
      <c r="C202" s="45"/>
      <c r="D202" s="45"/>
      <c r="E202" s="45"/>
      <c r="F202" s="45"/>
      <c r="G202" s="45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hidden="1" customHeight="1">
      <c r="A203" s="45"/>
      <c r="B203" s="45"/>
      <c r="C203" s="45"/>
      <c r="D203" s="45"/>
      <c r="E203" s="45"/>
      <c r="F203" s="45"/>
      <c r="G203" s="45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hidden="1" customHeight="1">
      <c r="A204" s="45"/>
      <c r="B204" s="45"/>
      <c r="C204" s="45"/>
      <c r="D204" s="45"/>
      <c r="E204" s="45"/>
      <c r="F204" s="45"/>
      <c r="G204" s="45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hidden="1" customHeight="1">
      <c r="A205" s="45"/>
      <c r="B205" s="45"/>
      <c r="C205" s="45"/>
      <c r="D205" s="45"/>
      <c r="E205" s="45"/>
      <c r="F205" s="45"/>
      <c r="G205" s="45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hidden="1" customHeight="1">
      <c r="A206" s="45"/>
      <c r="B206" s="45"/>
      <c r="C206" s="45"/>
      <c r="D206" s="45"/>
      <c r="E206" s="45"/>
      <c r="F206" s="45"/>
      <c r="G206" s="45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hidden="1" customHeight="1">
      <c r="A207" s="45"/>
      <c r="B207" s="45"/>
      <c r="C207" s="45"/>
      <c r="D207" s="45"/>
      <c r="E207" s="45"/>
      <c r="F207" s="45"/>
      <c r="G207" s="45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hidden="1" customHeight="1">
      <c r="A208" s="45"/>
      <c r="B208" s="45"/>
      <c r="C208" s="45"/>
      <c r="D208" s="45"/>
      <c r="E208" s="45"/>
      <c r="F208" s="45"/>
      <c r="G208" s="45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hidden="1" customHeight="1">
      <c r="A209" s="45"/>
      <c r="B209" s="45"/>
      <c r="C209" s="45"/>
      <c r="D209" s="45"/>
      <c r="E209" s="45"/>
      <c r="F209" s="45"/>
      <c r="G209" s="45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hidden="1" customHeight="1">
      <c r="A210" s="45"/>
      <c r="B210" s="45"/>
      <c r="C210" s="45"/>
      <c r="D210" s="45"/>
      <c r="E210" s="45"/>
      <c r="F210" s="45"/>
      <c r="G210" s="45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hidden="1" customHeight="1">
      <c r="A211" s="45"/>
      <c r="B211" s="45"/>
      <c r="C211" s="45"/>
      <c r="D211" s="45"/>
      <c r="E211" s="45"/>
      <c r="F211" s="45"/>
      <c r="G211" s="45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hidden="1" customHeight="1">
      <c r="A212" s="45"/>
      <c r="B212" s="45"/>
      <c r="C212" s="45"/>
      <c r="D212" s="45"/>
      <c r="E212" s="45"/>
      <c r="F212" s="45"/>
      <c r="G212" s="45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hidden="1" customHeight="1">
      <c r="A213" s="45"/>
      <c r="B213" s="45"/>
      <c r="C213" s="45"/>
      <c r="D213" s="45"/>
      <c r="E213" s="45"/>
      <c r="F213" s="45"/>
      <c r="G213" s="45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hidden="1" customHeight="1">
      <c r="A214" s="45"/>
      <c r="B214" s="45"/>
      <c r="C214" s="45"/>
      <c r="D214" s="45"/>
      <c r="E214" s="45"/>
      <c r="F214" s="45"/>
      <c r="G214" s="45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hidden="1" customHeight="1">
      <c r="A215" s="45"/>
      <c r="B215" s="45"/>
      <c r="C215" s="45"/>
      <c r="D215" s="45"/>
      <c r="E215" s="45"/>
      <c r="F215" s="45"/>
      <c r="G215" s="45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hidden="1" customHeight="1">
      <c r="A216" s="45"/>
      <c r="B216" s="45"/>
      <c r="C216" s="45"/>
      <c r="D216" s="45"/>
      <c r="E216" s="45"/>
      <c r="F216" s="45"/>
      <c r="G216" s="45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hidden="1" customHeight="1">
      <c r="A217" s="45"/>
      <c r="B217" s="45"/>
      <c r="C217" s="45"/>
      <c r="D217" s="45"/>
      <c r="E217" s="45"/>
      <c r="F217" s="45"/>
      <c r="G217" s="45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hidden="1" customHeight="1">
      <c r="A218" s="45"/>
      <c r="B218" s="45"/>
      <c r="C218" s="45"/>
      <c r="D218" s="45"/>
      <c r="E218" s="45"/>
      <c r="F218" s="45"/>
      <c r="G218" s="45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hidden="1" customHeight="1">
      <c r="A219" s="45"/>
      <c r="B219" s="45"/>
      <c r="C219" s="45"/>
      <c r="D219" s="45"/>
      <c r="E219" s="45"/>
      <c r="F219" s="45"/>
      <c r="G219" s="45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hidden="1" customHeight="1">
      <c r="A220" s="45"/>
      <c r="B220" s="45"/>
      <c r="C220" s="45"/>
      <c r="D220" s="45"/>
      <c r="E220" s="45"/>
      <c r="F220" s="45"/>
      <c r="G220" s="45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hidden="1" customHeight="1">
      <c r="A221" s="45"/>
      <c r="B221" s="45"/>
      <c r="C221" s="45"/>
      <c r="D221" s="45"/>
      <c r="E221" s="45"/>
      <c r="F221" s="45"/>
      <c r="G221" s="45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hidden="1" customHeight="1">
      <c r="A222" s="45"/>
      <c r="B222" s="45"/>
      <c r="C222" s="45"/>
      <c r="D222" s="45"/>
      <c r="E222" s="45"/>
      <c r="F222" s="45"/>
      <c r="G222" s="45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hidden="1" customHeight="1">
      <c r="A223" s="45"/>
      <c r="B223" s="45"/>
      <c r="C223" s="45"/>
      <c r="D223" s="45"/>
      <c r="E223" s="45"/>
      <c r="F223" s="45"/>
      <c r="G223" s="45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hidden="1" customHeight="1">
      <c r="A224" s="45"/>
      <c r="B224" s="45"/>
      <c r="C224" s="45"/>
      <c r="D224" s="45"/>
      <c r="E224" s="45"/>
      <c r="F224" s="45"/>
      <c r="G224" s="45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hidden="1" customHeight="1">
      <c r="A225" s="45"/>
      <c r="B225" s="45"/>
      <c r="C225" s="45"/>
      <c r="D225" s="45"/>
      <c r="E225" s="45"/>
      <c r="F225" s="45"/>
      <c r="G225" s="45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A3"/>
    <mergeCell ref="B1:K2"/>
  </mergeCells>
  <conditionalFormatting sqref="G33:G48">
    <cfRule type="cellIs" dxfId="0" priority="1" operator="lessThan">
      <formula>7</formula>
    </cfRule>
  </conditionalFormatting>
  <conditionalFormatting sqref="G33:G48">
    <cfRule type="cellIs" dxfId="1" priority="2" operator="greaterThanOrEqual">
      <formula>7</formula>
    </cfRule>
  </conditionalFormatting>
  <conditionalFormatting sqref="G4:G27">
    <cfRule type="cellIs" dxfId="0" priority="3" operator="lessThan">
      <formula>7</formula>
    </cfRule>
  </conditionalFormatting>
  <conditionalFormatting sqref="G4:G27">
    <cfRule type="cellIs" dxfId="1" priority="4" operator="greaterThanOrEqual">
      <formula>7</formula>
    </cfRule>
  </conditionalFormatting>
  <conditionalFormatting sqref="B4:E2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6923C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min="26" max="26" width="8.71"/>
  </cols>
  <sheetData>
    <row r="1">
      <c r="A1" s="13" t="s">
        <v>26</v>
      </c>
      <c r="B1" s="14" t="s">
        <v>59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 t="s">
        <v>28</v>
      </c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2"/>
    </row>
    <row r="2">
      <c r="A2" s="20"/>
      <c r="B2" s="21"/>
      <c r="C2" s="22"/>
      <c r="D2" s="22"/>
      <c r="E2" s="22"/>
      <c r="F2" s="22"/>
      <c r="G2" s="22"/>
      <c r="H2" s="22"/>
      <c r="I2" s="22"/>
      <c r="J2" s="22"/>
      <c r="K2" s="23"/>
      <c r="L2" s="2"/>
      <c r="M2" s="24" t="s">
        <v>29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2"/>
    </row>
    <row r="3">
      <c r="A3" s="25"/>
      <c r="B3" s="26" t="s">
        <v>30</v>
      </c>
      <c r="C3" s="26" t="s">
        <v>31</v>
      </c>
      <c r="D3" s="26" t="s">
        <v>32</v>
      </c>
      <c r="E3" s="26" t="s">
        <v>33</v>
      </c>
      <c r="F3" s="27" t="s">
        <v>34</v>
      </c>
      <c r="G3" s="27" t="s">
        <v>35</v>
      </c>
      <c r="H3" s="27" t="s">
        <v>36</v>
      </c>
      <c r="I3" s="27" t="s">
        <v>37</v>
      </c>
      <c r="J3" s="26" t="s">
        <v>38</v>
      </c>
      <c r="K3" s="26" t="s">
        <v>39</v>
      </c>
      <c r="L3" s="2"/>
      <c r="M3" s="17" t="s">
        <v>40</v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2"/>
      <c r="Y3" s="18"/>
      <c r="Z3" s="2"/>
    </row>
    <row r="4">
      <c r="A4" s="28" t="str">
        <f>ALNS!A4</f>
        <v>Ana Beatriz Oliveira Barbosa</v>
      </c>
      <c r="B4" s="29"/>
      <c r="C4" s="29"/>
      <c r="D4" s="29"/>
      <c r="E4" s="29"/>
      <c r="F4" s="30">
        <f t="shared" ref="F4:F27" si="1">IF(A4&lt;&gt;"",SUM(B4:E4),)</f>
        <v>0</v>
      </c>
      <c r="G4" s="31" t="str">
        <f t="shared" ref="G4:G27" si="2">IFERROR(IF(F4&gt;=0,AVERAGE(B4:E4),""),"")</f>
        <v/>
      </c>
      <c r="H4" s="30" t="str">
        <f t="shared" ref="H4:H27" si="3">IF(AND(F4&gt;=10,F4&lt;28,G4&lt;7),ROUND((50-G4*6)/4,1),"")</f>
        <v/>
      </c>
      <c r="I4" s="32"/>
      <c r="J4" s="33" t="str">
        <f t="shared" ref="J4:J27" si="4">IF(AND(B4&lt;&gt;"",C4&lt;&gt;"",D4&lt;&gt;"",E4&lt;&gt;""),IF(OR(F4&gt;=28,F4&lt;10),G4,IF(I4=H4,5,((G4*6)+(I4*4))/10)),)</f>
        <v/>
      </c>
      <c r="K4" s="34" t="str">
        <f t="shared" ref="K4:K27" si="5">IF(AND(B4&lt;&gt;"",C4&lt;&gt;"",D4&lt;&gt;"",E4&lt;&gt;""),IF(J4&gt;=5,"A","R"),)</f>
        <v/>
      </c>
      <c r="L4" s="2"/>
      <c r="M4" s="35" t="s">
        <v>41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2"/>
    </row>
    <row r="5">
      <c r="A5" s="36" t="str">
        <f>ALNS!A5</f>
        <v>Ana Clara de Lima</v>
      </c>
      <c r="B5" s="37"/>
      <c r="C5" s="37"/>
      <c r="D5" s="37"/>
      <c r="E5" s="37"/>
      <c r="F5" s="38">
        <f t="shared" si="1"/>
        <v>0</v>
      </c>
      <c r="G5" s="39" t="str">
        <f t="shared" si="2"/>
        <v/>
      </c>
      <c r="H5" s="38" t="str">
        <f t="shared" si="3"/>
        <v/>
      </c>
      <c r="I5" s="40"/>
      <c r="J5" s="41" t="str">
        <f t="shared" si="4"/>
        <v/>
      </c>
      <c r="K5" s="42" t="str">
        <f t="shared" si="5"/>
        <v/>
      </c>
      <c r="L5" s="2"/>
      <c r="M5" s="24" t="s">
        <v>42</v>
      </c>
      <c r="N5" s="18"/>
      <c r="O5" s="18"/>
      <c r="P5" s="18"/>
      <c r="Q5" s="18"/>
      <c r="R5" s="18"/>
      <c r="S5" s="18"/>
      <c r="T5" s="18"/>
      <c r="U5" s="18"/>
      <c r="V5" s="18"/>
      <c r="W5" s="18"/>
      <c r="X5" s="2"/>
      <c r="Y5" s="18"/>
      <c r="Z5" s="2"/>
    </row>
    <row r="6">
      <c r="A6" s="28" t="str">
        <f>ALNS!A6</f>
        <v>Brenda Teixeira Figueiredo</v>
      </c>
      <c r="B6" s="29"/>
      <c r="C6" s="29"/>
      <c r="D6" s="29"/>
      <c r="E6" s="29"/>
      <c r="F6" s="30">
        <f t="shared" si="1"/>
        <v>0</v>
      </c>
      <c r="G6" s="31" t="str">
        <f t="shared" si="2"/>
        <v/>
      </c>
      <c r="H6" s="30" t="str">
        <f t="shared" si="3"/>
        <v/>
      </c>
      <c r="I6" s="32"/>
      <c r="J6" s="33" t="str">
        <f t="shared" si="4"/>
        <v/>
      </c>
      <c r="K6" s="34" t="str">
        <f t="shared" si="5"/>
        <v/>
      </c>
      <c r="L6" s="2"/>
      <c r="M6" s="43" t="s">
        <v>43</v>
      </c>
      <c r="N6" s="18"/>
      <c r="O6" s="18"/>
      <c r="P6" s="18"/>
      <c r="Q6" s="18"/>
      <c r="R6" s="18"/>
      <c r="S6" s="18"/>
      <c r="T6" s="18"/>
      <c r="U6" s="18"/>
      <c r="V6" s="18"/>
      <c r="W6" s="18"/>
      <c r="X6" s="2"/>
      <c r="Y6" s="18"/>
      <c r="Z6" s="2"/>
    </row>
    <row r="7">
      <c r="A7" s="36" t="str">
        <f>ALNS!A7</f>
        <v>Carlos Antonio da Silva Vicente</v>
      </c>
      <c r="B7" s="37"/>
      <c r="C7" s="37"/>
      <c r="D7" s="37"/>
      <c r="E7" s="37"/>
      <c r="F7" s="38">
        <f t="shared" si="1"/>
        <v>0</v>
      </c>
      <c r="G7" s="39" t="str">
        <f t="shared" si="2"/>
        <v/>
      </c>
      <c r="H7" s="38" t="str">
        <f t="shared" si="3"/>
        <v/>
      </c>
      <c r="I7" s="40"/>
      <c r="J7" s="41" t="str">
        <f t="shared" si="4"/>
        <v/>
      </c>
      <c r="K7" s="42" t="str">
        <f t="shared" si="5"/>
        <v/>
      </c>
      <c r="L7" s="2"/>
      <c r="M7" s="43" t="s">
        <v>44</v>
      </c>
      <c r="N7" s="18"/>
      <c r="O7" s="18"/>
      <c r="P7" s="18"/>
      <c r="Q7" s="18"/>
      <c r="R7" s="18"/>
      <c r="S7" s="18"/>
      <c r="T7" s="18"/>
      <c r="U7" s="18"/>
      <c r="V7" s="18"/>
      <c r="W7" s="18"/>
      <c r="X7" s="2"/>
      <c r="Y7" s="18"/>
      <c r="Z7" s="2"/>
    </row>
    <row r="8">
      <c r="A8" s="28" t="str">
        <f>ALNS!A8</f>
        <v>Eduarda Shaieny Lopes Lima</v>
      </c>
      <c r="B8" s="29"/>
      <c r="C8" s="29"/>
      <c r="D8" s="29"/>
      <c r="E8" s="29"/>
      <c r="F8" s="30">
        <f t="shared" si="1"/>
        <v>0</v>
      </c>
      <c r="G8" s="31" t="str">
        <f t="shared" si="2"/>
        <v/>
      </c>
      <c r="H8" s="30" t="str">
        <f t="shared" si="3"/>
        <v/>
      </c>
      <c r="I8" s="32"/>
      <c r="J8" s="33" t="str">
        <f t="shared" si="4"/>
        <v/>
      </c>
      <c r="K8" s="34" t="str">
        <f t="shared" si="5"/>
        <v/>
      </c>
      <c r="L8" s="2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2"/>
      <c r="Y8" s="18"/>
      <c r="Z8" s="2"/>
    </row>
    <row r="9">
      <c r="A9" s="36" t="str">
        <f>ALNS!A9</f>
        <v>Ellen Beatriz Pacífico da Silva</v>
      </c>
      <c r="B9" s="37"/>
      <c r="C9" s="37"/>
      <c r="D9" s="37"/>
      <c r="E9" s="37"/>
      <c r="F9" s="38">
        <f t="shared" si="1"/>
        <v>0</v>
      </c>
      <c r="G9" s="39" t="str">
        <f t="shared" si="2"/>
        <v/>
      </c>
      <c r="H9" s="38" t="str">
        <f t="shared" si="3"/>
        <v/>
      </c>
      <c r="I9" s="40"/>
      <c r="J9" s="41" t="str">
        <f t="shared" si="4"/>
        <v/>
      </c>
      <c r="K9" s="42" t="str">
        <f t="shared" si="5"/>
        <v/>
      </c>
      <c r="L9" s="2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2"/>
      <c r="Y9" s="18"/>
      <c r="Z9" s="2"/>
    </row>
    <row r="10">
      <c r="A10" s="28" t="str">
        <f>ALNS!A10</f>
        <v>Emilly Christina Lima Freire</v>
      </c>
      <c r="B10" s="29"/>
      <c r="C10" s="29"/>
      <c r="D10" s="29"/>
      <c r="E10" s="29"/>
      <c r="F10" s="30">
        <f t="shared" si="1"/>
        <v>0</v>
      </c>
      <c r="G10" s="31" t="str">
        <f t="shared" si="2"/>
        <v/>
      </c>
      <c r="H10" s="30" t="str">
        <f t="shared" si="3"/>
        <v/>
      </c>
      <c r="I10" s="32"/>
      <c r="J10" s="33" t="str">
        <f t="shared" si="4"/>
        <v/>
      </c>
      <c r="K10" s="34" t="str">
        <f t="shared" si="5"/>
        <v/>
      </c>
      <c r="L10" s="2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2"/>
      <c r="Y10" s="18"/>
      <c r="Z10" s="2"/>
    </row>
    <row r="11">
      <c r="A11" s="36" t="str">
        <f>ALNS!A11</f>
        <v>Emilly Eduarda Almeida da Silva</v>
      </c>
      <c r="B11" s="37"/>
      <c r="C11" s="37"/>
      <c r="D11" s="37"/>
      <c r="E11" s="37"/>
      <c r="F11" s="38">
        <f t="shared" si="1"/>
        <v>0</v>
      </c>
      <c r="G11" s="39" t="str">
        <f t="shared" si="2"/>
        <v/>
      </c>
      <c r="H11" s="38" t="str">
        <f t="shared" si="3"/>
        <v/>
      </c>
      <c r="I11" s="40"/>
      <c r="J11" s="41" t="str">
        <f t="shared" si="4"/>
        <v/>
      </c>
      <c r="K11" s="42" t="str">
        <f t="shared" si="5"/>
        <v/>
      </c>
      <c r="L11" s="2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2"/>
      <c r="Y11" s="18"/>
      <c r="Z11" s="2"/>
    </row>
    <row r="12">
      <c r="A12" s="28" t="str">
        <f>ALNS!A12</f>
        <v>Emilly Oliveira da Cruz</v>
      </c>
      <c r="B12" s="29"/>
      <c r="C12" s="29"/>
      <c r="D12" s="29"/>
      <c r="E12" s="29"/>
      <c r="F12" s="30">
        <f t="shared" si="1"/>
        <v>0</v>
      </c>
      <c r="G12" s="31" t="str">
        <f t="shared" si="2"/>
        <v/>
      </c>
      <c r="H12" s="30" t="str">
        <f t="shared" si="3"/>
        <v/>
      </c>
      <c r="I12" s="32"/>
      <c r="J12" s="33" t="str">
        <f t="shared" si="4"/>
        <v/>
      </c>
      <c r="K12" s="34" t="str">
        <f t="shared" si="5"/>
        <v/>
      </c>
      <c r="L12" s="2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2"/>
      <c r="Y12" s="18"/>
      <c r="Z12" s="2"/>
    </row>
    <row r="13">
      <c r="A13" s="36" t="str">
        <f>ALNS!A13</f>
        <v>Esteffany Mirelly Lima da Silva</v>
      </c>
      <c r="B13" s="37"/>
      <c r="C13" s="37"/>
      <c r="D13" s="37"/>
      <c r="E13" s="37"/>
      <c r="F13" s="38">
        <f t="shared" si="1"/>
        <v>0</v>
      </c>
      <c r="G13" s="39" t="str">
        <f t="shared" si="2"/>
        <v/>
      </c>
      <c r="H13" s="38" t="str">
        <f t="shared" si="3"/>
        <v/>
      </c>
      <c r="I13" s="40"/>
      <c r="J13" s="41" t="str">
        <f t="shared" si="4"/>
        <v/>
      </c>
      <c r="K13" s="42" t="str">
        <f t="shared" si="5"/>
        <v/>
      </c>
      <c r="L13" s="2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2"/>
      <c r="Y13" s="18"/>
      <c r="Z13" s="2"/>
    </row>
    <row r="14">
      <c r="A14" s="28" t="str">
        <f>ALNS!A14</f>
        <v>Ester Hadassa Gomes Silva</v>
      </c>
      <c r="B14" s="29"/>
      <c r="C14" s="29"/>
      <c r="D14" s="29"/>
      <c r="E14" s="29"/>
      <c r="F14" s="30">
        <f t="shared" si="1"/>
        <v>0</v>
      </c>
      <c r="G14" s="31" t="str">
        <f t="shared" si="2"/>
        <v/>
      </c>
      <c r="H14" s="30" t="str">
        <f t="shared" si="3"/>
        <v/>
      </c>
      <c r="I14" s="32"/>
      <c r="J14" s="33" t="str">
        <f t="shared" si="4"/>
        <v/>
      </c>
      <c r="K14" s="34" t="str">
        <f t="shared" si="5"/>
        <v/>
      </c>
      <c r="L14" s="2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2"/>
      <c r="Y14" s="18"/>
      <c r="Z14" s="2"/>
    </row>
    <row r="15">
      <c r="A15" s="36" t="str">
        <f>ALNS!A15</f>
        <v>Évelin Yasmin Ferreira de Santana</v>
      </c>
      <c r="B15" s="37"/>
      <c r="C15" s="37"/>
      <c r="D15" s="37"/>
      <c r="E15" s="37"/>
      <c r="F15" s="38">
        <f t="shared" si="1"/>
        <v>0</v>
      </c>
      <c r="G15" s="39" t="str">
        <f t="shared" si="2"/>
        <v/>
      </c>
      <c r="H15" s="38" t="str">
        <f t="shared" si="3"/>
        <v/>
      </c>
      <c r="I15" s="40"/>
      <c r="J15" s="41" t="str">
        <f t="shared" si="4"/>
        <v/>
      </c>
      <c r="K15" s="42" t="str">
        <f t="shared" si="5"/>
        <v/>
      </c>
      <c r="L15" s="2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2"/>
      <c r="Y15" s="18"/>
      <c r="Z15" s="2"/>
    </row>
    <row r="16">
      <c r="A16" s="28" t="str">
        <f>ALNS!A16</f>
        <v>Everton Henrique de Negreiros Silva</v>
      </c>
      <c r="B16" s="29"/>
      <c r="C16" s="29"/>
      <c r="D16" s="29"/>
      <c r="E16" s="29"/>
      <c r="F16" s="30">
        <f t="shared" si="1"/>
        <v>0</v>
      </c>
      <c r="G16" s="31" t="str">
        <f t="shared" si="2"/>
        <v/>
      </c>
      <c r="H16" s="30" t="str">
        <f t="shared" si="3"/>
        <v/>
      </c>
      <c r="I16" s="32"/>
      <c r="J16" s="33" t="str">
        <f t="shared" si="4"/>
        <v/>
      </c>
      <c r="K16" s="34" t="str">
        <f t="shared" si="5"/>
        <v/>
      </c>
      <c r="L16" s="2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2"/>
      <c r="Y16" s="18"/>
      <c r="Z16" s="2"/>
    </row>
    <row r="17">
      <c r="A17" s="36" t="str">
        <f>ALNS!A17</f>
        <v>Gabrielle Borges Alves</v>
      </c>
      <c r="B17" s="37"/>
      <c r="C17" s="37"/>
      <c r="D17" s="37"/>
      <c r="E17" s="37"/>
      <c r="F17" s="38">
        <f t="shared" si="1"/>
        <v>0</v>
      </c>
      <c r="G17" s="39" t="str">
        <f t="shared" si="2"/>
        <v/>
      </c>
      <c r="H17" s="38" t="str">
        <f t="shared" si="3"/>
        <v/>
      </c>
      <c r="I17" s="40"/>
      <c r="J17" s="41" t="str">
        <f t="shared" si="4"/>
        <v/>
      </c>
      <c r="K17" s="42" t="str">
        <f t="shared" si="5"/>
        <v/>
      </c>
      <c r="L17" s="2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2"/>
      <c r="Y17" s="18"/>
      <c r="Z17" s="2"/>
    </row>
    <row r="18">
      <c r="A18" s="28" t="str">
        <f>ALNS!A18</f>
        <v>João Gabriel Araújo Macedo</v>
      </c>
      <c r="B18" s="29"/>
      <c r="C18" s="29"/>
      <c r="D18" s="29"/>
      <c r="E18" s="29"/>
      <c r="F18" s="30">
        <f t="shared" si="1"/>
        <v>0</v>
      </c>
      <c r="G18" s="31" t="str">
        <f t="shared" si="2"/>
        <v/>
      </c>
      <c r="H18" s="30" t="str">
        <f t="shared" si="3"/>
        <v/>
      </c>
      <c r="I18" s="32"/>
      <c r="J18" s="33" t="str">
        <f t="shared" si="4"/>
        <v/>
      </c>
      <c r="K18" s="34" t="str">
        <f t="shared" si="5"/>
        <v/>
      </c>
      <c r="L18" s="2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2"/>
      <c r="Y18" s="18"/>
      <c r="Z18" s="2"/>
    </row>
    <row r="19">
      <c r="A19" s="36" t="str">
        <f>ALNS!A19</f>
        <v>José Flávio Araújo Macedo</v>
      </c>
      <c r="B19" s="37"/>
      <c r="C19" s="37"/>
      <c r="D19" s="37"/>
      <c r="E19" s="37"/>
      <c r="F19" s="38">
        <f t="shared" si="1"/>
        <v>0</v>
      </c>
      <c r="G19" s="39" t="str">
        <f t="shared" si="2"/>
        <v/>
      </c>
      <c r="H19" s="38" t="str">
        <f t="shared" si="3"/>
        <v/>
      </c>
      <c r="I19" s="40"/>
      <c r="J19" s="41" t="str">
        <f t="shared" si="4"/>
        <v/>
      </c>
      <c r="K19" s="42" t="str">
        <f t="shared" si="5"/>
        <v/>
      </c>
      <c r="L19" s="2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2"/>
      <c r="Y19" s="18"/>
      <c r="Z19" s="2"/>
    </row>
    <row r="20" ht="15.75" customHeight="1">
      <c r="A20" s="44" t="str">
        <f>ALNS!A20</f>
        <v>Lethycia Nascimento Sousa</v>
      </c>
      <c r="B20" s="29"/>
      <c r="C20" s="29"/>
      <c r="D20" s="29"/>
      <c r="E20" s="29"/>
      <c r="F20" s="30">
        <f t="shared" si="1"/>
        <v>0</v>
      </c>
      <c r="G20" s="31" t="str">
        <f t="shared" si="2"/>
        <v/>
      </c>
      <c r="H20" s="30" t="str">
        <f t="shared" si="3"/>
        <v/>
      </c>
      <c r="I20" s="32"/>
      <c r="J20" s="33" t="str">
        <f t="shared" si="4"/>
        <v/>
      </c>
      <c r="K20" s="34" t="str">
        <f t="shared" si="5"/>
        <v/>
      </c>
      <c r="L20" s="2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2"/>
      <c r="Y20" s="18"/>
      <c r="Z20" s="2"/>
    </row>
    <row r="21" ht="15.75" customHeight="1">
      <c r="A21" s="36" t="str">
        <f>ALNS!A21</f>
        <v>Maria Julia Oliveira Almeida</v>
      </c>
      <c r="B21" s="37"/>
      <c r="C21" s="37"/>
      <c r="D21" s="37"/>
      <c r="E21" s="37"/>
      <c r="F21" s="38">
        <f t="shared" si="1"/>
        <v>0</v>
      </c>
      <c r="G21" s="39" t="str">
        <f t="shared" si="2"/>
        <v/>
      </c>
      <c r="H21" s="38" t="str">
        <f t="shared" si="3"/>
        <v/>
      </c>
      <c r="I21" s="40"/>
      <c r="J21" s="41" t="str">
        <f t="shared" si="4"/>
        <v/>
      </c>
      <c r="K21" s="42" t="str">
        <f t="shared" si="5"/>
        <v/>
      </c>
      <c r="L21" s="2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2"/>
      <c r="Y21" s="18"/>
      <c r="Z21" s="2"/>
    </row>
    <row r="22" ht="15.75" customHeight="1">
      <c r="A22" s="28" t="str">
        <f>ALNS!A22</f>
        <v>Marynna Mellyne de Oliveira Almeida Carneiro</v>
      </c>
      <c r="B22" s="29"/>
      <c r="C22" s="29"/>
      <c r="D22" s="29"/>
      <c r="E22" s="29"/>
      <c r="F22" s="30">
        <f t="shared" si="1"/>
        <v>0</v>
      </c>
      <c r="G22" s="31" t="str">
        <f t="shared" si="2"/>
        <v/>
      </c>
      <c r="H22" s="30" t="str">
        <f t="shared" si="3"/>
        <v/>
      </c>
      <c r="I22" s="32"/>
      <c r="J22" s="33" t="str">
        <f t="shared" si="4"/>
        <v/>
      </c>
      <c r="K22" s="34" t="str">
        <f t="shared" si="5"/>
        <v/>
      </c>
      <c r="L22" s="2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2"/>
      <c r="Y22" s="18"/>
      <c r="Z22" s="2"/>
    </row>
    <row r="23" ht="15.75" customHeight="1">
      <c r="A23" s="36" t="str">
        <f>ALNS!A23</f>
        <v>Milena Luana Azevedo Lima</v>
      </c>
      <c r="B23" s="37"/>
      <c r="C23" s="37"/>
      <c r="D23" s="37"/>
      <c r="E23" s="37"/>
      <c r="F23" s="38">
        <f t="shared" si="1"/>
        <v>0</v>
      </c>
      <c r="G23" s="39" t="str">
        <f t="shared" si="2"/>
        <v/>
      </c>
      <c r="H23" s="38" t="str">
        <f t="shared" si="3"/>
        <v/>
      </c>
      <c r="I23" s="40"/>
      <c r="J23" s="41" t="str">
        <f t="shared" si="4"/>
        <v/>
      </c>
      <c r="K23" s="42" t="str">
        <f t="shared" si="5"/>
        <v/>
      </c>
      <c r="L23" s="2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2"/>
      <c r="Y23" s="18"/>
      <c r="Z23" s="2"/>
    </row>
    <row r="24" ht="15.75" customHeight="1">
      <c r="A24" s="28" t="str">
        <f>ALNS!A24</f>
        <v>Myllena Maria da Silva Balbino</v>
      </c>
      <c r="B24" s="29"/>
      <c r="C24" s="29"/>
      <c r="D24" s="29"/>
      <c r="E24" s="29"/>
      <c r="F24" s="30">
        <f t="shared" si="1"/>
        <v>0</v>
      </c>
      <c r="G24" s="31" t="str">
        <f t="shared" si="2"/>
        <v/>
      </c>
      <c r="H24" s="30" t="str">
        <f t="shared" si="3"/>
        <v/>
      </c>
      <c r="I24" s="32"/>
      <c r="J24" s="33" t="str">
        <f t="shared" si="4"/>
        <v/>
      </c>
      <c r="K24" s="34" t="str">
        <f t="shared" si="5"/>
        <v/>
      </c>
      <c r="L24" s="2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2"/>
      <c r="Y24" s="18"/>
      <c r="Z24" s="2"/>
    </row>
    <row r="25" ht="15.75" customHeight="1">
      <c r="A25" s="36" t="str">
        <f>ALNS!A25</f>
        <v>Poliana Kelly de Almeida Nascimento</v>
      </c>
      <c r="B25" s="37"/>
      <c r="C25" s="37"/>
      <c r="D25" s="37"/>
      <c r="E25" s="37"/>
      <c r="F25" s="38">
        <f t="shared" si="1"/>
        <v>0</v>
      </c>
      <c r="G25" s="39" t="str">
        <f t="shared" si="2"/>
        <v/>
      </c>
      <c r="H25" s="38" t="str">
        <f t="shared" si="3"/>
        <v/>
      </c>
      <c r="I25" s="40"/>
      <c r="J25" s="41" t="str">
        <f t="shared" si="4"/>
        <v/>
      </c>
      <c r="K25" s="42" t="str">
        <f t="shared" si="5"/>
        <v/>
      </c>
      <c r="L25" s="2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2"/>
      <c r="Y25" s="18"/>
      <c r="Z25" s="2"/>
    </row>
    <row r="26" ht="15.75" customHeight="1">
      <c r="A26" s="28" t="str">
        <f>ALNS!A26</f>
        <v>Rafaelly Jordão de Oliveira</v>
      </c>
      <c r="B26" s="29"/>
      <c r="C26" s="29"/>
      <c r="D26" s="29"/>
      <c r="E26" s="29"/>
      <c r="F26" s="30">
        <f t="shared" si="1"/>
        <v>0</v>
      </c>
      <c r="G26" s="31" t="str">
        <f t="shared" si="2"/>
        <v/>
      </c>
      <c r="H26" s="30" t="str">
        <f t="shared" si="3"/>
        <v/>
      </c>
      <c r="I26" s="32"/>
      <c r="J26" s="33" t="str">
        <f t="shared" si="4"/>
        <v/>
      </c>
      <c r="K26" s="34" t="str">
        <f t="shared" si="5"/>
        <v/>
      </c>
      <c r="L26" s="2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2"/>
      <c r="Y26" s="18"/>
      <c r="Z26" s="2"/>
    </row>
    <row r="27" ht="15.75" customHeight="1">
      <c r="A27" s="36" t="str">
        <f>ALNS!A27</f>
        <v>Samuel de Sousa Ribeiro</v>
      </c>
      <c r="B27" s="37"/>
      <c r="C27" s="37"/>
      <c r="D27" s="37"/>
      <c r="E27" s="37"/>
      <c r="F27" s="38">
        <f t="shared" si="1"/>
        <v>0</v>
      </c>
      <c r="G27" s="39" t="str">
        <f t="shared" si="2"/>
        <v/>
      </c>
      <c r="H27" s="38" t="str">
        <f t="shared" si="3"/>
        <v/>
      </c>
      <c r="I27" s="40"/>
      <c r="J27" s="41" t="str">
        <f t="shared" si="4"/>
        <v/>
      </c>
      <c r="K27" s="42" t="str">
        <f t="shared" si="5"/>
        <v/>
      </c>
      <c r="L27" s="2"/>
      <c r="M27" s="18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18"/>
      <c r="Z27" s="2"/>
    </row>
    <row r="28" ht="15.75" hidden="1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2"/>
      <c r="M28" s="18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18"/>
      <c r="Z28" s="2"/>
    </row>
    <row r="29" ht="15.75" hidden="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2"/>
      <c r="M29" s="18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hidden="1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2"/>
      <c r="M30" s="18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hidden="1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8"/>
      <c r="M31" s="18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hidden="1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8"/>
      <c r="M32" s="18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hidden="1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8"/>
      <c r="M33" s="18"/>
      <c r="N33" s="18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hidden="1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8"/>
      <c r="M34" s="18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hidden="1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8"/>
      <c r="M35" s="18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hidden="1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8"/>
      <c r="M36" s="18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hidden="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8"/>
      <c r="M37" s="18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hidden="1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8"/>
      <c r="M38" s="18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hidden="1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8"/>
      <c r="M39" s="18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hidden="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8"/>
      <c r="M40" s="18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hidden="1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8"/>
      <c r="M41" s="18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hidden="1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8"/>
      <c r="M42" s="18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hidden="1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8"/>
      <c r="M43" s="18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hidden="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8"/>
      <c r="M44" s="18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hidden="1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8"/>
      <c r="M45" s="18"/>
      <c r="N45" s="18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hidden="1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8"/>
      <c r="M46" s="18"/>
      <c r="N46" s="18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hidden="1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8"/>
      <c r="M47" s="18"/>
      <c r="N47" s="18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hidden="1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8"/>
      <c r="M48" s="18"/>
      <c r="N48" s="1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hidden="1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8"/>
      <c r="M49" s="18"/>
      <c r="N49" s="18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hidden="1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8"/>
      <c r="M50" s="18"/>
      <c r="N50" s="18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hidden="1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8"/>
      <c r="M51" s="18"/>
      <c r="N51" s="18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hidden="1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8"/>
      <c r="M52" s="18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hidden="1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8"/>
      <c r="M53" s="18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hidden="1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8"/>
      <c r="M54" s="18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hidden="1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8"/>
      <c r="M55" s="18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hidden="1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8"/>
      <c r="M56" s="18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hidden="1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8"/>
      <c r="M57" s="18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hidden="1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8"/>
      <c r="M58" s="18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hidden="1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8"/>
      <c r="M59" s="18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8"/>
      <c r="M60" s="18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hidden="1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8"/>
      <c r="M61" s="18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hidden="1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8"/>
      <c r="M62" s="18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hidden="1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8"/>
      <c r="M63" s="18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hidden="1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8"/>
      <c r="M64" s="18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hidden="1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8"/>
      <c r="M65" s="18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hidden="1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8"/>
      <c r="M66" s="18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hidden="1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8"/>
      <c r="M67" s="18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hidden="1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8"/>
      <c r="M68" s="18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hidden="1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8"/>
      <c r="M69" s="18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hidden="1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8"/>
      <c r="M70" s="18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hidden="1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8"/>
      <c r="M71" s="18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hidden="1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8"/>
      <c r="M72" s="18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hidden="1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8"/>
      <c r="M73" s="18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hidden="1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8"/>
      <c r="M74" s="18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hidden="1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8"/>
      <c r="M75" s="18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hidden="1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8"/>
      <c r="M76" s="18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hidden="1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8"/>
      <c r="M77" s="18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hidden="1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8"/>
      <c r="M78" s="18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hidden="1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8"/>
      <c r="M79" s="18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hidden="1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8"/>
      <c r="M80" s="18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hidden="1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8"/>
      <c r="M81" s="18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hidden="1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8"/>
      <c r="M82" s="18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hidden="1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8"/>
      <c r="M83" s="18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hidden="1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8"/>
      <c r="M84" s="18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hidden="1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8"/>
      <c r="M85" s="18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hidden="1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8"/>
      <c r="M86" s="18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hidden="1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8"/>
      <c r="M87" s="18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hidden="1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8"/>
      <c r="M88" s="18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hidden="1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8"/>
      <c r="M89" s="18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hidden="1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8"/>
      <c r="M90" s="18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hidden="1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8"/>
      <c r="M91" s="18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hidden="1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8"/>
      <c r="M92" s="18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hidden="1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8"/>
      <c r="M93" s="18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hidden="1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8"/>
      <c r="M94" s="18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hidden="1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8"/>
      <c r="M95" s="18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hidden="1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8"/>
      <c r="M96" s="18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hidden="1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8"/>
      <c r="M97" s="18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hidden="1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8"/>
      <c r="M98" s="18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hidden="1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8"/>
      <c r="M99" s="18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hidden="1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8"/>
      <c r="M100" s="18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hidden="1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8"/>
      <c r="M101" s="18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hidden="1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8"/>
      <c r="M102" s="18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hidden="1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8"/>
      <c r="M103" s="18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hidden="1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8"/>
      <c r="M104" s="18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hidden="1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8"/>
      <c r="M105" s="18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hidden="1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8"/>
      <c r="M106" s="18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hidden="1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8"/>
      <c r="M107" s="18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hidden="1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8"/>
      <c r="M108" s="18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hidden="1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8"/>
      <c r="M109" s="18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hidden="1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8"/>
      <c r="M110" s="18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hidden="1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8"/>
      <c r="M111" s="18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hidden="1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8"/>
      <c r="M112" s="18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hidden="1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8"/>
      <c r="M113" s="18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hidden="1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8"/>
      <c r="M114" s="18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hidden="1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8"/>
      <c r="M115" s="18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hidden="1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8"/>
      <c r="M116" s="18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hidden="1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8"/>
      <c r="M117" s="18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hidden="1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8"/>
      <c r="M118" s="18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hidden="1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8"/>
      <c r="M119" s="18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hidden="1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8"/>
      <c r="M120" s="18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hidden="1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8"/>
      <c r="M121" s="18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hidden="1" customHeight="1">
      <c r="A122" s="45"/>
      <c r="B122" s="45"/>
      <c r="C122" s="45"/>
      <c r="D122" s="45"/>
      <c r="E122" s="45"/>
      <c r="F122" s="45"/>
      <c r="G122" s="45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hidden="1" customHeight="1">
      <c r="A123" s="45"/>
      <c r="B123" s="45"/>
      <c r="C123" s="45"/>
      <c r="D123" s="45"/>
      <c r="E123" s="45"/>
      <c r="F123" s="45"/>
      <c r="G123" s="45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hidden="1" customHeight="1">
      <c r="A124" s="45"/>
      <c r="B124" s="45"/>
      <c r="C124" s="45"/>
      <c r="D124" s="45"/>
      <c r="E124" s="45"/>
      <c r="F124" s="45"/>
      <c r="G124" s="45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hidden="1" customHeight="1">
      <c r="A125" s="45"/>
      <c r="B125" s="45"/>
      <c r="C125" s="45"/>
      <c r="D125" s="45"/>
      <c r="E125" s="45"/>
      <c r="F125" s="45"/>
      <c r="G125" s="45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hidden="1" customHeight="1">
      <c r="A126" s="45"/>
      <c r="B126" s="45"/>
      <c r="C126" s="45"/>
      <c r="D126" s="45"/>
      <c r="E126" s="45"/>
      <c r="F126" s="45"/>
      <c r="G126" s="45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hidden="1" customHeight="1">
      <c r="A127" s="45"/>
      <c r="B127" s="45"/>
      <c r="C127" s="45"/>
      <c r="D127" s="45"/>
      <c r="E127" s="45"/>
      <c r="F127" s="45"/>
      <c r="G127" s="45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hidden="1" customHeight="1">
      <c r="A128" s="45"/>
      <c r="B128" s="45"/>
      <c r="C128" s="45"/>
      <c r="D128" s="45"/>
      <c r="E128" s="45"/>
      <c r="F128" s="45"/>
      <c r="G128" s="45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hidden="1" customHeight="1">
      <c r="A129" s="45"/>
      <c r="B129" s="45"/>
      <c r="C129" s="45"/>
      <c r="D129" s="45"/>
      <c r="E129" s="45"/>
      <c r="F129" s="45"/>
      <c r="G129" s="45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hidden="1" customHeight="1">
      <c r="A130" s="45"/>
      <c r="B130" s="45"/>
      <c r="C130" s="45"/>
      <c r="D130" s="45"/>
      <c r="E130" s="45"/>
      <c r="F130" s="45"/>
      <c r="G130" s="45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hidden="1" customHeight="1">
      <c r="A131" s="45"/>
      <c r="B131" s="45"/>
      <c r="C131" s="45"/>
      <c r="D131" s="45"/>
      <c r="E131" s="45"/>
      <c r="F131" s="45"/>
      <c r="G131" s="45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hidden="1" customHeight="1">
      <c r="A132" s="45"/>
      <c r="B132" s="45"/>
      <c r="C132" s="45"/>
      <c r="D132" s="45"/>
      <c r="E132" s="45"/>
      <c r="F132" s="45"/>
      <c r="G132" s="45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hidden="1" customHeight="1">
      <c r="A133" s="45"/>
      <c r="B133" s="45"/>
      <c r="C133" s="45"/>
      <c r="D133" s="45"/>
      <c r="E133" s="45"/>
      <c r="F133" s="45"/>
      <c r="G133" s="45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hidden="1" customHeight="1">
      <c r="A134" s="45"/>
      <c r="B134" s="45"/>
      <c r="C134" s="45"/>
      <c r="D134" s="45"/>
      <c r="E134" s="45"/>
      <c r="F134" s="45"/>
      <c r="G134" s="45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hidden="1" customHeight="1">
      <c r="A135" s="45"/>
      <c r="B135" s="45"/>
      <c r="C135" s="45"/>
      <c r="D135" s="45"/>
      <c r="E135" s="45"/>
      <c r="F135" s="45"/>
      <c r="G135" s="45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hidden="1" customHeight="1">
      <c r="A136" s="45"/>
      <c r="B136" s="45"/>
      <c r="C136" s="45"/>
      <c r="D136" s="45"/>
      <c r="E136" s="45"/>
      <c r="F136" s="45"/>
      <c r="G136" s="45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hidden="1" customHeight="1">
      <c r="A137" s="45"/>
      <c r="B137" s="45"/>
      <c r="C137" s="45"/>
      <c r="D137" s="45"/>
      <c r="E137" s="45"/>
      <c r="F137" s="45"/>
      <c r="G137" s="45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hidden="1" customHeight="1">
      <c r="A138" s="45"/>
      <c r="B138" s="45"/>
      <c r="C138" s="45"/>
      <c r="D138" s="45"/>
      <c r="E138" s="45"/>
      <c r="F138" s="45"/>
      <c r="G138" s="45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hidden="1" customHeight="1">
      <c r="A139" s="45"/>
      <c r="B139" s="45"/>
      <c r="C139" s="45"/>
      <c r="D139" s="45"/>
      <c r="E139" s="45"/>
      <c r="F139" s="45"/>
      <c r="G139" s="45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hidden="1" customHeight="1">
      <c r="A140" s="45"/>
      <c r="B140" s="45"/>
      <c r="C140" s="45"/>
      <c r="D140" s="45"/>
      <c r="E140" s="45"/>
      <c r="F140" s="45"/>
      <c r="G140" s="45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hidden="1" customHeight="1">
      <c r="A141" s="45"/>
      <c r="B141" s="45"/>
      <c r="C141" s="45"/>
      <c r="D141" s="45"/>
      <c r="E141" s="45"/>
      <c r="F141" s="45"/>
      <c r="G141" s="45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hidden="1" customHeight="1">
      <c r="A142" s="45"/>
      <c r="B142" s="45"/>
      <c r="C142" s="45"/>
      <c r="D142" s="45"/>
      <c r="E142" s="45"/>
      <c r="F142" s="45"/>
      <c r="G142" s="45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hidden="1" customHeight="1">
      <c r="A143" s="45"/>
      <c r="B143" s="45"/>
      <c r="C143" s="45"/>
      <c r="D143" s="45"/>
      <c r="E143" s="45"/>
      <c r="F143" s="45"/>
      <c r="G143" s="45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hidden="1" customHeight="1">
      <c r="A144" s="45"/>
      <c r="B144" s="45"/>
      <c r="C144" s="45"/>
      <c r="D144" s="45"/>
      <c r="E144" s="45"/>
      <c r="F144" s="45"/>
      <c r="G144" s="45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hidden="1" customHeight="1">
      <c r="A145" s="45"/>
      <c r="B145" s="45"/>
      <c r="C145" s="45"/>
      <c r="D145" s="45"/>
      <c r="E145" s="45"/>
      <c r="F145" s="45"/>
      <c r="G145" s="45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hidden="1" customHeight="1">
      <c r="A146" s="45"/>
      <c r="B146" s="45"/>
      <c r="C146" s="45"/>
      <c r="D146" s="45"/>
      <c r="E146" s="45"/>
      <c r="F146" s="45"/>
      <c r="G146" s="45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hidden="1" customHeight="1">
      <c r="A147" s="45"/>
      <c r="B147" s="45"/>
      <c r="C147" s="45"/>
      <c r="D147" s="45"/>
      <c r="E147" s="45"/>
      <c r="F147" s="45"/>
      <c r="G147" s="45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hidden="1" customHeight="1">
      <c r="A148" s="45"/>
      <c r="B148" s="45"/>
      <c r="C148" s="45"/>
      <c r="D148" s="45"/>
      <c r="E148" s="45"/>
      <c r="F148" s="45"/>
      <c r="G148" s="45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hidden="1" customHeight="1">
      <c r="A149" s="45"/>
      <c r="B149" s="45"/>
      <c r="C149" s="45"/>
      <c r="D149" s="45"/>
      <c r="E149" s="45"/>
      <c r="F149" s="45"/>
      <c r="G149" s="45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hidden="1" customHeight="1">
      <c r="A150" s="45"/>
      <c r="B150" s="45"/>
      <c r="C150" s="45"/>
      <c r="D150" s="45"/>
      <c r="E150" s="45"/>
      <c r="F150" s="45"/>
      <c r="G150" s="45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hidden="1" customHeight="1">
      <c r="A151" s="45"/>
      <c r="B151" s="45"/>
      <c r="C151" s="45"/>
      <c r="D151" s="45"/>
      <c r="E151" s="45"/>
      <c r="F151" s="45"/>
      <c r="G151" s="45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hidden="1" customHeight="1">
      <c r="A152" s="45"/>
      <c r="B152" s="45"/>
      <c r="C152" s="45"/>
      <c r="D152" s="45"/>
      <c r="E152" s="45"/>
      <c r="F152" s="45"/>
      <c r="G152" s="45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hidden="1" customHeight="1">
      <c r="A153" s="45"/>
      <c r="B153" s="45"/>
      <c r="C153" s="45"/>
      <c r="D153" s="45"/>
      <c r="E153" s="45"/>
      <c r="F153" s="45"/>
      <c r="G153" s="45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hidden="1" customHeight="1">
      <c r="A154" s="45"/>
      <c r="B154" s="45"/>
      <c r="C154" s="45"/>
      <c r="D154" s="45"/>
      <c r="E154" s="45"/>
      <c r="F154" s="45"/>
      <c r="G154" s="45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hidden="1" customHeight="1">
      <c r="A155" s="45"/>
      <c r="B155" s="45"/>
      <c r="C155" s="45"/>
      <c r="D155" s="45"/>
      <c r="E155" s="45"/>
      <c r="F155" s="45"/>
      <c r="G155" s="45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hidden="1" customHeight="1">
      <c r="A156" s="45"/>
      <c r="B156" s="45"/>
      <c r="C156" s="45"/>
      <c r="D156" s="45"/>
      <c r="E156" s="45"/>
      <c r="F156" s="45"/>
      <c r="G156" s="45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hidden="1" customHeight="1">
      <c r="A157" s="45"/>
      <c r="B157" s="45"/>
      <c r="C157" s="45"/>
      <c r="D157" s="45"/>
      <c r="E157" s="45"/>
      <c r="F157" s="45"/>
      <c r="G157" s="45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hidden="1" customHeight="1">
      <c r="A158" s="45"/>
      <c r="B158" s="45"/>
      <c r="C158" s="45"/>
      <c r="D158" s="45"/>
      <c r="E158" s="45"/>
      <c r="F158" s="45"/>
      <c r="G158" s="45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hidden="1" customHeight="1">
      <c r="A159" s="45"/>
      <c r="B159" s="45"/>
      <c r="C159" s="45"/>
      <c r="D159" s="45"/>
      <c r="E159" s="45"/>
      <c r="F159" s="45"/>
      <c r="G159" s="45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hidden="1" customHeight="1">
      <c r="A160" s="45"/>
      <c r="B160" s="45"/>
      <c r="C160" s="45"/>
      <c r="D160" s="45"/>
      <c r="E160" s="45"/>
      <c r="F160" s="45"/>
      <c r="G160" s="45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hidden="1" customHeight="1">
      <c r="A161" s="45"/>
      <c r="B161" s="45"/>
      <c r="C161" s="45"/>
      <c r="D161" s="45"/>
      <c r="E161" s="45"/>
      <c r="F161" s="45"/>
      <c r="G161" s="45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hidden="1" customHeight="1">
      <c r="A162" s="45"/>
      <c r="B162" s="45"/>
      <c r="C162" s="45"/>
      <c r="D162" s="45"/>
      <c r="E162" s="45"/>
      <c r="F162" s="45"/>
      <c r="G162" s="4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hidden="1" customHeight="1">
      <c r="A163" s="45"/>
      <c r="B163" s="45"/>
      <c r="C163" s="45"/>
      <c r="D163" s="45"/>
      <c r="E163" s="45"/>
      <c r="F163" s="45"/>
      <c r="G163" s="45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hidden="1" customHeight="1">
      <c r="A164" s="45"/>
      <c r="B164" s="45"/>
      <c r="C164" s="45"/>
      <c r="D164" s="45"/>
      <c r="E164" s="45"/>
      <c r="F164" s="45"/>
      <c r="G164" s="4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hidden="1" customHeight="1">
      <c r="A165" s="45"/>
      <c r="B165" s="45"/>
      <c r="C165" s="45"/>
      <c r="D165" s="45"/>
      <c r="E165" s="45"/>
      <c r="F165" s="45"/>
      <c r="G165" s="45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hidden="1" customHeight="1">
      <c r="A166" s="45"/>
      <c r="B166" s="45"/>
      <c r="C166" s="45"/>
      <c r="D166" s="45"/>
      <c r="E166" s="45"/>
      <c r="F166" s="45"/>
      <c r="G166" s="4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hidden="1" customHeight="1">
      <c r="A167" s="45"/>
      <c r="B167" s="45"/>
      <c r="C167" s="45"/>
      <c r="D167" s="45"/>
      <c r="E167" s="45"/>
      <c r="F167" s="45"/>
      <c r="G167" s="45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hidden="1" customHeight="1">
      <c r="A168" s="45"/>
      <c r="B168" s="45"/>
      <c r="C168" s="45"/>
      <c r="D168" s="45"/>
      <c r="E168" s="45"/>
      <c r="F168" s="45"/>
      <c r="G168" s="4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hidden="1" customHeight="1">
      <c r="A169" s="45"/>
      <c r="B169" s="45"/>
      <c r="C169" s="45"/>
      <c r="D169" s="45"/>
      <c r="E169" s="45"/>
      <c r="F169" s="45"/>
      <c r="G169" s="45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hidden="1" customHeight="1">
      <c r="A170" s="45"/>
      <c r="B170" s="45"/>
      <c r="C170" s="45"/>
      <c r="D170" s="45"/>
      <c r="E170" s="45"/>
      <c r="F170" s="45"/>
      <c r="G170" s="4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hidden="1" customHeight="1">
      <c r="A171" s="45"/>
      <c r="B171" s="45"/>
      <c r="C171" s="45"/>
      <c r="D171" s="45"/>
      <c r="E171" s="45"/>
      <c r="F171" s="45"/>
      <c r="G171" s="45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hidden="1" customHeight="1">
      <c r="A172" s="45"/>
      <c r="B172" s="45"/>
      <c r="C172" s="45"/>
      <c r="D172" s="45"/>
      <c r="E172" s="45"/>
      <c r="F172" s="45"/>
      <c r="G172" s="4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hidden="1" customHeight="1">
      <c r="A173" s="45"/>
      <c r="B173" s="45"/>
      <c r="C173" s="45"/>
      <c r="D173" s="45"/>
      <c r="E173" s="45"/>
      <c r="F173" s="45"/>
      <c r="G173" s="45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hidden="1" customHeight="1">
      <c r="A174" s="45"/>
      <c r="B174" s="45"/>
      <c r="C174" s="45"/>
      <c r="D174" s="45"/>
      <c r="E174" s="45"/>
      <c r="F174" s="45"/>
      <c r="G174" s="4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hidden="1" customHeight="1">
      <c r="A175" s="45"/>
      <c r="B175" s="45"/>
      <c r="C175" s="45"/>
      <c r="D175" s="45"/>
      <c r="E175" s="45"/>
      <c r="F175" s="45"/>
      <c r="G175" s="45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hidden="1" customHeight="1">
      <c r="A176" s="45"/>
      <c r="B176" s="45"/>
      <c r="C176" s="45"/>
      <c r="D176" s="45"/>
      <c r="E176" s="45"/>
      <c r="F176" s="45"/>
      <c r="G176" s="4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hidden="1" customHeight="1">
      <c r="A177" s="45"/>
      <c r="B177" s="45"/>
      <c r="C177" s="45"/>
      <c r="D177" s="45"/>
      <c r="E177" s="45"/>
      <c r="F177" s="45"/>
      <c r="G177" s="45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hidden="1" customHeight="1">
      <c r="A178" s="45"/>
      <c r="B178" s="45"/>
      <c r="C178" s="45"/>
      <c r="D178" s="45"/>
      <c r="E178" s="45"/>
      <c r="F178" s="45"/>
      <c r="G178" s="4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hidden="1" customHeight="1">
      <c r="A179" s="45"/>
      <c r="B179" s="45"/>
      <c r="C179" s="45"/>
      <c r="D179" s="45"/>
      <c r="E179" s="45"/>
      <c r="F179" s="45"/>
      <c r="G179" s="45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hidden="1" customHeight="1">
      <c r="A180" s="45"/>
      <c r="B180" s="45"/>
      <c r="C180" s="45"/>
      <c r="D180" s="45"/>
      <c r="E180" s="45"/>
      <c r="F180" s="45"/>
      <c r="G180" s="4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hidden="1" customHeight="1">
      <c r="A181" s="45"/>
      <c r="B181" s="45"/>
      <c r="C181" s="45"/>
      <c r="D181" s="45"/>
      <c r="E181" s="45"/>
      <c r="F181" s="45"/>
      <c r="G181" s="45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hidden="1" customHeight="1">
      <c r="A182" s="45"/>
      <c r="B182" s="45"/>
      <c r="C182" s="45"/>
      <c r="D182" s="45"/>
      <c r="E182" s="45"/>
      <c r="F182" s="45"/>
      <c r="G182" s="4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hidden="1" customHeight="1">
      <c r="A183" s="45"/>
      <c r="B183" s="45"/>
      <c r="C183" s="45"/>
      <c r="D183" s="45"/>
      <c r="E183" s="45"/>
      <c r="F183" s="45"/>
      <c r="G183" s="45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hidden="1" customHeight="1">
      <c r="A184" s="45"/>
      <c r="B184" s="45"/>
      <c r="C184" s="45"/>
      <c r="D184" s="45"/>
      <c r="E184" s="45"/>
      <c r="F184" s="45"/>
      <c r="G184" s="4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hidden="1" customHeight="1">
      <c r="A185" s="45"/>
      <c r="B185" s="45"/>
      <c r="C185" s="45"/>
      <c r="D185" s="45"/>
      <c r="E185" s="45"/>
      <c r="F185" s="45"/>
      <c r="G185" s="45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hidden="1" customHeight="1">
      <c r="A186" s="45"/>
      <c r="B186" s="45"/>
      <c r="C186" s="45"/>
      <c r="D186" s="45"/>
      <c r="E186" s="45"/>
      <c r="F186" s="45"/>
      <c r="G186" s="4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hidden="1" customHeight="1">
      <c r="A187" s="45"/>
      <c r="B187" s="45"/>
      <c r="C187" s="45"/>
      <c r="D187" s="45"/>
      <c r="E187" s="45"/>
      <c r="F187" s="45"/>
      <c r="G187" s="45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hidden="1" customHeight="1">
      <c r="A188" s="45"/>
      <c r="B188" s="45"/>
      <c r="C188" s="45"/>
      <c r="D188" s="45"/>
      <c r="E188" s="45"/>
      <c r="F188" s="45"/>
      <c r="G188" s="45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hidden="1" customHeight="1">
      <c r="A189" s="45"/>
      <c r="B189" s="45"/>
      <c r="C189" s="45"/>
      <c r="D189" s="45"/>
      <c r="E189" s="45"/>
      <c r="F189" s="45"/>
      <c r="G189" s="45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hidden="1" customHeight="1">
      <c r="A190" s="45"/>
      <c r="B190" s="45"/>
      <c r="C190" s="45"/>
      <c r="D190" s="45"/>
      <c r="E190" s="45"/>
      <c r="F190" s="45"/>
      <c r="G190" s="45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hidden="1" customHeight="1">
      <c r="A191" s="45"/>
      <c r="B191" s="45"/>
      <c r="C191" s="45"/>
      <c r="D191" s="45"/>
      <c r="E191" s="45"/>
      <c r="F191" s="45"/>
      <c r="G191" s="45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hidden="1" customHeight="1">
      <c r="A192" s="45"/>
      <c r="B192" s="45"/>
      <c r="C192" s="45"/>
      <c r="D192" s="45"/>
      <c r="E192" s="45"/>
      <c r="F192" s="45"/>
      <c r="G192" s="45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hidden="1" customHeight="1">
      <c r="A193" s="45"/>
      <c r="B193" s="45"/>
      <c r="C193" s="45"/>
      <c r="D193" s="45"/>
      <c r="E193" s="45"/>
      <c r="F193" s="45"/>
      <c r="G193" s="45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hidden="1" customHeight="1">
      <c r="A194" s="45"/>
      <c r="B194" s="45"/>
      <c r="C194" s="45"/>
      <c r="D194" s="45"/>
      <c r="E194" s="45"/>
      <c r="F194" s="45"/>
      <c r="G194" s="45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hidden="1" customHeight="1">
      <c r="A195" s="45"/>
      <c r="B195" s="45"/>
      <c r="C195" s="45"/>
      <c r="D195" s="45"/>
      <c r="E195" s="45"/>
      <c r="F195" s="45"/>
      <c r="G195" s="45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hidden="1" customHeight="1">
      <c r="A196" s="45"/>
      <c r="B196" s="45"/>
      <c r="C196" s="45"/>
      <c r="D196" s="45"/>
      <c r="E196" s="45"/>
      <c r="F196" s="45"/>
      <c r="G196" s="45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hidden="1" customHeight="1">
      <c r="A197" s="45"/>
      <c r="B197" s="45"/>
      <c r="C197" s="45"/>
      <c r="D197" s="45"/>
      <c r="E197" s="45"/>
      <c r="F197" s="45"/>
      <c r="G197" s="45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hidden="1" customHeight="1">
      <c r="A198" s="45"/>
      <c r="B198" s="45"/>
      <c r="C198" s="45"/>
      <c r="D198" s="45"/>
      <c r="E198" s="45"/>
      <c r="F198" s="45"/>
      <c r="G198" s="45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hidden="1" customHeight="1">
      <c r="A199" s="45"/>
      <c r="B199" s="45"/>
      <c r="C199" s="45"/>
      <c r="D199" s="45"/>
      <c r="E199" s="45"/>
      <c r="F199" s="45"/>
      <c r="G199" s="45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hidden="1" customHeight="1">
      <c r="A200" s="45"/>
      <c r="B200" s="45"/>
      <c r="C200" s="45"/>
      <c r="D200" s="45"/>
      <c r="E200" s="45"/>
      <c r="F200" s="45"/>
      <c r="G200" s="45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hidden="1" customHeight="1">
      <c r="A201" s="45"/>
      <c r="B201" s="45"/>
      <c r="C201" s="45"/>
      <c r="D201" s="45"/>
      <c r="E201" s="45"/>
      <c r="F201" s="45"/>
      <c r="G201" s="45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hidden="1" customHeight="1">
      <c r="A202" s="45"/>
      <c r="B202" s="45"/>
      <c r="C202" s="45"/>
      <c r="D202" s="45"/>
      <c r="E202" s="45"/>
      <c r="F202" s="45"/>
      <c r="G202" s="45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hidden="1" customHeight="1">
      <c r="A203" s="45"/>
      <c r="B203" s="45"/>
      <c r="C203" s="45"/>
      <c r="D203" s="45"/>
      <c r="E203" s="45"/>
      <c r="F203" s="45"/>
      <c r="G203" s="45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hidden="1" customHeight="1">
      <c r="A204" s="45"/>
      <c r="B204" s="45"/>
      <c r="C204" s="45"/>
      <c r="D204" s="45"/>
      <c r="E204" s="45"/>
      <c r="F204" s="45"/>
      <c r="G204" s="45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hidden="1" customHeight="1">
      <c r="A205" s="45"/>
      <c r="B205" s="45"/>
      <c r="C205" s="45"/>
      <c r="D205" s="45"/>
      <c r="E205" s="45"/>
      <c r="F205" s="45"/>
      <c r="G205" s="45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hidden="1" customHeight="1">
      <c r="A206" s="45"/>
      <c r="B206" s="45"/>
      <c r="C206" s="45"/>
      <c r="D206" s="45"/>
      <c r="E206" s="45"/>
      <c r="F206" s="45"/>
      <c r="G206" s="45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hidden="1" customHeight="1">
      <c r="A207" s="45"/>
      <c r="B207" s="45"/>
      <c r="C207" s="45"/>
      <c r="D207" s="45"/>
      <c r="E207" s="45"/>
      <c r="F207" s="45"/>
      <c r="G207" s="45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hidden="1" customHeight="1">
      <c r="A208" s="45"/>
      <c r="B208" s="45"/>
      <c r="C208" s="45"/>
      <c r="D208" s="45"/>
      <c r="E208" s="45"/>
      <c r="F208" s="45"/>
      <c r="G208" s="45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hidden="1" customHeight="1">
      <c r="A209" s="45"/>
      <c r="B209" s="45"/>
      <c r="C209" s="45"/>
      <c r="D209" s="45"/>
      <c r="E209" s="45"/>
      <c r="F209" s="45"/>
      <c r="G209" s="45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hidden="1" customHeight="1">
      <c r="A210" s="45"/>
      <c r="B210" s="45"/>
      <c r="C210" s="45"/>
      <c r="D210" s="45"/>
      <c r="E210" s="45"/>
      <c r="F210" s="45"/>
      <c r="G210" s="45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hidden="1" customHeight="1">
      <c r="A211" s="45"/>
      <c r="B211" s="45"/>
      <c r="C211" s="45"/>
      <c r="D211" s="45"/>
      <c r="E211" s="45"/>
      <c r="F211" s="45"/>
      <c r="G211" s="45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hidden="1" customHeight="1">
      <c r="A212" s="45"/>
      <c r="B212" s="45"/>
      <c r="C212" s="45"/>
      <c r="D212" s="45"/>
      <c r="E212" s="45"/>
      <c r="F212" s="45"/>
      <c r="G212" s="45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hidden="1" customHeight="1">
      <c r="A213" s="45"/>
      <c r="B213" s="45"/>
      <c r="C213" s="45"/>
      <c r="D213" s="45"/>
      <c r="E213" s="45"/>
      <c r="F213" s="45"/>
      <c r="G213" s="45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hidden="1" customHeight="1">
      <c r="A214" s="45"/>
      <c r="B214" s="45"/>
      <c r="C214" s="45"/>
      <c r="D214" s="45"/>
      <c r="E214" s="45"/>
      <c r="F214" s="45"/>
      <c r="G214" s="45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hidden="1" customHeight="1">
      <c r="A215" s="45"/>
      <c r="B215" s="45"/>
      <c r="C215" s="45"/>
      <c r="D215" s="45"/>
      <c r="E215" s="45"/>
      <c r="F215" s="45"/>
      <c r="G215" s="45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hidden="1" customHeight="1">
      <c r="A216" s="45"/>
      <c r="B216" s="45"/>
      <c r="C216" s="45"/>
      <c r="D216" s="45"/>
      <c r="E216" s="45"/>
      <c r="F216" s="45"/>
      <c r="G216" s="45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hidden="1" customHeight="1">
      <c r="A217" s="45"/>
      <c r="B217" s="45"/>
      <c r="C217" s="45"/>
      <c r="D217" s="45"/>
      <c r="E217" s="45"/>
      <c r="F217" s="45"/>
      <c r="G217" s="45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hidden="1" customHeight="1">
      <c r="A218" s="45"/>
      <c r="B218" s="45"/>
      <c r="C218" s="45"/>
      <c r="D218" s="45"/>
      <c r="E218" s="45"/>
      <c r="F218" s="45"/>
      <c r="G218" s="45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hidden="1" customHeight="1">
      <c r="A219" s="45"/>
      <c r="B219" s="45"/>
      <c r="C219" s="45"/>
      <c r="D219" s="45"/>
      <c r="E219" s="45"/>
      <c r="F219" s="45"/>
      <c r="G219" s="45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hidden="1" customHeight="1">
      <c r="A220" s="45"/>
      <c r="B220" s="45"/>
      <c r="C220" s="45"/>
      <c r="D220" s="45"/>
      <c r="E220" s="45"/>
      <c r="F220" s="45"/>
      <c r="G220" s="45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hidden="1" customHeight="1">
      <c r="A221" s="45"/>
      <c r="B221" s="45"/>
      <c r="C221" s="45"/>
      <c r="D221" s="45"/>
      <c r="E221" s="45"/>
      <c r="F221" s="45"/>
      <c r="G221" s="45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hidden="1" customHeight="1">
      <c r="A222" s="45"/>
      <c r="B222" s="45"/>
      <c r="C222" s="45"/>
      <c r="D222" s="45"/>
      <c r="E222" s="45"/>
      <c r="F222" s="45"/>
      <c r="G222" s="45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hidden="1" customHeight="1">
      <c r="A223" s="45"/>
      <c r="B223" s="45"/>
      <c r="C223" s="45"/>
      <c r="D223" s="45"/>
      <c r="E223" s="45"/>
      <c r="F223" s="45"/>
      <c r="G223" s="45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hidden="1" customHeight="1">
      <c r="A224" s="45"/>
      <c r="B224" s="45"/>
      <c r="C224" s="45"/>
      <c r="D224" s="45"/>
      <c r="E224" s="45"/>
      <c r="F224" s="45"/>
      <c r="G224" s="45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hidden="1" customHeight="1">
      <c r="A225" s="45"/>
      <c r="B225" s="45"/>
      <c r="C225" s="45"/>
      <c r="D225" s="45"/>
      <c r="E225" s="45"/>
      <c r="F225" s="45"/>
      <c r="G225" s="45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A3"/>
    <mergeCell ref="B1:K2"/>
  </mergeCells>
  <conditionalFormatting sqref="G33:G48">
    <cfRule type="cellIs" dxfId="0" priority="1" operator="lessThan">
      <formula>7</formula>
    </cfRule>
  </conditionalFormatting>
  <conditionalFormatting sqref="G33:G48">
    <cfRule type="cellIs" dxfId="1" priority="2" operator="greaterThanOrEqual">
      <formula>7</formula>
    </cfRule>
  </conditionalFormatting>
  <conditionalFormatting sqref="G4:G27">
    <cfRule type="cellIs" dxfId="0" priority="3" operator="lessThan">
      <formula>7</formula>
    </cfRule>
  </conditionalFormatting>
  <conditionalFormatting sqref="G4:G27">
    <cfRule type="cellIs" dxfId="1" priority="4" operator="greaterThanOrEqual">
      <formula>7</formula>
    </cfRule>
  </conditionalFormatting>
  <conditionalFormatting sqref="B4:E2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70C0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6" width="11.57"/>
    <col customWidth="1" hidden="1" min="27" max="27" width="38.29"/>
    <col customWidth="1" hidden="1" min="28" max="33" width="11.57"/>
  </cols>
  <sheetData>
    <row r="1">
      <c r="A1" s="13" t="s">
        <v>26</v>
      </c>
      <c r="B1" s="14" t="s">
        <v>60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 t="s">
        <v>28</v>
      </c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2"/>
      <c r="AA1" s="18"/>
      <c r="AB1" s="18"/>
      <c r="AC1" s="18"/>
      <c r="AD1" s="18"/>
      <c r="AE1" s="18"/>
      <c r="AF1" s="18"/>
      <c r="AG1" s="18"/>
    </row>
    <row r="2">
      <c r="A2" s="20"/>
      <c r="B2" s="21"/>
      <c r="C2" s="22"/>
      <c r="D2" s="22"/>
      <c r="E2" s="22"/>
      <c r="F2" s="22"/>
      <c r="G2" s="22"/>
      <c r="H2" s="22"/>
      <c r="I2" s="22"/>
      <c r="J2" s="22"/>
      <c r="K2" s="23"/>
      <c r="L2" s="2"/>
      <c r="M2" s="24" t="s">
        <v>29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2"/>
      <c r="AA2" s="18"/>
      <c r="AB2" s="18"/>
      <c r="AC2" s="18"/>
      <c r="AD2" s="18"/>
      <c r="AE2" s="18"/>
      <c r="AF2" s="18"/>
      <c r="AG2" s="18"/>
    </row>
    <row r="3">
      <c r="A3" s="25"/>
      <c r="B3" s="26" t="s">
        <v>30</v>
      </c>
      <c r="C3" s="26" t="s">
        <v>31</v>
      </c>
      <c r="D3" s="26" t="s">
        <v>32</v>
      </c>
      <c r="E3" s="26" t="s">
        <v>33</v>
      </c>
      <c r="F3" s="27" t="s">
        <v>34</v>
      </c>
      <c r="G3" s="27" t="s">
        <v>35</v>
      </c>
      <c r="H3" s="27" t="s">
        <v>36</v>
      </c>
      <c r="I3" s="27" t="s">
        <v>37</v>
      </c>
      <c r="J3" s="26" t="s">
        <v>38</v>
      </c>
      <c r="K3" s="26" t="s">
        <v>39</v>
      </c>
      <c r="L3" s="2"/>
      <c r="M3" s="17" t="s">
        <v>40</v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2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28" t="str">
        <f>ALNS!A4</f>
        <v>Ana Beatriz Oliveira Barbosa</v>
      </c>
      <c r="B4" s="29"/>
      <c r="C4" s="29"/>
      <c r="D4" s="29"/>
      <c r="E4" s="29"/>
      <c r="F4" s="30">
        <f t="shared" ref="F4:F27" si="1">IF(A4&lt;&gt;"",SUM(B4:E4),)</f>
        <v>0</v>
      </c>
      <c r="G4" s="31" t="str">
        <f t="shared" ref="G4:G27" si="2">IFERROR(IF(F4&gt;=0,AVERAGE(B4:E4),""),"")</f>
        <v/>
      </c>
      <c r="H4" s="30" t="str">
        <f t="shared" ref="H4:H27" si="3">IF(AND(F4&gt;=10,F4&lt;28,G4&lt;7),ROUND((50-G4*6)/4,1),"")</f>
        <v/>
      </c>
      <c r="I4" s="32"/>
      <c r="J4" s="33" t="str">
        <f t="shared" ref="J4:J27" si="4">IF(AND(B4&lt;&gt;"",C4&lt;&gt;"",D4&lt;&gt;"",E4&lt;&gt;""),IF(OR(F4&gt;=28,F4&lt;10),G4,IF(I4=H4,5,((G4*6)+(I4*4))/10)),)</f>
        <v/>
      </c>
      <c r="K4" s="34" t="str">
        <f t="shared" ref="K4:K27" si="5">IF(AND(B4&lt;&gt;"",C4&lt;&gt;"",D4&lt;&gt;"",E4&lt;&gt;""),IF(J4&gt;=5,"A","R"),)</f>
        <v/>
      </c>
      <c r="L4" s="2"/>
      <c r="M4" s="35" t="s">
        <v>41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36" t="str">
        <f>ALNS!A5</f>
        <v>Ana Clara de Lima</v>
      </c>
      <c r="B5" s="37"/>
      <c r="C5" s="37"/>
      <c r="D5" s="37"/>
      <c r="E5" s="37"/>
      <c r="F5" s="38">
        <f t="shared" si="1"/>
        <v>0</v>
      </c>
      <c r="G5" s="39" t="str">
        <f t="shared" si="2"/>
        <v/>
      </c>
      <c r="H5" s="38" t="str">
        <f t="shared" si="3"/>
        <v/>
      </c>
      <c r="I5" s="40"/>
      <c r="J5" s="41" t="str">
        <f t="shared" si="4"/>
        <v/>
      </c>
      <c r="K5" s="42" t="str">
        <f t="shared" si="5"/>
        <v/>
      </c>
      <c r="L5" s="2"/>
      <c r="M5" s="24" t="s">
        <v>42</v>
      </c>
      <c r="N5" s="18"/>
      <c r="O5" s="18"/>
      <c r="P5" s="18"/>
      <c r="Q5" s="18"/>
      <c r="R5" s="18"/>
      <c r="S5" s="18"/>
      <c r="T5" s="18"/>
      <c r="U5" s="18"/>
      <c r="V5" s="18"/>
      <c r="W5" s="18"/>
      <c r="X5" s="2"/>
      <c r="Y5" s="18"/>
      <c r="Z5" s="2"/>
      <c r="AA5" s="18"/>
      <c r="AB5" s="18"/>
      <c r="AC5" s="18"/>
      <c r="AD5" s="18"/>
      <c r="AE5" s="18"/>
      <c r="AF5" s="18"/>
      <c r="AG5" s="18"/>
    </row>
    <row r="6">
      <c r="A6" s="28" t="str">
        <f>ALNS!A6</f>
        <v>Brenda Teixeira Figueiredo</v>
      </c>
      <c r="B6" s="29"/>
      <c r="C6" s="29"/>
      <c r="D6" s="29"/>
      <c r="E6" s="29"/>
      <c r="F6" s="30">
        <f t="shared" si="1"/>
        <v>0</v>
      </c>
      <c r="G6" s="31" t="str">
        <f t="shared" si="2"/>
        <v/>
      </c>
      <c r="H6" s="30" t="str">
        <f t="shared" si="3"/>
        <v/>
      </c>
      <c r="I6" s="32"/>
      <c r="J6" s="33" t="str">
        <f t="shared" si="4"/>
        <v/>
      </c>
      <c r="K6" s="34" t="str">
        <f t="shared" si="5"/>
        <v/>
      </c>
      <c r="L6" s="2"/>
      <c r="M6" s="43" t="s">
        <v>43</v>
      </c>
      <c r="N6" s="18"/>
      <c r="O6" s="18"/>
      <c r="P6" s="18"/>
      <c r="Q6" s="18"/>
      <c r="R6" s="18"/>
      <c r="S6" s="18"/>
      <c r="T6" s="18"/>
      <c r="U6" s="18"/>
      <c r="V6" s="18"/>
      <c r="W6" s="18"/>
      <c r="X6" s="2"/>
      <c r="Y6" s="18"/>
      <c r="Z6" s="2"/>
      <c r="AA6" s="18"/>
      <c r="AB6" s="18"/>
      <c r="AC6" s="18"/>
      <c r="AD6" s="18"/>
      <c r="AE6" s="18"/>
      <c r="AF6" s="18"/>
      <c r="AG6" s="18"/>
    </row>
    <row r="7">
      <c r="A7" s="36" t="str">
        <f>ALNS!A7</f>
        <v>Carlos Antonio da Silva Vicente</v>
      </c>
      <c r="B7" s="37"/>
      <c r="C7" s="37"/>
      <c r="D7" s="37"/>
      <c r="E7" s="37"/>
      <c r="F7" s="38">
        <f t="shared" si="1"/>
        <v>0</v>
      </c>
      <c r="G7" s="39" t="str">
        <f t="shared" si="2"/>
        <v/>
      </c>
      <c r="H7" s="38" t="str">
        <f t="shared" si="3"/>
        <v/>
      </c>
      <c r="I7" s="40"/>
      <c r="J7" s="41" t="str">
        <f t="shared" si="4"/>
        <v/>
      </c>
      <c r="K7" s="42" t="str">
        <f t="shared" si="5"/>
        <v/>
      </c>
      <c r="L7" s="2"/>
      <c r="M7" s="43" t="s">
        <v>44</v>
      </c>
      <c r="N7" s="18"/>
      <c r="O7" s="18"/>
      <c r="P7" s="18"/>
      <c r="Q7" s="18"/>
      <c r="R7" s="18"/>
      <c r="S7" s="18"/>
      <c r="T7" s="18"/>
      <c r="U7" s="18"/>
      <c r="V7" s="18"/>
      <c r="W7" s="18"/>
      <c r="X7" s="2"/>
      <c r="Y7" s="18"/>
      <c r="Z7" s="2"/>
      <c r="AA7" s="18"/>
      <c r="AB7" s="18"/>
      <c r="AC7" s="18"/>
      <c r="AD7" s="18"/>
      <c r="AE7" s="18"/>
      <c r="AF7" s="18"/>
      <c r="AG7" s="18"/>
    </row>
    <row r="8">
      <c r="A8" s="28" t="str">
        <f>ALNS!A8</f>
        <v>Eduarda Shaieny Lopes Lima</v>
      </c>
      <c r="B8" s="29"/>
      <c r="C8" s="29"/>
      <c r="D8" s="29"/>
      <c r="E8" s="29"/>
      <c r="F8" s="30">
        <f t="shared" si="1"/>
        <v>0</v>
      </c>
      <c r="G8" s="31" t="str">
        <f t="shared" si="2"/>
        <v/>
      </c>
      <c r="H8" s="30" t="str">
        <f t="shared" si="3"/>
        <v/>
      </c>
      <c r="I8" s="32"/>
      <c r="J8" s="33" t="str">
        <f t="shared" si="4"/>
        <v/>
      </c>
      <c r="K8" s="34" t="str">
        <f t="shared" si="5"/>
        <v/>
      </c>
      <c r="L8" s="2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2"/>
      <c r="Y8" s="18"/>
      <c r="Z8" s="2"/>
      <c r="AA8" s="18"/>
      <c r="AB8" s="18"/>
      <c r="AC8" s="18"/>
      <c r="AD8" s="18"/>
      <c r="AE8" s="18"/>
      <c r="AF8" s="18"/>
      <c r="AG8" s="18"/>
    </row>
    <row r="9">
      <c r="A9" s="36" t="str">
        <f>ALNS!A9</f>
        <v>Ellen Beatriz Pacífico da Silva</v>
      </c>
      <c r="B9" s="37"/>
      <c r="C9" s="37"/>
      <c r="D9" s="37"/>
      <c r="E9" s="37"/>
      <c r="F9" s="38">
        <f t="shared" si="1"/>
        <v>0</v>
      </c>
      <c r="G9" s="39" t="str">
        <f t="shared" si="2"/>
        <v/>
      </c>
      <c r="H9" s="38" t="str">
        <f t="shared" si="3"/>
        <v/>
      </c>
      <c r="I9" s="40"/>
      <c r="J9" s="41" t="str">
        <f t="shared" si="4"/>
        <v/>
      </c>
      <c r="K9" s="42" t="str">
        <f t="shared" si="5"/>
        <v/>
      </c>
      <c r="L9" s="2"/>
      <c r="M9" s="18" t="s">
        <v>61</v>
      </c>
      <c r="N9" s="18"/>
      <c r="O9" s="18"/>
      <c r="P9" s="18"/>
      <c r="Q9" s="18"/>
      <c r="R9" s="18"/>
      <c r="S9" s="18"/>
      <c r="T9" s="18"/>
      <c r="U9" s="18"/>
      <c r="V9" s="18"/>
      <c r="W9" s="18"/>
      <c r="X9" s="2"/>
      <c r="Y9" s="18"/>
      <c r="Z9" s="2"/>
      <c r="AA9" s="18"/>
      <c r="AB9" s="18"/>
      <c r="AC9" s="18"/>
      <c r="AD9" s="18"/>
      <c r="AE9" s="18"/>
      <c r="AF9" s="18"/>
      <c r="AG9" s="18"/>
    </row>
    <row r="10">
      <c r="A10" s="28" t="str">
        <f>ALNS!A10</f>
        <v>Emilly Christina Lima Freire</v>
      </c>
      <c r="B10" s="29"/>
      <c r="C10" s="29"/>
      <c r="D10" s="29"/>
      <c r="E10" s="29"/>
      <c r="F10" s="30">
        <f t="shared" si="1"/>
        <v>0</v>
      </c>
      <c r="G10" s="31" t="str">
        <f t="shared" si="2"/>
        <v/>
      </c>
      <c r="H10" s="30" t="str">
        <f t="shared" si="3"/>
        <v/>
      </c>
      <c r="I10" s="32"/>
      <c r="J10" s="33" t="str">
        <f t="shared" si="4"/>
        <v/>
      </c>
      <c r="K10" s="34" t="str">
        <f t="shared" si="5"/>
        <v/>
      </c>
      <c r="L10" s="2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2"/>
      <c r="Y10" s="18"/>
      <c r="Z10" s="2"/>
      <c r="AA10" s="18"/>
      <c r="AB10" s="18"/>
      <c r="AC10" s="18"/>
      <c r="AD10" s="18"/>
      <c r="AE10" s="18"/>
      <c r="AF10" s="18"/>
      <c r="AG10" s="18"/>
    </row>
    <row r="11">
      <c r="A11" s="36" t="str">
        <f>ALNS!A11</f>
        <v>Emilly Eduarda Almeida da Silva</v>
      </c>
      <c r="B11" s="37"/>
      <c r="C11" s="37"/>
      <c r="D11" s="37"/>
      <c r="E11" s="37"/>
      <c r="F11" s="38">
        <f t="shared" si="1"/>
        <v>0</v>
      </c>
      <c r="G11" s="39" t="str">
        <f t="shared" si="2"/>
        <v/>
      </c>
      <c r="H11" s="38" t="str">
        <f t="shared" si="3"/>
        <v/>
      </c>
      <c r="I11" s="40"/>
      <c r="J11" s="41" t="str">
        <f t="shared" si="4"/>
        <v/>
      </c>
      <c r="K11" s="42" t="str">
        <f t="shared" si="5"/>
        <v/>
      </c>
      <c r="L11" s="2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2"/>
      <c r="Y11" s="18"/>
      <c r="Z11" s="2"/>
      <c r="AA11" s="18"/>
      <c r="AB11" s="18"/>
      <c r="AC11" s="18"/>
      <c r="AD11" s="18"/>
      <c r="AE11" s="18"/>
      <c r="AF11" s="18"/>
      <c r="AG11" s="18"/>
    </row>
    <row r="12">
      <c r="A12" s="28" t="str">
        <f>ALNS!A12</f>
        <v>Emilly Oliveira da Cruz</v>
      </c>
      <c r="B12" s="29"/>
      <c r="C12" s="29"/>
      <c r="D12" s="29"/>
      <c r="E12" s="29"/>
      <c r="F12" s="30">
        <f t="shared" si="1"/>
        <v>0</v>
      </c>
      <c r="G12" s="31" t="str">
        <f t="shared" si="2"/>
        <v/>
      </c>
      <c r="H12" s="30" t="str">
        <f t="shared" si="3"/>
        <v/>
      </c>
      <c r="I12" s="32"/>
      <c r="J12" s="33" t="str">
        <f t="shared" si="4"/>
        <v/>
      </c>
      <c r="K12" s="34" t="str">
        <f t="shared" si="5"/>
        <v/>
      </c>
      <c r="L12" s="2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2"/>
      <c r="Y12" s="18"/>
      <c r="Z12" s="2"/>
      <c r="AA12" s="18"/>
      <c r="AB12" s="18"/>
      <c r="AC12" s="18"/>
      <c r="AD12" s="18"/>
      <c r="AE12" s="18"/>
      <c r="AF12" s="18"/>
      <c r="AG12" s="18"/>
    </row>
    <row r="13">
      <c r="A13" s="36" t="str">
        <f>ALNS!A13</f>
        <v>Esteffany Mirelly Lima da Silva</v>
      </c>
      <c r="B13" s="37"/>
      <c r="C13" s="37"/>
      <c r="D13" s="37"/>
      <c r="E13" s="37"/>
      <c r="F13" s="38">
        <f t="shared" si="1"/>
        <v>0</v>
      </c>
      <c r="G13" s="39" t="str">
        <f t="shared" si="2"/>
        <v/>
      </c>
      <c r="H13" s="38" t="str">
        <f t="shared" si="3"/>
        <v/>
      </c>
      <c r="I13" s="40"/>
      <c r="J13" s="41" t="str">
        <f t="shared" si="4"/>
        <v/>
      </c>
      <c r="K13" s="42" t="str">
        <f t="shared" si="5"/>
        <v/>
      </c>
      <c r="L13" s="2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2"/>
      <c r="Y13" s="18"/>
      <c r="Z13" s="2"/>
      <c r="AA13" s="18"/>
      <c r="AB13" s="18"/>
      <c r="AC13" s="18"/>
      <c r="AD13" s="18"/>
      <c r="AE13" s="18"/>
      <c r="AF13" s="18"/>
      <c r="AG13" s="18"/>
    </row>
    <row r="14">
      <c r="A14" s="28" t="str">
        <f>ALNS!A14</f>
        <v>Ester Hadassa Gomes Silva</v>
      </c>
      <c r="B14" s="29"/>
      <c r="C14" s="29"/>
      <c r="D14" s="29"/>
      <c r="E14" s="29"/>
      <c r="F14" s="30">
        <f t="shared" si="1"/>
        <v>0</v>
      </c>
      <c r="G14" s="31" t="str">
        <f t="shared" si="2"/>
        <v/>
      </c>
      <c r="H14" s="30" t="str">
        <f t="shared" si="3"/>
        <v/>
      </c>
      <c r="I14" s="32"/>
      <c r="J14" s="33" t="str">
        <f t="shared" si="4"/>
        <v/>
      </c>
      <c r="K14" s="34" t="str">
        <f t="shared" si="5"/>
        <v/>
      </c>
      <c r="L14" s="2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2"/>
      <c r="Y14" s="18"/>
      <c r="Z14" s="2"/>
      <c r="AA14" s="18"/>
      <c r="AB14" s="18"/>
      <c r="AC14" s="18"/>
      <c r="AD14" s="18"/>
      <c r="AE14" s="18"/>
      <c r="AF14" s="18"/>
      <c r="AG14" s="18"/>
    </row>
    <row r="15">
      <c r="A15" s="36" t="str">
        <f>ALNS!A15</f>
        <v>Évelin Yasmin Ferreira de Santana</v>
      </c>
      <c r="B15" s="37"/>
      <c r="C15" s="37"/>
      <c r="D15" s="37"/>
      <c r="E15" s="37"/>
      <c r="F15" s="38">
        <f t="shared" si="1"/>
        <v>0</v>
      </c>
      <c r="G15" s="39" t="str">
        <f t="shared" si="2"/>
        <v/>
      </c>
      <c r="H15" s="38" t="str">
        <f t="shared" si="3"/>
        <v/>
      </c>
      <c r="I15" s="40"/>
      <c r="J15" s="41" t="str">
        <f t="shared" si="4"/>
        <v/>
      </c>
      <c r="K15" s="42" t="str">
        <f t="shared" si="5"/>
        <v/>
      </c>
      <c r="L15" s="2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2"/>
      <c r="Y15" s="18"/>
      <c r="Z15" s="2"/>
      <c r="AA15" s="18"/>
      <c r="AB15" s="18"/>
      <c r="AC15" s="18"/>
      <c r="AD15" s="18"/>
      <c r="AE15" s="18"/>
      <c r="AF15" s="18"/>
      <c r="AG15" s="18"/>
    </row>
    <row r="16">
      <c r="A16" s="28" t="str">
        <f>ALNS!A16</f>
        <v>Everton Henrique de Negreiros Silva</v>
      </c>
      <c r="B16" s="29"/>
      <c r="C16" s="29"/>
      <c r="D16" s="29"/>
      <c r="E16" s="29"/>
      <c r="F16" s="30">
        <f t="shared" si="1"/>
        <v>0</v>
      </c>
      <c r="G16" s="31" t="str">
        <f t="shared" si="2"/>
        <v/>
      </c>
      <c r="H16" s="30" t="str">
        <f t="shared" si="3"/>
        <v/>
      </c>
      <c r="I16" s="32"/>
      <c r="J16" s="33" t="str">
        <f t="shared" si="4"/>
        <v/>
      </c>
      <c r="K16" s="34" t="str">
        <f t="shared" si="5"/>
        <v/>
      </c>
      <c r="L16" s="2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2"/>
      <c r="Y16" s="18"/>
      <c r="Z16" s="2"/>
      <c r="AA16" s="18"/>
      <c r="AB16" s="18"/>
      <c r="AC16" s="18"/>
      <c r="AD16" s="18"/>
      <c r="AE16" s="18"/>
      <c r="AF16" s="18"/>
      <c r="AG16" s="18"/>
    </row>
    <row r="17">
      <c r="A17" s="36" t="str">
        <f>ALNS!A17</f>
        <v>Gabrielle Borges Alves</v>
      </c>
      <c r="B17" s="37"/>
      <c r="C17" s="37"/>
      <c r="D17" s="37"/>
      <c r="E17" s="37"/>
      <c r="F17" s="38">
        <f t="shared" si="1"/>
        <v>0</v>
      </c>
      <c r="G17" s="39" t="str">
        <f t="shared" si="2"/>
        <v/>
      </c>
      <c r="H17" s="38" t="str">
        <f t="shared" si="3"/>
        <v/>
      </c>
      <c r="I17" s="40"/>
      <c r="J17" s="41" t="str">
        <f t="shared" si="4"/>
        <v/>
      </c>
      <c r="K17" s="42" t="str">
        <f t="shared" si="5"/>
        <v/>
      </c>
      <c r="L17" s="2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2"/>
      <c r="Y17" s="18"/>
      <c r="Z17" s="2"/>
      <c r="AA17" s="18"/>
      <c r="AB17" s="18"/>
      <c r="AC17" s="18"/>
      <c r="AD17" s="18"/>
      <c r="AE17" s="18"/>
      <c r="AF17" s="18"/>
      <c r="AG17" s="18"/>
    </row>
    <row r="18">
      <c r="A18" s="28" t="str">
        <f>ALNS!A18</f>
        <v>João Gabriel Araújo Macedo</v>
      </c>
      <c r="B18" s="29"/>
      <c r="C18" s="29"/>
      <c r="D18" s="29"/>
      <c r="E18" s="29"/>
      <c r="F18" s="30">
        <f t="shared" si="1"/>
        <v>0</v>
      </c>
      <c r="G18" s="31" t="str">
        <f t="shared" si="2"/>
        <v/>
      </c>
      <c r="H18" s="30" t="str">
        <f t="shared" si="3"/>
        <v/>
      </c>
      <c r="I18" s="32"/>
      <c r="J18" s="33" t="str">
        <f t="shared" si="4"/>
        <v/>
      </c>
      <c r="K18" s="34" t="str">
        <f t="shared" si="5"/>
        <v/>
      </c>
      <c r="L18" s="2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2"/>
      <c r="Y18" s="18"/>
      <c r="Z18" s="2"/>
      <c r="AA18" s="18"/>
      <c r="AB18" s="18"/>
      <c r="AC18" s="18"/>
      <c r="AD18" s="18"/>
      <c r="AE18" s="18"/>
      <c r="AF18" s="18"/>
      <c r="AG18" s="18"/>
    </row>
    <row r="19">
      <c r="A19" s="36" t="str">
        <f>ALNS!A19</f>
        <v>José Flávio Araújo Macedo</v>
      </c>
      <c r="B19" s="37"/>
      <c r="C19" s="37"/>
      <c r="D19" s="37"/>
      <c r="E19" s="37"/>
      <c r="F19" s="38">
        <f t="shared" si="1"/>
        <v>0</v>
      </c>
      <c r="G19" s="39" t="str">
        <f t="shared" si="2"/>
        <v/>
      </c>
      <c r="H19" s="38" t="str">
        <f t="shared" si="3"/>
        <v/>
      </c>
      <c r="I19" s="40"/>
      <c r="J19" s="41" t="str">
        <f t="shared" si="4"/>
        <v/>
      </c>
      <c r="K19" s="42" t="str">
        <f t="shared" si="5"/>
        <v/>
      </c>
      <c r="L19" s="2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2"/>
      <c r="Y19" s="18"/>
      <c r="Z19" s="2"/>
      <c r="AA19" s="18"/>
      <c r="AB19" s="18"/>
      <c r="AC19" s="18"/>
      <c r="AD19" s="18"/>
      <c r="AE19" s="18"/>
      <c r="AF19" s="18"/>
      <c r="AG19" s="18"/>
    </row>
    <row r="20" ht="15.75" customHeight="1">
      <c r="A20" s="44" t="str">
        <f>ALNS!A20</f>
        <v>Lethycia Nascimento Sousa</v>
      </c>
      <c r="B20" s="29"/>
      <c r="C20" s="29"/>
      <c r="D20" s="29"/>
      <c r="E20" s="29"/>
      <c r="F20" s="30">
        <f t="shared" si="1"/>
        <v>0</v>
      </c>
      <c r="G20" s="31" t="str">
        <f t="shared" si="2"/>
        <v/>
      </c>
      <c r="H20" s="30" t="str">
        <f t="shared" si="3"/>
        <v/>
      </c>
      <c r="I20" s="32"/>
      <c r="J20" s="33" t="str">
        <f t="shared" si="4"/>
        <v/>
      </c>
      <c r="K20" s="34" t="str">
        <f t="shared" si="5"/>
        <v/>
      </c>
      <c r="L20" s="2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2"/>
      <c r="Y20" s="18"/>
      <c r="Z20" s="2"/>
      <c r="AA20" s="18"/>
      <c r="AB20" s="18"/>
      <c r="AC20" s="18"/>
      <c r="AD20" s="18"/>
      <c r="AE20" s="18"/>
      <c r="AF20" s="18"/>
      <c r="AG20" s="18"/>
    </row>
    <row r="21" ht="15.75" customHeight="1">
      <c r="A21" s="36" t="str">
        <f>ALNS!A21</f>
        <v>Maria Julia Oliveira Almeida</v>
      </c>
      <c r="B21" s="37"/>
      <c r="C21" s="37"/>
      <c r="D21" s="37"/>
      <c r="E21" s="37"/>
      <c r="F21" s="38">
        <f t="shared" si="1"/>
        <v>0</v>
      </c>
      <c r="G21" s="39" t="str">
        <f t="shared" si="2"/>
        <v/>
      </c>
      <c r="H21" s="38" t="str">
        <f t="shared" si="3"/>
        <v/>
      </c>
      <c r="I21" s="40"/>
      <c r="J21" s="41" t="str">
        <f t="shared" si="4"/>
        <v/>
      </c>
      <c r="K21" s="42" t="str">
        <f t="shared" si="5"/>
        <v/>
      </c>
      <c r="L21" s="2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2"/>
      <c r="Y21" s="18"/>
      <c r="Z21" s="2"/>
      <c r="AA21" s="18"/>
      <c r="AB21" s="18"/>
      <c r="AC21" s="18"/>
      <c r="AD21" s="18"/>
      <c r="AE21" s="18"/>
      <c r="AF21" s="18"/>
      <c r="AG21" s="18"/>
    </row>
    <row r="22" ht="15.75" customHeight="1">
      <c r="A22" s="28" t="str">
        <f>ALNS!A22</f>
        <v>Marynna Mellyne de Oliveira Almeida Carneiro</v>
      </c>
      <c r="B22" s="29"/>
      <c r="C22" s="29"/>
      <c r="D22" s="29"/>
      <c r="E22" s="29"/>
      <c r="F22" s="30">
        <f t="shared" si="1"/>
        <v>0</v>
      </c>
      <c r="G22" s="31" t="str">
        <f t="shared" si="2"/>
        <v/>
      </c>
      <c r="H22" s="30" t="str">
        <f t="shared" si="3"/>
        <v/>
      </c>
      <c r="I22" s="32"/>
      <c r="J22" s="33" t="str">
        <f t="shared" si="4"/>
        <v/>
      </c>
      <c r="K22" s="34" t="str">
        <f t="shared" si="5"/>
        <v/>
      </c>
      <c r="L22" s="2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2"/>
      <c r="Y22" s="18"/>
      <c r="Z22" s="2"/>
      <c r="AA22" s="18"/>
      <c r="AB22" s="18"/>
      <c r="AC22" s="18"/>
      <c r="AD22" s="18"/>
      <c r="AE22" s="18"/>
      <c r="AF22" s="18"/>
      <c r="AG22" s="18"/>
    </row>
    <row r="23" ht="15.75" customHeight="1">
      <c r="A23" s="36" t="str">
        <f>ALNS!A23</f>
        <v>Milena Luana Azevedo Lima</v>
      </c>
      <c r="B23" s="37"/>
      <c r="C23" s="37"/>
      <c r="D23" s="37"/>
      <c r="E23" s="37"/>
      <c r="F23" s="38">
        <f t="shared" si="1"/>
        <v>0</v>
      </c>
      <c r="G23" s="39" t="str">
        <f t="shared" si="2"/>
        <v/>
      </c>
      <c r="H23" s="38" t="str">
        <f t="shared" si="3"/>
        <v/>
      </c>
      <c r="I23" s="40"/>
      <c r="J23" s="41" t="str">
        <f t="shared" si="4"/>
        <v/>
      </c>
      <c r="K23" s="42" t="str">
        <f t="shared" si="5"/>
        <v/>
      </c>
      <c r="L23" s="2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2"/>
      <c r="Y23" s="18"/>
      <c r="Z23" s="2"/>
      <c r="AA23" s="18"/>
      <c r="AB23" s="18"/>
      <c r="AC23" s="18"/>
      <c r="AD23" s="18"/>
      <c r="AE23" s="18"/>
      <c r="AF23" s="18"/>
      <c r="AG23" s="18"/>
    </row>
    <row r="24" ht="15.75" customHeight="1">
      <c r="A24" s="28" t="str">
        <f>ALNS!A24</f>
        <v>Myllena Maria da Silva Balbino</v>
      </c>
      <c r="B24" s="29"/>
      <c r="C24" s="29"/>
      <c r="D24" s="29"/>
      <c r="E24" s="29"/>
      <c r="F24" s="30">
        <f t="shared" si="1"/>
        <v>0</v>
      </c>
      <c r="G24" s="31" t="str">
        <f t="shared" si="2"/>
        <v/>
      </c>
      <c r="H24" s="30" t="str">
        <f t="shared" si="3"/>
        <v/>
      </c>
      <c r="I24" s="32"/>
      <c r="J24" s="33" t="str">
        <f t="shared" si="4"/>
        <v/>
      </c>
      <c r="K24" s="34" t="str">
        <f t="shared" si="5"/>
        <v/>
      </c>
      <c r="L24" s="2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2"/>
      <c r="Y24" s="18"/>
      <c r="Z24" s="2"/>
      <c r="AA24" s="18"/>
      <c r="AB24" s="18"/>
      <c r="AC24" s="18"/>
      <c r="AD24" s="18"/>
      <c r="AE24" s="18"/>
      <c r="AF24" s="18"/>
      <c r="AG24" s="18"/>
    </row>
    <row r="25" ht="15.75" customHeight="1">
      <c r="A25" s="36" t="str">
        <f>ALNS!A25</f>
        <v>Poliana Kelly de Almeida Nascimento</v>
      </c>
      <c r="B25" s="37"/>
      <c r="C25" s="37"/>
      <c r="D25" s="37"/>
      <c r="E25" s="37"/>
      <c r="F25" s="38">
        <f t="shared" si="1"/>
        <v>0</v>
      </c>
      <c r="G25" s="39" t="str">
        <f t="shared" si="2"/>
        <v/>
      </c>
      <c r="H25" s="38" t="str">
        <f t="shared" si="3"/>
        <v/>
      </c>
      <c r="I25" s="40"/>
      <c r="J25" s="41" t="str">
        <f t="shared" si="4"/>
        <v/>
      </c>
      <c r="K25" s="42" t="str">
        <f t="shared" si="5"/>
        <v/>
      </c>
      <c r="L25" s="2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2"/>
      <c r="Y25" s="18"/>
      <c r="Z25" s="2"/>
      <c r="AA25" s="18"/>
      <c r="AB25" s="18"/>
      <c r="AC25" s="18"/>
      <c r="AD25" s="18"/>
      <c r="AE25" s="18"/>
      <c r="AF25" s="18"/>
      <c r="AG25" s="18"/>
    </row>
    <row r="26" ht="15.75" customHeight="1">
      <c r="A26" s="28" t="str">
        <f>ALNS!A26</f>
        <v>Rafaelly Jordão de Oliveira</v>
      </c>
      <c r="B26" s="29"/>
      <c r="C26" s="29"/>
      <c r="D26" s="29"/>
      <c r="E26" s="29"/>
      <c r="F26" s="30">
        <f t="shared" si="1"/>
        <v>0</v>
      </c>
      <c r="G26" s="31" t="str">
        <f t="shared" si="2"/>
        <v/>
      </c>
      <c r="H26" s="30" t="str">
        <f t="shared" si="3"/>
        <v/>
      </c>
      <c r="I26" s="32"/>
      <c r="J26" s="33" t="str">
        <f t="shared" si="4"/>
        <v/>
      </c>
      <c r="K26" s="34" t="str">
        <f t="shared" si="5"/>
        <v/>
      </c>
      <c r="L26" s="2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2"/>
      <c r="Y26" s="18"/>
      <c r="Z26" s="2"/>
      <c r="AA26" s="18"/>
      <c r="AB26" s="18"/>
      <c r="AC26" s="18"/>
      <c r="AD26" s="18"/>
      <c r="AE26" s="18"/>
      <c r="AF26" s="18"/>
      <c r="AG26" s="18"/>
    </row>
    <row r="27" ht="15.75" customHeight="1">
      <c r="A27" s="36" t="str">
        <f>ALNS!A27</f>
        <v>Samuel de Sousa Ribeiro</v>
      </c>
      <c r="B27" s="37"/>
      <c r="C27" s="37"/>
      <c r="D27" s="37"/>
      <c r="E27" s="37"/>
      <c r="F27" s="38">
        <f t="shared" si="1"/>
        <v>0</v>
      </c>
      <c r="G27" s="39" t="str">
        <f t="shared" si="2"/>
        <v/>
      </c>
      <c r="H27" s="38" t="str">
        <f t="shared" si="3"/>
        <v/>
      </c>
      <c r="I27" s="40"/>
      <c r="J27" s="41" t="str">
        <f t="shared" si="4"/>
        <v/>
      </c>
      <c r="K27" s="42" t="str">
        <f t="shared" si="5"/>
        <v/>
      </c>
      <c r="L27" s="2"/>
      <c r="M27" s="18"/>
      <c r="N27" s="18"/>
      <c r="O27" s="18"/>
      <c r="P27" s="18"/>
      <c r="Q27" s="18"/>
      <c r="R27" s="18"/>
      <c r="S27" s="18"/>
      <c r="T27" s="18"/>
      <c r="U27" s="2"/>
      <c r="V27" s="2"/>
      <c r="W27" s="2"/>
      <c r="X27" s="2"/>
      <c r="Y27" s="18"/>
      <c r="Z27" s="2"/>
      <c r="AA27" s="18"/>
      <c r="AB27" s="18"/>
      <c r="AC27" s="18"/>
      <c r="AD27" s="18"/>
      <c r="AE27" s="18"/>
      <c r="AF27" s="18"/>
      <c r="AG27" s="18"/>
    </row>
    <row r="28" ht="15.75" hidden="1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2"/>
      <c r="M28" s="18"/>
      <c r="N28" s="18"/>
      <c r="O28" s="18"/>
      <c r="P28" s="18"/>
      <c r="Q28" s="18"/>
      <c r="R28" s="18"/>
      <c r="S28" s="18"/>
      <c r="T28" s="2"/>
      <c r="U28" s="2"/>
      <c r="V28" s="2"/>
      <c r="W28" s="2"/>
      <c r="X28" s="2"/>
      <c r="Y28" s="18"/>
      <c r="Z28" s="2"/>
      <c r="AA28" s="18"/>
      <c r="AB28" s="18"/>
      <c r="AC28" s="18"/>
      <c r="AD28" s="18"/>
      <c r="AE28" s="18"/>
      <c r="AF28" s="18"/>
      <c r="AG28" s="18"/>
    </row>
    <row r="29" ht="15.75" hidden="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2"/>
      <c r="M29" s="18"/>
      <c r="N29" s="18"/>
      <c r="O29" s="18"/>
      <c r="P29" s="18"/>
      <c r="Q29" s="18"/>
      <c r="R29" s="18"/>
      <c r="S29" s="18"/>
      <c r="T29" s="18"/>
      <c r="U29" s="2"/>
      <c r="V29" s="2"/>
      <c r="W29" s="2"/>
      <c r="X29" s="2"/>
      <c r="Y29" s="2"/>
      <c r="Z29" s="2"/>
      <c r="AA29" s="18"/>
      <c r="AB29" s="18"/>
      <c r="AC29" s="18"/>
      <c r="AD29" s="18"/>
      <c r="AE29" s="18"/>
      <c r="AF29" s="18"/>
      <c r="AG29" s="18"/>
    </row>
    <row r="30" ht="15.75" hidden="1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2"/>
      <c r="M30" s="18"/>
      <c r="N30" s="18"/>
      <c r="O30" s="18"/>
      <c r="P30" s="18"/>
      <c r="Q30" s="18"/>
      <c r="R30" s="18"/>
      <c r="S30" s="18"/>
      <c r="T30" s="18"/>
      <c r="U30" s="2"/>
      <c r="V30" s="2"/>
      <c r="W30" s="2"/>
      <c r="X30" s="2"/>
      <c r="Y30" s="2"/>
      <c r="Z30" s="2"/>
      <c r="AA30" s="18"/>
      <c r="AB30" s="18"/>
      <c r="AC30" s="18"/>
      <c r="AD30" s="18"/>
      <c r="AE30" s="18"/>
      <c r="AF30" s="18"/>
      <c r="AG30" s="18"/>
    </row>
    <row r="31" ht="15.75" hidden="1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8"/>
      <c r="M31" s="18"/>
      <c r="N31" s="2"/>
      <c r="O31" s="18"/>
      <c r="P31" s="18"/>
      <c r="Q31" s="18"/>
      <c r="R31" s="18"/>
      <c r="S31" s="18"/>
      <c r="T31" s="18"/>
      <c r="U31" s="2"/>
      <c r="V31" s="2"/>
      <c r="W31" s="2"/>
      <c r="X31" s="2"/>
      <c r="Y31" s="2"/>
      <c r="Z31" s="2"/>
      <c r="AA31" s="18"/>
      <c r="AB31" s="18"/>
      <c r="AC31" s="18"/>
      <c r="AD31" s="18"/>
      <c r="AE31" s="18"/>
      <c r="AF31" s="18"/>
      <c r="AG31" s="18"/>
    </row>
    <row r="32" ht="15.75" hidden="1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8"/>
      <c r="M32" s="18"/>
      <c r="N32" s="18"/>
      <c r="O32" s="18"/>
      <c r="P32" s="18"/>
      <c r="Q32" s="18"/>
      <c r="R32" s="18"/>
      <c r="S32" s="18"/>
      <c r="T32" s="18"/>
      <c r="U32" s="2"/>
      <c r="V32" s="2"/>
      <c r="W32" s="2"/>
      <c r="X32" s="2"/>
      <c r="Y32" s="2"/>
      <c r="Z32" s="2"/>
      <c r="AA32" s="18"/>
      <c r="AB32" s="18"/>
      <c r="AC32" s="18"/>
      <c r="AD32" s="18"/>
      <c r="AE32" s="18"/>
      <c r="AF32" s="18"/>
      <c r="AG32" s="18"/>
    </row>
    <row r="33" ht="15.75" hidden="1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8"/>
      <c r="M33" s="18"/>
      <c r="N33" s="18"/>
      <c r="O33" s="18"/>
      <c r="P33" s="18"/>
      <c r="Q33" s="18"/>
      <c r="R33" s="18"/>
      <c r="S33" s="18"/>
      <c r="T33" s="18"/>
      <c r="U33" s="2"/>
      <c r="V33" s="2"/>
      <c r="W33" s="2"/>
      <c r="X33" s="2"/>
      <c r="Y33" s="2"/>
      <c r="Z33" s="2"/>
      <c r="AA33" s="18"/>
      <c r="AB33" s="18"/>
      <c r="AC33" s="18"/>
      <c r="AD33" s="18"/>
      <c r="AE33" s="18"/>
      <c r="AF33" s="18"/>
      <c r="AG33" s="18"/>
    </row>
    <row r="34" ht="15.75" hidden="1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8"/>
      <c r="M34" s="18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8"/>
      <c r="AB34" s="18"/>
      <c r="AC34" s="18"/>
      <c r="AD34" s="18"/>
      <c r="AE34" s="18"/>
      <c r="AF34" s="18"/>
      <c r="AG34" s="18"/>
    </row>
    <row r="35" ht="15.75" hidden="1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8"/>
      <c r="M35" s="18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8"/>
      <c r="AB35" s="18"/>
      <c r="AC35" s="18"/>
      <c r="AD35" s="18"/>
      <c r="AE35" s="18"/>
      <c r="AF35" s="18"/>
      <c r="AG35" s="18"/>
    </row>
    <row r="36" ht="15.75" hidden="1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8"/>
      <c r="M36" s="18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8"/>
      <c r="AB36" s="18"/>
      <c r="AC36" s="18"/>
      <c r="AD36" s="18"/>
      <c r="AE36" s="18"/>
      <c r="AF36" s="18"/>
      <c r="AG36" s="18"/>
    </row>
    <row r="37" ht="15.75" hidden="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8"/>
      <c r="M37" s="18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8"/>
      <c r="AB37" s="18"/>
      <c r="AC37" s="18"/>
      <c r="AD37" s="18"/>
      <c r="AE37" s="2"/>
      <c r="AF37" s="2"/>
      <c r="AG37" s="2"/>
    </row>
    <row r="38" ht="15.75" hidden="1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8"/>
      <c r="M38" s="18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8"/>
      <c r="AB38" s="18"/>
      <c r="AC38" s="18"/>
      <c r="AD38" s="18"/>
      <c r="AE38" s="2"/>
      <c r="AF38" s="2"/>
      <c r="AG38" s="2"/>
    </row>
    <row r="39" ht="15.75" hidden="1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8"/>
      <c r="M39" s="18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8"/>
      <c r="AB39" s="18"/>
      <c r="AC39" s="18"/>
      <c r="AD39" s="18"/>
      <c r="AE39" s="2"/>
      <c r="AF39" s="2"/>
      <c r="AG39" s="2"/>
    </row>
    <row r="40" ht="15.75" hidden="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8"/>
      <c r="M40" s="18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8"/>
      <c r="AB40" s="18"/>
      <c r="AC40" s="18"/>
      <c r="AD40" s="2"/>
      <c r="AE40" s="2"/>
      <c r="AF40" s="2"/>
      <c r="AG40" s="2"/>
    </row>
    <row r="41" ht="15.75" hidden="1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8"/>
      <c r="M41" s="18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8"/>
      <c r="AB41" s="2"/>
      <c r="AC41" s="2"/>
      <c r="AD41" s="2"/>
      <c r="AE41" s="2"/>
      <c r="AF41" s="2"/>
      <c r="AG41" s="2"/>
    </row>
    <row r="42" ht="15.75" hidden="1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8"/>
      <c r="M42" s="18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8"/>
      <c r="AB42" s="2"/>
      <c r="AC42" s="2"/>
      <c r="AD42" s="2"/>
      <c r="AE42" s="2"/>
      <c r="AF42" s="2"/>
      <c r="AG42" s="2"/>
    </row>
    <row r="43" ht="15.75" hidden="1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8"/>
      <c r="M43" s="18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8"/>
      <c r="AB43" s="2"/>
      <c r="AC43" s="2"/>
      <c r="AD43" s="2"/>
      <c r="AE43" s="2"/>
      <c r="AF43" s="2"/>
      <c r="AG43" s="2"/>
    </row>
    <row r="44" ht="15.75" hidden="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8"/>
      <c r="M44" s="18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8"/>
      <c r="AB44" s="2"/>
      <c r="AC44" s="2"/>
      <c r="AD44" s="2"/>
      <c r="AE44" s="2"/>
      <c r="AF44" s="2"/>
      <c r="AG44" s="2"/>
    </row>
    <row r="45" ht="15.75" hidden="1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8"/>
      <c r="M45" s="18"/>
      <c r="N45" s="18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8"/>
      <c r="M46" s="18"/>
      <c r="N46" s="18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8"/>
      <c r="M47" s="18"/>
      <c r="N47" s="18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8"/>
      <c r="M48" s="18"/>
      <c r="N48" s="1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8"/>
      <c r="M49" s="18"/>
      <c r="N49" s="18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8"/>
      <c r="M50" s="18"/>
      <c r="N50" s="18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8"/>
      <c r="M51" s="18"/>
      <c r="N51" s="18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8"/>
      <c r="M52" s="18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2"/>
      <c r="AA53" s="18"/>
      <c r="AB53" s="18"/>
      <c r="AC53" s="18"/>
      <c r="AD53" s="18"/>
      <c r="AE53" s="18"/>
      <c r="AF53" s="18"/>
      <c r="AG53" s="18"/>
    </row>
    <row r="54" ht="15.75" hidden="1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2"/>
      <c r="AA54" s="18"/>
      <c r="AB54" s="18"/>
      <c r="AC54" s="18"/>
      <c r="AD54" s="18"/>
      <c r="AE54" s="18"/>
      <c r="AF54" s="18"/>
      <c r="AG54" s="18"/>
    </row>
    <row r="55" ht="15.75" hidden="1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2"/>
      <c r="Y55" s="18"/>
      <c r="Z55" s="2"/>
      <c r="AA55" s="18"/>
      <c r="AB55" s="18"/>
      <c r="AC55" s="18"/>
      <c r="AD55" s="18"/>
      <c r="AE55" s="18"/>
      <c r="AF55" s="18"/>
      <c r="AG55" s="18"/>
    </row>
    <row r="56" ht="15.75" hidden="1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2"/>
      <c r="AA56" s="18"/>
      <c r="AB56" s="18"/>
      <c r="AC56" s="18"/>
      <c r="AD56" s="18"/>
      <c r="AE56" s="18"/>
      <c r="AF56" s="18"/>
      <c r="AG56" s="18"/>
    </row>
    <row r="57" ht="15.75" hidden="1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2"/>
      <c r="Y57" s="18"/>
      <c r="Z57" s="2"/>
      <c r="AA57" s="18"/>
      <c r="AB57" s="18"/>
      <c r="AC57" s="18"/>
      <c r="AD57" s="18"/>
      <c r="AE57" s="18"/>
      <c r="AF57" s="18"/>
      <c r="AG57" s="18"/>
    </row>
    <row r="58" ht="15.75" hidden="1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2"/>
      <c r="Y58" s="18"/>
      <c r="Z58" s="2"/>
      <c r="AA58" s="18"/>
      <c r="AB58" s="18"/>
      <c r="AC58" s="18"/>
      <c r="AD58" s="18"/>
      <c r="AE58" s="18"/>
      <c r="AF58" s="18"/>
      <c r="AG58" s="18"/>
    </row>
    <row r="59" ht="15.75" hidden="1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2"/>
      <c r="AA59" s="18"/>
      <c r="AB59" s="18"/>
      <c r="AC59" s="18"/>
      <c r="AD59" s="18"/>
      <c r="AE59" s="18"/>
      <c r="AF59" s="18"/>
      <c r="AG59" s="18"/>
    </row>
    <row r="60" ht="15.75" hidden="1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2"/>
      <c r="Y60" s="18"/>
      <c r="Z60" s="2"/>
      <c r="AA60" s="18"/>
      <c r="AB60" s="18"/>
      <c r="AC60" s="18"/>
      <c r="AD60" s="18"/>
      <c r="AE60" s="18"/>
      <c r="AF60" s="18"/>
      <c r="AG60" s="18"/>
    </row>
    <row r="61" ht="15.75" hidden="1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2"/>
      <c r="Y61" s="18"/>
      <c r="Z61" s="2"/>
      <c r="AA61" s="18"/>
      <c r="AB61" s="18"/>
      <c r="AC61" s="18"/>
      <c r="AD61" s="18"/>
      <c r="AE61" s="18"/>
      <c r="AF61" s="18"/>
      <c r="AG61" s="18"/>
    </row>
    <row r="62" ht="15.75" hidden="1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2"/>
      <c r="Y62" s="18"/>
      <c r="Z62" s="2"/>
      <c r="AA62" s="18"/>
      <c r="AB62" s="18"/>
      <c r="AC62" s="18"/>
      <c r="AD62" s="18"/>
      <c r="AE62" s="18"/>
      <c r="AF62" s="18"/>
      <c r="AG62" s="18"/>
    </row>
    <row r="63" ht="15.75" hidden="1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2"/>
      <c r="Y63" s="18"/>
      <c r="Z63" s="2"/>
      <c r="AA63" s="18"/>
      <c r="AB63" s="18"/>
      <c r="AC63" s="18"/>
      <c r="AD63" s="18"/>
      <c r="AE63" s="18"/>
      <c r="AF63" s="18"/>
      <c r="AG63" s="18"/>
    </row>
    <row r="64" ht="15.75" hidden="1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2"/>
      <c r="Y64" s="18"/>
      <c r="Z64" s="2"/>
      <c r="AA64" s="18"/>
      <c r="AB64" s="18"/>
      <c r="AC64" s="18"/>
      <c r="AD64" s="18"/>
      <c r="AE64" s="18"/>
      <c r="AF64" s="18"/>
      <c r="AG64" s="18"/>
    </row>
    <row r="65" ht="15.75" hidden="1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2"/>
      <c r="Y65" s="18"/>
      <c r="Z65" s="2"/>
      <c r="AA65" s="18"/>
      <c r="AB65" s="18"/>
      <c r="AC65" s="18"/>
      <c r="AD65" s="18"/>
      <c r="AE65" s="18"/>
      <c r="AF65" s="18"/>
      <c r="AG65" s="18"/>
    </row>
    <row r="66" ht="15.75" hidden="1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2"/>
      <c r="Y66" s="18"/>
      <c r="Z66" s="2"/>
      <c r="AA66" s="18"/>
      <c r="AB66" s="18"/>
      <c r="AC66" s="18"/>
      <c r="AD66" s="18"/>
      <c r="AE66" s="18"/>
      <c r="AF66" s="18"/>
      <c r="AG66" s="18"/>
    </row>
    <row r="67" ht="15.75" hidden="1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2"/>
      <c r="Y67" s="18"/>
      <c r="Z67" s="2"/>
      <c r="AA67" s="18"/>
      <c r="AB67" s="18"/>
      <c r="AC67" s="18"/>
      <c r="AD67" s="18"/>
      <c r="AE67" s="18"/>
      <c r="AF67" s="18"/>
      <c r="AG67" s="18"/>
    </row>
    <row r="68" ht="15.75" hidden="1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2"/>
      <c r="Y68" s="18"/>
      <c r="Z68" s="2"/>
      <c r="AA68" s="18"/>
      <c r="AB68" s="18"/>
      <c r="AC68" s="18"/>
      <c r="AD68" s="18"/>
      <c r="AE68" s="18"/>
      <c r="AF68" s="18"/>
      <c r="AG68" s="18"/>
    </row>
    <row r="69" ht="15.75" hidden="1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2"/>
      <c r="Y69" s="18"/>
      <c r="Z69" s="2"/>
      <c r="AA69" s="18"/>
      <c r="AB69" s="18"/>
      <c r="AC69" s="18"/>
      <c r="AD69" s="18"/>
      <c r="AE69" s="18"/>
      <c r="AF69" s="18"/>
      <c r="AG69" s="18"/>
    </row>
    <row r="70" ht="15.75" hidden="1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2"/>
      <c r="Y70" s="18"/>
      <c r="Z70" s="2"/>
      <c r="AA70" s="18"/>
      <c r="AB70" s="18"/>
      <c r="AC70" s="18"/>
      <c r="AD70" s="18"/>
      <c r="AE70" s="18"/>
      <c r="AF70" s="18"/>
      <c r="AG70" s="18"/>
    </row>
    <row r="71" ht="15.75" hidden="1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2"/>
      <c r="Y71" s="18"/>
      <c r="Z71" s="2"/>
      <c r="AA71" s="18"/>
      <c r="AB71" s="18"/>
      <c r="AC71" s="18"/>
      <c r="AD71" s="18"/>
      <c r="AE71" s="18"/>
      <c r="AF71" s="18"/>
      <c r="AG71" s="18"/>
    </row>
    <row r="72" ht="15.75" hidden="1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2"/>
      <c r="Y72" s="18"/>
      <c r="Z72" s="2"/>
      <c r="AA72" s="18"/>
      <c r="AB72" s="18"/>
      <c r="AC72" s="18"/>
      <c r="AD72" s="18"/>
      <c r="AE72" s="18"/>
      <c r="AF72" s="18"/>
      <c r="AG72" s="18"/>
    </row>
    <row r="73" ht="15.75" hidden="1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2"/>
      <c r="Y73" s="18"/>
      <c r="Z73" s="2"/>
      <c r="AA73" s="18"/>
      <c r="AB73" s="18"/>
      <c r="AC73" s="18"/>
      <c r="AD73" s="18"/>
      <c r="AE73" s="18"/>
      <c r="AF73" s="18"/>
      <c r="AG73" s="18"/>
    </row>
    <row r="74" ht="15.75" hidden="1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2"/>
      <c r="Y74" s="18"/>
      <c r="Z74" s="2"/>
      <c r="AA74" s="18"/>
      <c r="AB74" s="18"/>
      <c r="AC74" s="18"/>
      <c r="AD74" s="18"/>
      <c r="AE74" s="18"/>
      <c r="AF74" s="18"/>
      <c r="AG74" s="18"/>
    </row>
    <row r="75" ht="15.75" hidden="1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2"/>
      <c r="Y75" s="18"/>
      <c r="Z75" s="2"/>
      <c r="AA75" s="18"/>
      <c r="AB75" s="18"/>
      <c r="AC75" s="18"/>
      <c r="AD75" s="18"/>
      <c r="AE75" s="18"/>
      <c r="AF75" s="18"/>
      <c r="AG75" s="18"/>
    </row>
    <row r="76" ht="15.75" hidden="1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2"/>
      <c r="Y76" s="18"/>
      <c r="Z76" s="2"/>
      <c r="AA76" s="18"/>
      <c r="AB76" s="18"/>
      <c r="AC76" s="18"/>
      <c r="AD76" s="18"/>
      <c r="AE76" s="18"/>
      <c r="AF76" s="18"/>
      <c r="AG76" s="18"/>
    </row>
    <row r="77" ht="15.75" hidden="1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2"/>
      <c r="Y77" s="18"/>
      <c r="Z77" s="2"/>
      <c r="AA77" s="18"/>
      <c r="AB77" s="18"/>
      <c r="AC77" s="18"/>
      <c r="AD77" s="18"/>
      <c r="AE77" s="18"/>
      <c r="AF77" s="18"/>
      <c r="AG77" s="18"/>
    </row>
    <row r="78" ht="15.75" hidden="1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2"/>
      <c r="Y78" s="18"/>
      <c r="Z78" s="2"/>
      <c r="AA78" s="18"/>
      <c r="AB78" s="18"/>
      <c r="AC78" s="18"/>
      <c r="AD78" s="18"/>
      <c r="AE78" s="18"/>
      <c r="AF78" s="18"/>
      <c r="AG78" s="18"/>
    </row>
    <row r="79" ht="15.75" hidden="1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2"/>
      <c r="Y79" s="18"/>
      <c r="Z79" s="2"/>
      <c r="AA79" s="18"/>
      <c r="AB79" s="18"/>
      <c r="AC79" s="18"/>
      <c r="AD79" s="18"/>
      <c r="AE79" s="18"/>
      <c r="AF79" s="18"/>
      <c r="AG79" s="18"/>
    </row>
    <row r="80" ht="15.75" hidden="1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2"/>
      <c r="Y80" s="18"/>
      <c r="Z80" s="2"/>
      <c r="AA80" s="18"/>
      <c r="AB80" s="18"/>
      <c r="AC80" s="18"/>
      <c r="AD80" s="18"/>
      <c r="AE80" s="18"/>
      <c r="AF80" s="18"/>
      <c r="AG80" s="18"/>
    </row>
    <row r="81" ht="15.75" hidden="1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2"/>
      <c r="Y81" s="2"/>
      <c r="Z81" s="2"/>
      <c r="AA81" s="18"/>
      <c r="AB81" s="18"/>
      <c r="AC81" s="18"/>
      <c r="AD81" s="18"/>
      <c r="AE81" s="18"/>
      <c r="AF81" s="18"/>
      <c r="AG81" s="18"/>
    </row>
    <row r="82" ht="15.75" hidden="1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2"/>
      <c r="W82" s="2"/>
      <c r="X82" s="18"/>
      <c r="Y82" s="2"/>
      <c r="Z82" s="2"/>
      <c r="AA82" s="18"/>
      <c r="AB82" s="18"/>
      <c r="AC82" s="18"/>
      <c r="AD82" s="18"/>
      <c r="AE82" s="18"/>
      <c r="AF82" s="18"/>
      <c r="AG82" s="18"/>
    </row>
    <row r="83" ht="15.75" hidden="1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2"/>
      <c r="X83" s="2"/>
      <c r="Y83" s="2"/>
      <c r="Z83" s="2"/>
      <c r="AA83" s="18"/>
      <c r="AB83" s="18"/>
      <c r="AC83" s="18"/>
      <c r="AD83" s="18"/>
      <c r="AE83" s="18"/>
      <c r="AF83" s="18"/>
      <c r="AG83" s="18"/>
    </row>
    <row r="84" ht="15.75" hidden="1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2"/>
      <c r="X84" s="2"/>
      <c r="Y84" s="2"/>
      <c r="Z84" s="2"/>
      <c r="AA84" s="18"/>
      <c r="AB84" s="18"/>
      <c r="AC84" s="18"/>
      <c r="AD84" s="18"/>
      <c r="AE84" s="18"/>
      <c r="AF84" s="18"/>
      <c r="AG84" s="18"/>
    </row>
    <row r="85" ht="15.75" hidden="1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2"/>
      <c r="W85" s="2"/>
      <c r="X85" s="18"/>
      <c r="Y85" s="2"/>
      <c r="Z85" s="2"/>
      <c r="AA85" s="18"/>
      <c r="AB85" s="18"/>
      <c r="AC85" s="18"/>
      <c r="AD85" s="18"/>
      <c r="AE85" s="18"/>
      <c r="AF85" s="18"/>
      <c r="AG85" s="18"/>
    </row>
    <row r="86" ht="15.75" hidden="1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8"/>
      <c r="M86" s="18"/>
      <c r="N86" s="18"/>
      <c r="O86" s="18"/>
      <c r="P86" s="18"/>
      <c r="Q86" s="2"/>
      <c r="R86" s="2"/>
      <c r="S86" s="18"/>
      <c r="T86" s="18"/>
      <c r="U86" s="2"/>
      <c r="V86" s="2"/>
      <c r="W86" s="2"/>
      <c r="X86" s="2"/>
      <c r="Y86" s="2"/>
      <c r="Z86" s="2"/>
      <c r="AA86" s="18"/>
      <c r="AB86" s="18"/>
      <c r="AC86" s="18"/>
      <c r="AD86" s="18"/>
      <c r="AE86" s="18"/>
      <c r="AF86" s="18"/>
      <c r="AG86" s="18"/>
    </row>
    <row r="87" ht="15.75" hidden="1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8"/>
      <c r="M87" s="18"/>
      <c r="N87" s="18"/>
      <c r="O87" s="18"/>
      <c r="P87" s="18"/>
      <c r="Q87" s="18"/>
      <c r="R87" s="18"/>
      <c r="S87" s="18"/>
      <c r="T87" s="2"/>
      <c r="U87" s="2"/>
      <c r="V87" s="2"/>
      <c r="W87" s="2"/>
      <c r="X87" s="18"/>
      <c r="Y87" s="2"/>
      <c r="Z87" s="2"/>
      <c r="AA87" s="18"/>
      <c r="AB87" s="18"/>
      <c r="AC87" s="18"/>
      <c r="AD87" s="18"/>
      <c r="AE87" s="18"/>
      <c r="AF87" s="18"/>
      <c r="AG87" s="18"/>
    </row>
    <row r="88" ht="15.75" hidden="1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2"/>
      <c r="Y88" s="2"/>
      <c r="Z88" s="2"/>
      <c r="AA88" s="18"/>
      <c r="AB88" s="18"/>
      <c r="AC88" s="18"/>
      <c r="AD88" s="18"/>
      <c r="AE88" s="18"/>
      <c r="AF88" s="18"/>
      <c r="AG88" s="18"/>
    </row>
    <row r="89" ht="15.75" hidden="1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2"/>
      <c r="Y89" s="2"/>
      <c r="Z89" s="2"/>
      <c r="AA89" s="18"/>
      <c r="AB89" s="18"/>
      <c r="AC89" s="18"/>
      <c r="AD89" s="18"/>
      <c r="AE89" s="18"/>
      <c r="AF89" s="18"/>
      <c r="AG89" s="18"/>
    </row>
    <row r="90" ht="15.75" hidden="1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8"/>
      <c r="M90" s="18"/>
      <c r="N90" s="18"/>
      <c r="O90" s="18"/>
      <c r="P90" s="18"/>
      <c r="Q90" s="2"/>
      <c r="R90" s="2"/>
      <c r="S90" s="2"/>
      <c r="T90" s="2"/>
      <c r="U90" s="2"/>
      <c r="V90" s="2"/>
      <c r="W90" s="2"/>
      <c r="X90" s="2"/>
      <c r="Y90" s="2"/>
      <c r="Z90" s="2"/>
      <c r="AA90" s="18"/>
      <c r="AB90" s="18"/>
      <c r="AC90" s="18"/>
      <c r="AD90" s="18"/>
      <c r="AE90" s="2"/>
      <c r="AF90" s="2"/>
      <c r="AG90" s="2"/>
    </row>
    <row r="91" ht="15.75" hidden="1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8"/>
      <c r="M91" s="18"/>
      <c r="N91" s="18"/>
      <c r="O91" s="18"/>
      <c r="P91" s="18"/>
      <c r="Q91" s="2"/>
      <c r="R91" s="2"/>
      <c r="S91" s="2"/>
      <c r="T91" s="2"/>
      <c r="U91" s="2"/>
      <c r="V91" s="2"/>
      <c r="W91" s="2"/>
      <c r="X91" s="2"/>
      <c r="Y91" s="2"/>
      <c r="Z91" s="2"/>
      <c r="AA91" s="18"/>
      <c r="AB91" s="18"/>
      <c r="AC91" s="18"/>
      <c r="AD91" s="18"/>
      <c r="AE91" s="2"/>
      <c r="AF91" s="2"/>
      <c r="AG91" s="2"/>
    </row>
    <row r="92" ht="15.75" hidden="1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8"/>
      <c r="M92" s="18"/>
      <c r="N92" s="18"/>
      <c r="O92" s="18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8"/>
      <c r="AB92" s="18"/>
      <c r="AC92" s="18"/>
      <c r="AD92" s="2"/>
      <c r="AE92" s="2"/>
      <c r="AF92" s="2"/>
      <c r="AG92" s="2"/>
    </row>
    <row r="93" ht="15.75" hidden="1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8"/>
      <c r="M93" s="18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8"/>
      <c r="AB93" s="2"/>
      <c r="AC93" s="2"/>
      <c r="AD93" s="2"/>
      <c r="AE93" s="2"/>
      <c r="AF93" s="2"/>
      <c r="AG93" s="2"/>
    </row>
    <row r="94" ht="15.75" hidden="1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8"/>
      <c r="M94" s="18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8"/>
      <c r="AB94" s="2"/>
      <c r="AC94" s="2"/>
      <c r="AD94" s="2"/>
      <c r="AE94" s="2"/>
      <c r="AF94" s="2"/>
      <c r="AG94" s="2"/>
    </row>
    <row r="95" ht="15.75" hidden="1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8"/>
      <c r="M95" s="18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8"/>
      <c r="AB95" s="2"/>
      <c r="AC95" s="2"/>
      <c r="AD95" s="2"/>
      <c r="AE95" s="2"/>
      <c r="AF95" s="2"/>
      <c r="AG95" s="2"/>
    </row>
    <row r="96" ht="15.75" hidden="1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8"/>
      <c r="M96" s="18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8"/>
      <c r="AB96" s="2"/>
      <c r="AC96" s="2"/>
      <c r="AD96" s="2"/>
      <c r="AE96" s="2"/>
      <c r="AF96" s="2"/>
      <c r="AG96" s="2"/>
    </row>
    <row r="97" ht="15.75" hidden="1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8"/>
      <c r="M97" s="18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8"/>
      <c r="M98" s="18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8"/>
      <c r="M99" s="18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8"/>
      <c r="M100" s="18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8"/>
      <c r="M101" s="18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8"/>
      <c r="M102" s="18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8"/>
      <c r="M103" s="18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8"/>
      <c r="M104" s="18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8"/>
      <c r="M105" s="18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8"/>
      <c r="M106" s="18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8"/>
      <c r="M107" s="18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8"/>
      <c r="M108" s="18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8"/>
      <c r="M109" s="18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8"/>
      <c r="M110" s="18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8"/>
      <c r="M111" s="18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8"/>
      <c r="M112" s="18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8"/>
      <c r="M113" s="18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8"/>
      <c r="M114" s="18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8"/>
      <c r="M115" s="18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8"/>
      <c r="M116" s="18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8"/>
      <c r="M117" s="18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8"/>
      <c r="M118" s="18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8"/>
      <c r="M119" s="18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8"/>
      <c r="M120" s="18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8"/>
      <c r="M121" s="18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8"/>
      <c r="M122" s="18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8"/>
      <c r="M123" s="18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8"/>
      <c r="M124" s="18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8"/>
      <c r="M125" s="18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8"/>
      <c r="M126" s="18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8"/>
      <c r="M127" s="18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5"/>
      <c r="B128" s="45"/>
      <c r="C128" s="45"/>
      <c r="D128" s="45"/>
      <c r="E128" s="45"/>
      <c r="F128" s="45"/>
      <c r="G128" s="45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5"/>
      <c r="B129" s="45"/>
      <c r="C129" s="45"/>
      <c r="D129" s="45"/>
      <c r="E129" s="45"/>
      <c r="F129" s="45"/>
      <c r="G129" s="45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5"/>
      <c r="B130" s="45"/>
      <c r="C130" s="45"/>
      <c r="D130" s="45"/>
      <c r="E130" s="45"/>
      <c r="F130" s="45"/>
      <c r="G130" s="45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5"/>
      <c r="B131" s="45"/>
      <c r="C131" s="45"/>
      <c r="D131" s="45"/>
      <c r="E131" s="45"/>
      <c r="F131" s="45"/>
      <c r="G131" s="45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5"/>
      <c r="B132" s="45"/>
      <c r="C132" s="45"/>
      <c r="D132" s="45"/>
      <c r="E132" s="45"/>
      <c r="F132" s="45"/>
      <c r="G132" s="45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5"/>
      <c r="B133" s="45"/>
      <c r="C133" s="45"/>
      <c r="D133" s="45"/>
      <c r="E133" s="45"/>
      <c r="F133" s="45"/>
      <c r="G133" s="45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5"/>
      <c r="B134" s="45"/>
      <c r="C134" s="45"/>
      <c r="D134" s="45"/>
      <c r="E134" s="45"/>
      <c r="F134" s="45"/>
      <c r="G134" s="45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5"/>
      <c r="B135" s="45"/>
      <c r="C135" s="45"/>
      <c r="D135" s="45"/>
      <c r="E135" s="45"/>
      <c r="F135" s="45"/>
      <c r="G135" s="45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5"/>
      <c r="B136" s="45"/>
      <c r="C136" s="45"/>
      <c r="D136" s="45"/>
      <c r="E136" s="45"/>
      <c r="F136" s="45"/>
      <c r="G136" s="45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5"/>
      <c r="B137" s="45"/>
      <c r="C137" s="45"/>
      <c r="D137" s="45"/>
      <c r="E137" s="45"/>
      <c r="F137" s="45"/>
      <c r="G137" s="45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5"/>
      <c r="B138" s="45"/>
      <c r="C138" s="45"/>
      <c r="D138" s="45"/>
      <c r="E138" s="45"/>
      <c r="F138" s="45"/>
      <c r="G138" s="45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5"/>
      <c r="B139" s="45"/>
      <c r="C139" s="45"/>
      <c r="D139" s="45"/>
      <c r="E139" s="45"/>
      <c r="F139" s="45"/>
      <c r="G139" s="45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5"/>
      <c r="B140" s="45"/>
      <c r="C140" s="45"/>
      <c r="D140" s="45"/>
      <c r="E140" s="45"/>
      <c r="F140" s="45"/>
      <c r="G140" s="45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5"/>
      <c r="B141" s="45"/>
      <c r="C141" s="45"/>
      <c r="D141" s="45"/>
      <c r="E141" s="45"/>
      <c r="F141" s="45"/>
      <c r="G141" s="45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5"/>
      <c r="B142" s="45"/>
      <c r="C142" s="45"/>
      <c r="D142" s="45"/>
      <c r="E142" s="45"/>
      <c r="F142" s="45"/>
      <c r="G142" s="45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5"/>
      <c r="B143" s="45"/>
      <c r="C143" s="45"/>
      <c r="D143" s="45"/>
      <c r="E143" s="45"/>
      <c r="F143" s="45"/>
      <c r="G143" s="45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5"/>
      <c r="B144" s="45"/>
      <c r="C144" s="45"/>
      <c r="D144" s="45"/>
      <c r="E144" s="45"/>
      <c r="F144" s="45"/>
      <c r="G144" s="45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5"/>
      <c r="B145" s="45"/>
      <c r="C145" s="45"/>
      <c r="D145" s="45"/>
      <c r="E145" s="45"/>
      <c r="F145" s="45"/>
      <c r="G145" s="45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5"/>
      <c r="B146" s="45"/>
      <c r="C146" s="45"/>
      <c r="D146" s="45"/>
      <c r="E146" s="45"/>
      <c r="F146" s="45"/>
      <c r="G146" s="45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5"/>
      <c r="B147" s="45"/>
      <c r="C147" s="45"/>
      <c r="D147" s="45"/>
      <c r="E147" s="45"/>
      <c r="F147" s="45"/>
      <c r="G147" s="45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5"/>
      <c r="B148" s="45"/>
      <c r="C148" s="45"/>
      <c r="D148" s="45"/>
      <c r="E148" s="45"/>
      <c r="F148" s="45"/>
      <c r="G148" s="45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5"/>
      <c r="B149" s="45"/>
      <c r="C149" s="45"/>
      <c r="D149" s="45"/>
      <c r="E149" s="45"/>
      <c r="F149" s="45"/>
      <c r="G149" s="45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5"/>
      <c r="B150" s="45"/>
      <c r="C150" s="45"/>
      <c r="D150" s="45"/>
      <c r="E150" s="45"/>
      <c r="F150" s="45"/>
      <c r="G150" s="45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5"/>
      <c r="B151" s="45"/>
      <c r="C151" s="45"/>
      <c r="D151" s="45"/>
      <c r="E151" s="45"/>
      <c r="F151" s="45"/>
      <c r="G151" s="45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5"/>
      <c r="B152" s="45"/>
      <c r="C152" s="45"/>
      <c r="D152" s="45"/>
      <c r="E152" s="45"/>
      <c r="F152" s="45"/>
      <c r="G152" s="45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5"/>
      <c r="B153" s="45"/>
      <c r="C153" s="45"/>
      <c r="D153" s="45"/>
      <c r="E153" s="45"/>
      <c r="F153" s="45"/>
      <c r="G153" s="45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5"/>
      <c r="B154" s="45"/>
      <c r="C154" s="45"/>
      <c r="D154" s="45"/>
      <c r="E154" s="45"/>
      <c r="F154" s="45"/>
      <c r="G154" s="45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5"/>
      <c r="B155" s="45"/>
      <c r="C155" s="45"/>
      <c r="D155" s="45"/>
      <c r="E155" s="45"/>
      <c r="F155" s="45"/>
      <c r="G155" s="45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5"/>
      <c r="B156" s="45"/>
      <c r="C156" s="45"/>
      <c r="D156" s="45"/>
      <c r="E156" s="45"/>
      <c r="F156" s="45"/>
      <c r="G156" s="45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5"/>
      <c r="B157" s="45"/>
      <c r="C157" s="45"/>
      <c r="D157" s="45"/>
      <c r="E157" s="45"/>
      <c r="F157" s="45"/>
      <c r="G157" s="45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5"/>
      <c r="B158" s="45"/>
      <c r="C158" s="45"/>
      <c r="D158" s="45"/>
      <c r="E158" s="45"/>
      <c r="F158" s="45"/>
      <c r="G158" s="45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5"/>
      <c r="B159" s="45"/>
      <c r="C159" s="45"/>
      <c r="D159" s="45"/>
      <c r="E159" s="45"/>
      <c r="F159" s="45"/>
      <c r="G159" s="45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5"/>
      <c r="B160" s="45"/>
      <c r="C160" s="45"/>
      <c r="D160" s="45"/>
      <c r="E160" s="45"/>
      <c r="F160" s="45"/>
      <c r="G160" s="45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5"/>
      <c r="B161" s="45"/>
      <c r="C161" s="45"/>
      <c r="D161" s="45"/>
      <c r="E161" s="45"/>
      <c r="F161" s="45"/>
      <c r="G161" s="45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5"/>
      <c r="B162" s="45"/>
      <c r="C162" s="45"/>
      <c r="D162" s="45"/>
      <c r="E162" s="45"/>
      <c r="F162" s="45"/>
      <c r="G162" s="4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5"/>
      <c r="B163" s="45"/>
      <c r="C163" s="45"/>
      <c r="D163" s="45"/>
      <c r="E163" s="45"/>
      <c r="F163" s="45"/>
      <c r="G163" s="45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5"/>
      <c r="B164" s="45"/>
      <c r="C164" s="45"/>
      <c r="D164" s="45"/>
      <c r="E164" s="45"/>
      <c r="F164" s="45"/>
      <c r="G164" s="4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5"/>
      <c r="B165" s="45"/>
      <c r="C165" s="45"/>
      <c r="D165" s="45"/>
      <c r="E165" s="45"/>
      <c r="F165" s="45"/>
      <c r="G165" s="45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5"/>
      <c r="B166" s="45"/>
      <c r="C166" s="45"/>
      <c r="D166" s="45"/>
      <c r="E166" s="45"/>
      <c r="F166" s="45"/>
      <c r="G166" s="4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5"/>
      <c r="B167" s="45"/>
      <c r="C167" s="45"/>
      <c r="D167" s="45"/>
      <c r="E167" s="45"/>
      <c r="F167" s="45"/>
      <c r="G167" s="45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5"/>
      <c r="B168" s="45"/>
      <c r="C168" s="45"/>
      <c r="D168" s="45"/>
      <c r="E168" s="45"/>
      <c r="F168" s="45"/>
      <c r="G168" s="4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5"/>
      <c r="B169" s="45"/>
      <c r="C169" s="45"/>
      <c r="D169" s="45"/>
      <c r="E169" s="45"/>
      <c r="F169" s="45"/>
      <c r="G169" s="45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5"/>
      <c r="B170" s="45"/>
      <c r="C170" s="45"/>
      <c r="D170" s="45"/>
      <c r="E170" s="45"/>
      <c r="F170" s="45"/>
      <c r="G170" s="4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5"/>
      <c r="B171" s="45"/>
      <c r="C171" s="45"/>
      <c r="D171" s="45"/>
      <c r="E171" s="45"/>
      <c r="F171" s="45"/>
      <c r="G171" s="45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5"/>
      <c r="B172" s="45"/>
      <c r="C172" s="45"/>
      <c r="D172" s="45"/>
      <c r="E172" s="45"/>
      <c r="F172" s="45"/>
      <c r="G172" s="4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5"/>
      <c r="B173" s="45"/>
      <c r="C173" s="45"/>
      <c r="D173" s="45"/>
      <c r="E173" s="45"/>
      <c r="F173" s="45"/>
      <c r="G173" s="45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5"/>
      <c r="B174" s="45"/>
      <c r="C174" s="45"/>
      <c r="D174" s="45"/>
      <c r="E174" s="45"/>
      <c r="F174" s="45"/>
      <c r="G174" s="4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5"/>
      <c r="B175" s="45"/>
      <c r="C175" s="45"/>
      <c r="D175" s="45"/>
      <c r="E175" s="45"/>
      <c r="F175" s="45"/>
      <c r="G175" s="45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5"/>
      <c r="B176" s="45"/>
      <c r="C176" s="45"/>
      <c r="D176" s="45"/>
      <c r="E176" s="45"/>
      <c r="F176" s="45"/>
      <c r="G176" s="4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5"/>
      <c r="B177" s="45"/>
      <c r="C177" s="45"/>
      <c r="D177" s="45"/>
      <c r="E177" s="45"/>
      <c r="F177" s="45"/>
      <c r="G177" s="45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5"/>
      <c r="B178" s="45"/>
      <c r="C178" s="45"/>
      <c r="D178" s="45"/>
      <c r="E178" s="45"/>
      <c r="F178" s="45"/>
      <c r="G178" s="4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5"/>
      <c r="B179" s="45"/>
      <c r="C179" s="45"/>
      <c r="D179" s="45"/>
      <c r="E179" s="45"/>
      <c r="F179" s="45"/>
      <c r="G179" s="45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5"/>
      <c r="B180" s="45"/>
      <c r="C180" s="45"/>
      <c r="D180" s="45"/>
      <c r="E180" s="45"/>
      <c r="F180" s="45"/>
      <c r="G180" s="4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5"/>
      <c r="B181" s="45"/>
      <c r="C181" s="45"/>
      <c r="D181" s="45"/>
      <c r="E181" s="45"/>
      <c r="F181" s="45"/>
      <c r="G181" s="45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5"/>
      <c r="B182" s="45"/>
      <c r="C182" s="45"/>
      <c r="D182" s="45"/>
      <c r="E182" s="45"/>
      <c r="F182" s="45"/>
      <c r="G182" s="4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5"/>
      <c r="B183" s="45"/>
      <c r="C183" s="45"/>
      <c r="D183" s="45"/>
      <c r="E183" s="45"/>
      <c r="F183" s="45"/>
      <c r="G183" s="45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5"/>
      <c r="B184" s="45"/>
      <c r="C184" s="45"/>
      <c r="D184" s="45"/>
      <c r="E184" s="45"/>
      <c r="F184" s="45"/>
      <c r="G184" s="4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5"/>
      <c r="B185" s="45"/>
      <c r="C185" s="45"/>
      <c r="D185" s="45"/>
      <c r="E185" s="45"/>
      <c r="F185" s="45"/>
      <c r="G185" s="45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5"/>
      <c r="B186" s="45"/>
      <c r="C186" s="45"/>
      <c r="D186" s="45"/>
      <c r="E186" s="45"/>
      <c r="F186" s="45"/>
      <c r="G186" s="4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5"/>
      <c r="B187" s="45"/>
      <c r="C187" s="45"/>
      <c r="D187" s="45"/>
      <c r="E187" s="45"/>
      <c r="F187" s="45"/>
      <c r="G187" s="45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5"/>
      <c r="B188" s="45"/>
      <c r="C188" s="45"/>
      <c r="D188" s="45"/>
      <c r="E188" s="45"/>
      <c r="F188" s="45"/>
      <c r="G188" s="45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5"/>
      <c r="B189" s="45"/>
      <c r="C189" s="45"/>
      <c r="D189" s="45"/>
      <c r="E189" s="45"/>
      <c r="F189" s="45"/>
      <c r="G189" s="45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5"/>
      <c r="B190" s="45"/>
      <c r="C190" s="45"/>
      <c r="D190" s="45"/>
      <c r="E190" s="45"/>
      <c r="F190" s="45"/>
      <c r="G190" s="45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5"/>
      <c r="B191" s="45"/>
      <c r="C191" s="45"/>
      <c r="D191" s="45"/>
      <c r="E191" s="45"/>
      <c r="F191" s="45"/>
      <c r="G191" s="45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5"/>
      <c r="B192" s="45"/>
      <c r="C192" s="45"/>
      <c r="D192" s="45"/>
      <c r="E192" s="45"/>
      <c r="F192" s="45"/>
      <c r="G192" s="45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5"/>
      <c r="B193" s="45"/>
      <c r="C193" s="45"/>
      <c r="D193" s="45"/>
      <c r="E193" s="45"/>
      <c r="F193" s="45"/>
      <c r="G193" s="45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5"/>
      <c r="B194" s="45"/>
      <c r="C194" s="45"/>
      <c r="D194" s="45"/>
      <c r="E194" s="45"/>
      <c r="F194" s="45"/>
      <c r="G194" s="45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5"/>
      <c r="B195" s="45"/>
      <c r="C195" s="45"/>
      <c r="D195" s="45"/>
      <c r="E195" s="45"/>
      <c r="F195" s="45"/>
      <c r="G195" s="45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5"/>
      <c r="B196" s="45"/>
      <c r="C196" s="45"/>
      <c r="D196" s="45"/>
      <c r="E196" s="45"/>
      <c r="F196" s="45"/>
      <c r="G196" s="45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5"/>
      <c r="B197" s="45"/>
      <c r="C197" s="45"/>
      <c r="D197" s="45"/>
      <c r="E197" s="45"/>
      <c r="F197" s="45"/>
      <c r="G197" s="45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5"/>
      <c r="B198" s="45"/>
      <c r="C198" s="45"/>
      <c r="D198" s="45"/>
      <c r="E198" s="45"/>
      <c r="F198" s="45"/>
      <c r="G198" s="45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5"/>
      <c r="B199" s="45"/>
      <c r="C199" s="45"/>
      <c r="D199" s="45"/>
      <c r="E199" s="45"/>
      <c r="F199" s="45"/>
      <c r="G199" s="45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5"/>
      <c r="B200" s="45"/>
      <c r="C200" s="45"/>
      <c r="D200" s="45"/>
      <c r="E200" s="45"/>
      <c r="F200" s="45"/>
      <c r="G200" s="45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5"/>
      <c r="B201" s="45"/>
      <c r="C201" s="45"/>
      <c r="D201" s="45"/>
      <c r="E201" s="45"/>
      <c r="F201" s="45"/>
      <c r="G201" s="45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5"/>
      <c r="B202" s="45"/>
      <c r="C202" s="45"/>
      <c r="D202" s="45"/>
      <c r="E202" s="45"/>
      <c r="F202" s="45"/>
      <c r="G202" s="45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5"/>
      <c r="B203" s="45"/>
      <c r="C203" s="45"/>
      <c r="D203" s="45"/>
      <c r="E203" s="45"/>
      <c r="F203" s="45"/>
      <c r="G203" s="45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5"/>
      <c r="B204" s="45"/>
      <c r="C204" s="45"/>
      <c r="D204" s="45"/>
      <c r="E204" s="45"/>
      <c r="F204" s="45"/>
      <c r="G204" s="45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5"/>
      <c r="B205" s="45"/>
      <c r="C205" s="45"/>
      <c r="D205" s="45"/>
      <c r="E205" s="45"/>
      <c r="F205" s="45"/>
      <c r="G205" s="45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5"/>
      <c r="B206" s="45"/>
      <c r="C206" s="45"/>
      <c r="D206" s="45"/>
      <c r="E206" s="45"/>
      <c r="F206" s="45"/>
      <c r="G206" s="45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5"/>
      <c r="B207" s="45"/>
      <c r="C207" s="45"/>
      <c r="D207" s="45"/>
      <c r="E207" s="45"/>
      <c r="F207" s="45"/>
      <c r="G207" s="45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5"/>
      <c r="B208" s="45"/>
      <c r="C208" s="45"/>
      <c r="D208" s="45"/>
      <c r="E208" s="45"/>
      <c r="F208" s="45"/>
      <c r="G208" s="45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5"/>
      <c r="B209" s="45"/>
      <c r="C209" s="45"/>
      <c r="D209" s="45"/>
      <c r="E209" s="45"/>
      <c r="F209" s="45"/>
      <c r="G209" s="45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5"/>
      <c r="B210" s="45"/>
      <c r="C210" s="45"/>
      <c r="D210" s="45"/>
      <c r="E210" s="45"/>
      <c r="F210" s="45"/>
      <c r="G210" s="45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5"/>
      <c r="B211" s="45"/>
      <c r="C211" s="45"/>
      <c r="D211" s="45"/>
      <c r="E211" s="45"/>
      <c r="F211" s="45"/>
      <c r="G211" s="45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5"/>
      <c r="B212" s="45"/>
      <c r="C212" s="45"/>
      <c r="D212" s="45"/>
      <c r="E212" s="45"/>
      <c r="F212" s="45"/>
      <c r="G212" s="45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5"/>
      <c r="B213" s="45"/>
      <c r="C213" s="45"/>
      <c r="D213" s="45"/>
      <c r="E213" s="45"/>
      <c r="F213" s="45"/>
      <c r="G213" s="45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5"/>
      <c r="B214" s="45"/>
      <c r="C214" s="45"/>
      <c r="D214" s="45"/>
      <c r="E214" s="45"/>
      <c r="F214" s="45"/>
      <c r="G214" s="45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5"/>
      <c r="B215" s="45"/>
      <c r="C215" s="45"/>
      <c r="D215" s="45"/>
      <c r="E215" s="45"/>
      <c r="F215" s="45"/>
      <c r="G215" s="45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5"/>
      <c r="B216" s="45"/>
      <c r="C216" s="45"/>
      <c r="D216" s="45"/>
      <c r="E216" s="45"/>
      <c r="F216" s="45"/>
      <c r="G216" s="45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5"/>
      <c r="B217" s="45"/>
      <c r="C217" s="45"/>
      <c r="D217" s="45"/>
      <c r="E217" s="45"/>
      <c r="F217" s="45"/>
      <c r="G217" s="45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5"/>
      <c r="B218" s="45"/>
      <c r="C218" s="45"/>
      <c r="D218" s="45"/>
      <c r="E218" s="45"/>
      <c r="F218" s="45"/>
      <c r="G218" s="45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5"/>
      <c r="B219" s="45"/>
      <c r="C219" s="45"/>
      <c r="D219" s="45"/>
      <c r="E219" s="45"/>
      <c r="F219" s="45"/>
      <c r="G219" s="45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5"/>
      <c r="B220" s="45"/>
      <c r="C220" s="45"/>
      <c r="D220" s="45"/>
      <c r="E220" s="45"/>
      <c r="F220" s="45"/>
      <c r="G220" s="45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5"/>
      <c r="B221" s="45"/>
      <c r="C221" s="45"/>
      <c r="D221" s="45"/>
      <c r="E221" s="45"/>
      <c r="F221" s="45"/>
      <c r="G221" s="45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5"/>
      <c r="B222" s="45"/>
      <c r="C222" s="45"/>
      <c r="D222" s="45"/>
      <c r="E222" s="45"/>
      <c r="F222" s="45"/>
      <c r="G222" s="45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5"/>
      <c r="B223" s="45"/>
      <c r="C223" s="45"/>
      <c r="D223" s="45"/>
      <c r="E223" s="45"/>
      <c r="F223" s="45"/>
      <c r="G223" s="45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5"/>
      <c r="B224" s="45"/>
      <c r="C224" s="45"/>
      <c r="D224" s="45"/>
      <c r="E224" s="45"/>
      <c r="F224" s="45"/>
      <c r="G224" s="45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5"/>
      <c r="B225" s="45"/>
      <c r="C225" s="45"/>
      <c r="D225" s="45"/>
      <c r="E225" s="45"/>
      <c r="F225" s="45"/>
      <c r="G225" s="45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33:G48">
    <cfRule type="cellIs" dxfId="0" priority="1" operator="lessThan">
      <formula>7</formula>
    </cfRule>
  </conditionalFormatting>
  <conditionalFormatting sqref="G33:G48">
    <cfRule type="cellIs" dxfId="1" priority="2" operator="greaterThanOrEqual">
      <formula>7</formula>
    </cfRule>
  </conditionalFormatting>
  <conditionalFormatting sqref="G4:G27">
    <cfRule type="cellIs" dxfId="0" priority="3" operator="lessThan">
      <formula>7</formula>
    </cfRule>
  </conditionalFormatting>
  <conditionalFormatting sqref="G4:G27">
    <cfRule type="cellIs" dxfId="1" priority="4" operator="greaterThanOrEqual">
      <formula>7</formula>
    </cfRule>
  </conditionalFormatting>
  <conditionalFormatting sqref="B4:E2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70C0"/>
    <pageSetUpPr/>
  </sheetPr>
  <sheetViews>
    <sheetView workbookViewId="0"/>
  </sheetViews>
  <sheetFormatPr customHeight="1" defaultColWidth="14.43" defaultRowHeight="15.0"/>
  <cols>
    <col customWidth="1" min="1" max="1" width="51.43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3" t="s">
        <v>26</v>
      </c>
      <c r="B1" s="14" t="s">
        <v>62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 t="s">
        <v>28</v>
      </c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2"/>
      <c r="AA1" s="18"/>
      <c r="AB1" s="18"/>
      <c r="AC1" s="18"/>
      <c r="AD1" s="18"/>
      <c r="AE1" s="18"/>
    </row>
    <row r="2">
      <c r="A2" s="20"/>
      <c r="B2" s="21"/>
      <c r="C2" s="22"/>
      <c r="D2" s="22"/>
      <c r="E2" s="22"/>
      <c r="F2" s="22"/>
      <c r="G2" s="22"/>
      <c r="H2" s="22"/>
      <c r="I2" s="22"/>
      <c r="J2" s="22"/>
      <c r="K2" s="23"/>
      <c r="L2" s="2"/>
      <c r="M2" s="24" t="s">
        <v>29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2"/>
      <c r="AA2" s="18"/>
      <c r="AB2" s="18"/>
      <c r="AC2" s="18"/>
      <c r="AD2" s="18"/>
      <c r="AE2" s="18"/>
    </row>
    <row r="3">
      <c r="A3" s="25"/>
      <c r="B3" s="26" t="s">
        <v>30</v>
      </c>
      <c r="C3" s="26" t="s">
        <v>31</v>
      </c>
      <c r="D3" s="26" t="s">
        <v>32</v>
      </c>
      <c r="E3" s="53" t="s">
        <v>33</v>
      </c>
      <c r="F3" s="27" t="s">
        <v>34</v>
      </c>
      <c r="G3" s="27" t="s">
        <v>35</v>
      </c>
      <c r="H3" s="27" t="s">
        <v>36</v>
      </c>
      <c r="I3" s="27" t="s">
        <v>37</v>
      </c>
      <c r="J3" s="26" t="s">
        <v>38</v>
      </c>
      <c r="K3" s="26" t="s">
        <v>39</v>
      </c>
      <c r="L3" s="2"/>
      <c r="M3" s="17" t="s">
        <v>40</v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2"/>
      <c r="Y3" s="18"/>
      <c r="Z3" s="18"/>
      <c r="AA3" s="18"/>
      <c r="AB3" s="18"/>
      <c r="AC3" s="18"/>
      <c r="AD3" s="18"/>
      <c r="AE3" s="18"/>
    </row>
    <row r="4">
      <c r="A4" s="28" t="str">
        <f>ALNS!A4</f>
        <v>Ana Beatriz Oliveira Barbosa</v>
      </c>
      <c r="B4" s="29"/>
      <c r="C4" s="29"/>
      <c r="D4" s="29"/>
      <c r="E4" s="29"/>
      <c r="F4" s="30">
        <f t="shared" ref="F4:F27" si="1">IF(A4&lt;&gt;"",SUM(B4:E4),)</f>
        <v>0</v>
      </c>
      <c r="G4" s="31" t="str">
        <f t="shared" ref="G4:G27" si="2">IFERROR(IF(F4&gt;=0,AVERAGE(B4:E4),""),"")</f>
        <v/>
      </c>
      <c r="H4" s="30" t="str">
        <f t="shared" ref="H4:H27" si="3">IF(AND(F4&gt;=10,F4&lt;28,G4&lt;7),ROUND((50-G4*6)/4,1),"")</f>
        <v/>
      </c>
      <c r="I4" s="32"/>
      <c r="J4" s="33" t="str">
        <f t="shared" ref="J4:J27" si="4">IF(AND(B4&lt;&gt;"",C4&lt;&gt;"",D4&lt;&gt;"",E4&lt;&gt;""),IF(OR(F4&gt;=28,F4&lt;10),G4,IF(I4=H4,5,((G4*6)+(I4*4))/10)),)</f>
        <v/>
      </c>
      <c r="K4" s="34" t="str">
        <f t="shared" ref="K4:K27" si="5">IF(AND(B4&lt;&gt;"",C4&lt;&gt;"",D4&lt;&gt;"",E4&lt;&gt;""),IF(J4&gt;=5,"A","R"),)</f>
        <v/>
      </c>
      <c r="L4" s="2"/>
      <c r="M4" s="35" t="s">
        <v>41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</row>
    <row r="5">
      <c r="A5" s="36" t="str">
        <f>ALNS!A5</f>
        <v>Ana Clara de Lima</v>
      </c>
      <c r="B5" s="37"/>
      <c r="C5" s="37"/>
      <c r="D5" s="37"/>
      <c r="E5" s="37"/>
      <c r="F5" s="38">
        <f t="shared" si="1"/>
        <v>0</v>
      </c>
      <c r="G5" s="39" t="str">
        <f t="shared" si="2"/>
        <v/>
      </c>
      <c r="H5" s="38" t="str">
        <f t="shared" si="3"/>
        <v/>
      </c>
      <c r="I5" s="40"/>
      <c r="J5" s="41" t="str">
        <f t="shared" si="4"/>
        <v/>
      </c>
      <c r="K5" s="42" t="str">
        <f t="shared" si="5"/>
        <v/>
      </c>
      <c r="L5" s="2"/>
      <c r="M5" s="24" t="s">
        <v>42</v>
      </c>
      <c r="N5" s="18"/>
      <c r="O5" s="18"/>
      <c r="P5" s="18"/>
      <c r="Q5" s="18"/>
      <c r="R5" s="18"/>
      <c r="S5" s="18"/>
      <c r="T5" s="18"/>
      <c r="U5" s="18"/>
      <c r="V5" s="18"/>
      <c r="W5" s="18"/>
      <c r="X5" s="2"/>
      <c r="Y5" s="18"/>
      <c r="Z5" s="2"/>
      <c r="AA5" s="18"/>
      <c r="AB5" s="18"/>
      <c r="AC5" s="18"/>
      <c r="AD5" s="18"/>
      <c r="AE5" s="18"/>
    </row>
    <row r="6">
      <c r="A6" s="28" t="str">
        <f>ALNS!A6</f>
        <v>Brenda Teixeira Figueiredo</v>
      </c>
      <c r="B6" s="29"/>
      <c r="C6" s="29"/>
      <c r="D6" s="29"/>
      <c r="E6" s="29"/>
      <c r="F6" s="30">
        <f t="shared" si="1"/>
        <v>0</v>
      </c>
      <c r="G6" s="31" t="str">
        <f t="shared" si="2"/>
        <v/>
      </c>
      <c r="H6" s="30" t="str">
        <f t="shared" si="3"/>
        <v/>
      </c>
      <c r="I6" s="32"/>
      <c r="J6" s="33" t="str">
        <f t="shared" si="4"/>
        <v/>
      </c>
      <c r="K6" s="34" t="str">
        <f t="shared" si="5"/>
        <v/>
      </c>
      <c r="L6" s="2"/>
      <c r="M6" s="43" t="s">
        <v>43</v>
      </c>
      <c r="N6" s="18"/>
      <c r="O6" s="18"/>
      <c r="P6" s="18"/>
      <c r="Q6" s="18"/>
      <c r="R6" s="18"/>
      <c r="S6" s="18"/>
      <c r="T6" s="18"/>
      <c r="U6" s="18"/>
      <c r="V6" s="18"/>
      <c r="W6" s="18"/>
      <c r="X6" s="2"/>
      <c r="Y6" s="18"/>
      <c r="Z6" s="2"/>
      <c r="AA6" s="18"/>
      <c r="AB6" s="18"/>
      <c r="AC6" s="18"/>
      <c r="AD6" s="18"/>
      <c r="AE6" s="18"/>
    </row>
    <row r="7">
      <c r="A7" s="36" t="str">
        <f>ALNS!A7</f>
        <v>Carlos Antonio da Silva Vicente</v>
      </c>
      <c r="B7" s="37"/>
      <c r="C7" s="37"/>
      <c r="D7" s="37"/>
      <c r="E7" s="37"/>
      <c r="F7" s="38">
        <f t="shared" si="1"/>
        <v>0</v>
      </c>
      <c r="G7" s="39" t="str">
        <f t="shared" si="2"/>
        <v/>
      </c>
      <c r="H7" s="38" t="str">
        <f t="shared" si="3"/>
        <v/>
      </c>
      <c r="I7" s="40"/>
      <c r="J7" s="41" t="str">
        <f t="shared" si="4"/>
        <v/>
      </c>
      <c r="K7" s="42" t="str">
        <f t="shared" si="5"/>
        <v/>
      </c>
      <c r="L7" s="2"/>
      <c r="M7" s="43" t="s">
        <v>44</v>
      </c>
      <c r="N7" s="18"/>
      <c r="O7" s="18"/>
      <c r="P7" s="18"/>
      <c r="Q7" s="18"/>
      <c r="R7" s="18"/>
      <c r="S7" s="18"/>
      <c r="T7" s="18"/>
      <c r="U7" s="18"/>
      <c r="V7" s="18"/>
      <c r="W7" s="18"/>
      <c r="X7" s="2"/>
      <c r="Y7" s="18"/>
      <c r="Z7" s="2"/>
      <c r="AA7" s="18"/>
      <c r="AB7" s="18"/>
      <c r="AC7" s="18"/>
      <c r="AD7" s="18"/>
      <c r="AE7" s="18"/>
    </row>
    <row r="8">
      <c r="A8" s="28" t="str">
        <f>ALNS!A8</f>
        <v>Eduarda Shaieny Lopes Lima</v>
      </c>
      <c r="B8" s="29"/>
      <c r="C8" s="29"/>
      <c r="D8" s="29"/>
      <c r="E8" s="29"/>
      <c r="F8" s="30">
        <f t="shared" si="1"/>
        <v>0</v>
      </c>
      <c r="G8" s="31" t="str">
        <f t="shared" si="2"/>
        <v/>
      </c>
      <c r="H8" s="30" t="str">
        <f t="shared" si="3"/>
        <v/>
      </c>
      <c r="I8" s="32"/>
      <c r="J8" s="33" t="str">
        <f t="shared" si="4"/>
        <v/>
      </c>
      <c r="K8" s="34" t="str">
        <f t="shared" si="5"/>
        <v/>
      </c>
      <c r="L8" s="2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2"/>
      <c r="Y8" s="18"/>
      <c r="Z8" s="2"/>
      <c r="AA8" s="18"/>
      <c r="AB8" s="18"/>
      <c r="AC8" s="18"/>
      <c r="AD8" s="18"/>
      <c r="AE8" s="18"/>
    </row>
    <row r="9">
      <c r="A9" s="36" t="str">
        <f>ALNS!A9</f>
        <v>Ellen Beatriz Pacífico da Silva</v>
      </c>
      <c r="B9" s="37"/>
      <c r="C9" s="37"/>
      <c r="D9" s="37"/>
      <c r="E9" s="37"/>
      <c r="F9" s="38">
        <f t="shared" si="1"/>
        <v>0</v>
      </c>
      <c r="G9" s="39" t="str">
        <f t="shared" si="2"/>
        <v/>
      </c>
      <c r="H9" s="38" t="str">
        <f t="shared" si="3"/>
        <v/>
      </c>
      <c r="I9" s="40"/>
      <c r="J9" s="41" t="str">
        <f t="shared" si="4"/>
        <v/>
      </c>
      <c r="K9" s="42" t="str">
        <f t="shared" si="5"/>
        <v/>
      </c>
      <c r="L9" s="2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2"/>
      <c r="Y9" s="18"/>
      <c r="Z9" s="2"/>
      <c r="AA9" s="18"/>
      <c r="AB9" s="18"/>
      <c r="AC9" s="18"/>
      <c r="AD9" s="18"/>
      <c r="AE9" s="18"/>
    </row>
    <row r="10">
      <c r="A10" s="28" t="str">
        <f>ALNS!A10</f>
        <v>Emilly Christina Lima Freire</v>
      </c>
      <c r="B10" s="29"/>
      <c r="C10" s="29"/>
      <c r="D10" s="29"/>
      <c r="E10" s="29"/>
      <c r="F10" s="30">
        <f t="shared" si="1"/>
        <v>0</v>
      </c>
      <c r="G10" s="31" t="str">
        <f t="shared" si="2"/>
        <v/>
      </c>
      <c r="H10" s="30" t="str">
        <f t="shared" si="3"/>
        <v/>
      </c>
      <c r="I10" s="32"/>
      <c r="J10" s="33" t="str">
        <f t="shared" si="4"/>
        <v/>
      </c>
      <c r="K10" s="34" t="str">
        <f t="shared" si="5"/>
        <v/>
      </c>
      <c r="L10" s="2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2"/>
      <c r="Y10" s="18"/>
      <c r="Z10" s="2"/>
      <c r="AA10" s="18"/>
      <c r="AB10" s="18"/>
      <c r="AC10" s="18"/>
      <c r="AD10" s="18"/>
      <c r="AE10" s="18"/>
    </row>
    <row r="11">
      <c r="A11" s="36" t="str">
        <f>ALNS!A11</f>
        <v>Emilly Eduarda Almeida da Silva</v>
      </c>
      <c r="B11" s="37"/>
      <c r="C11" s="37"/>
      <c r="D11" s="37"/>
      <c r="E11" s="37"/>
      <c r="F11" s="38">
        <f t="shared" si="1"/>
        <v>0</v>
      </c>
      <c r="G11" s="39" t="str">
        <f t="shared" si="2"/>
        <v/>
      </c>
      <c r="H11" s="38" t="str">
        <f t="shared" si="3"/>
        <v/>
      </c>
      <c r="I11" s="40"/>
      <c r="J11" s="41" t="str">
        <f t="shared" si="4"/>
        <v/>
      </c>
      <c r="K11" s="42" t="str">
        <f t="shared" si="5"/>
        <v/>
      </c>
      <c r="L11" s="2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2"/>
      <c r="Y11" s="18"/>
      <c r="Z11" s="2"/>
      <c r="AA11" s="18"/>
      <c r="AB11" s="18"/>
      <c r="AC11" s="18"/>
      <c r="AD11" s="18"/>
      <c r="AE11" s="18"/>
    </row>
    <row r="12">
      <c r="A12" s="28" t="str">
        <f>ALNS!A12</f>
        <v>Emilly Oliveira da Cruz</v>
      </c>
      <c r="B12" s="29"/>
      <c r="C12" s="29"/>
      <c r="D12" s="29"/>
      <c r="E12" s="29"/>
      <c r="F12" s="30">
        <f t="shared" si="1"/>
        <v>0</v>
      </c>
      <c r="G12" s="31" t="str">
        <f t="shared" si="2"/>
        <v/>
      </c>
      <c r="H12" s="30" t="str">
        <f t="shared" si="3"/>
        <v/>
      </c>
      <c r="I12" s="32"/>
      <c r="J12" s="33" t="str">
        <f t="shared" si="4"/>
        <v/>
      </c>
      <c r="K12" s="34" t="str">
        <f t="shared" si="5"/>
        <v/>
      </c>
      <c r="L12" s="2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2"/>
      <c r="Y12" s="18"/>
      <c r="Z12" s="2"/>
      <c r="AA12" s="18"/>
      <c r="AB12" s="18"/>
      <c r="AC12" s="18"/>
      <c r="AD12" s="18"/>
      <c r="AE12" s="18"/>
    </row>
    <row r="13">
      <c r="A13" s="36" t="str">
        <f>ALNS!A13</f>
        <v>Esteffany Mirelly Lima da Silva</v>
      </c>
      <c r="B13" s="37"/>
      <c r="C13" s="37"/>
      <c r="D13" s="37"/>
      <c r="E13" s="37"/>
      <c r="F13" s="38">
        <f t="shared" si="1"/>
        <v>0</v>
      </c>
      <c r="G13" s="39" t="str">
        <f t="shared" si="2"/>
        <v/>
      </c>
      <c r="H13" s="38" t="str">
        <f t="shared" si="3"/>
        <v/>
      </c>
      <c r="I13" s="40"/>
      <c r="J13" s="41" t="str">
        <f t="shared" si="4"/>
        <v/>
      </c>
      <c r="K13" s="42" t="str">
        <f t="shared" si="5"/>
        <v/>
      </c>
      <c r="L13" s="2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2"/>
      <c r="Y13" s="18"/>
      <c r="Z13" s="2"/>
      <c r="AA13" s="18"/>
      <c r="AB13" s="18"/>
      <c r="AC13" s="18"/>
      <c r="AD13" s="18"/>
      <c r="AE13" s="18"/>
    </row>
    <row r="14">
      <c r="A14" s="28" t="str">
        <f>ALNS!A14</f>
        <v>Ester Hadassa Gomes Silva</v>
      </c>
      <c r="B14" s="29"/>
      <c r="C14" s="29"/>
      <c r="D14" s="29"/>
      <c r="E14" s="29"/>
      <c r="F14" s="30">
        <f t="shared" si="1"/>
        <v>0</v>
      </c>
      <c r="G14" s="31" t="str">
        <f t="shared" si="2"/>
        <v/>
      </c>
      <c r="H14" s="30" t="str">
        <f t="shared" si="3"/>
        <v/>
      </c>
      <c r="I14" s="32"/>
      <c r="J14" s="33" t="str">
        <f t="shared" si="4"/>
        <v/>
      </c>
      <c r="K14" s="34" t="str">
        <f t="shared" si="5"/>
        <v/>
      </c>
      <c r="L14" s="2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2"/>
      <c r="Y14" s="18"/>
      <c r="Z14" s="2"/>
      <c r="AA14" s="18"/>
      <c r="AB14" s="18"/>
      <c r="AC14" s="18"/>
      <c r="AD14" s="18"/>
      <c r="AE14" s="18"/>
    </row>
    <row r="15">
      <c r="A15" s="36" t="str">
        <f>ALNS!A15</f>
        <v>Évelin Yasmin Ferreira de Santana</v>
      </c>
      <c r="B15" s="37"/>
      <c r="C15" s="37"/>
      <c r="D15" s="37"/>
      <c r="E15" s="37"/>
      <c r="F15" s="38">
        <f t="shared" si="1"/>
        <v>0</v>
      </c>
      <c r="G15" s="39" t="str">
        <f t="shared" si="2"/>
        <v/>
      </c>
      <c r="H15" s="38" t="str">
        <f t="shared" si="3"/>
        <v/>
      </c>
      <c r="I15" s="40"/>
      <c r="J15" s="41" t="str">
        <f t="shared" si="4"/>
        <v/>
      </c>
      <c r="K15" s="42" t="str">
        <f t="shared" si="5"/>
        <v/>
      </c>
      <c r="L15" s="2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2"/>
      <c r="Y15" s="18"/>
      <c r="Z15" s="2"/>
      <c r="AA15" s="18"/>
      <c r="AB15" s="18"/>
      <c r="AC15" s="18"/>
      <c r="AD15" s="18"/>
      <c r="AE15" s="18"/>
    </row>
    <row r="16">
      <c r="A16" s="28" t="str">
        <f>ALNS!A16</f>
        <v>Everton Henrique de Negreiros Silva</v>
      </c>
      <c r="B16" s="29"/>
      <c r="C16" s="29"/>
      <c r="D16" s="29"/>
      <c r="E16" s="29"/>
      <c r="F16" s="30">
        <f t="shared" si="1"/>
        <v>0</v>
      </c>
      <c r="G16" s="31" t="str">
        <f t="shared" si="2"/>
        <v/>
      </c>
      <c r="H16" s="30" t="str">
        <f t="shared" si="3"/>
        <v/>
      </c>
      <c r="I16" s="32"/>
      <c r="J16" s="33" t="str">
        <f t="shared" si="4"/>
        <v/>
      </c>
      <c r="K16" s="34" t="str">
        <f t="shared" si="5"/>
        <v/>
      </c>
      <c r="L16" s="2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2"/>
      <c r="Y16" s="18"/>
      <c r="Z16" s="2"/>
      <c r="AA16" s="18"/>
      <c r="AB16" s="18"/>
      <c r="AC16" s="18"/>
      <c r="AD16" s="18"/>
      <c r="AE16" s="18"/>
    </row>
    <row r="17">
      <c r="A17" s="36" t="str">
        <f>ALNS!A17</f>
        <v>Gabrielle Borges Alves</v>
      </c>
      <c r="B17" s="37"/>
      <c r="C17" s="37"/>
      <c r="D17" s="37"/>
      <c r="E17" s="37"/>
      <c r="F17" s="38">
        <f t="shared" si="1"/>
        <v>0</v>
      </c>
      <c r="G17" s="39" t="str">
        <f t="shared" si="2"/>
        <v/>
      </c>
      <c r="H17" s="38" t="str">
        <f t="shared" si="3"/>
        <v/>
      </c>
      <c r="I17" s="40"/>
      <c r="J17" s="41" t="str">
        <f t="shared" si="4"/>
        <v/>
      </c>
      <c r="K17" s="42" t="str">
        <f t="shared" si="5"/>
        <v/>
      </c>
      <c r="L17" s="2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2"/>
      <c r="Y17" s="18"/>
      <c r="Z17" s="2"/>
      <c r="AA17" s="18"/>
      <c r="AB17" s="18"/>
      <c r="AC17" s="18"/>
      <c r="AD17" s="18"/>
      <c r="AE17" s="18"/>
    </row>
    <row r="18">
      <c r="A18" s="28" t="str">
        <f>ALNS!A18</f>
        <v>João Gabriel Araújo Macedo</v>
      </c>
      <c r="B18" s="29"/>
      <c r="C18" s="29"/>
      <c r="D18" s="29"/>
      <c r="E18" s="29"/>
      <c r="F18" s="30">
        <f t="shared" si="1"/>
        <v>0</v>
      </c>
      <c r="G18" s="31" t="str">
        <f t="shared" si="2"/>
        <v/>
      </c>
      <c r="H18" s="30" t="str">
        <f t="shared" si="3"/>
        <v/>
      </c>
      <c r="I18" s="32"/>
      <c r="J18" s="33" t="str">
        <f t="shared" si="4"/>
        <v/>
      </c>
      <c r="K18" s="34" t="str">
        <f t="shared" si="5"/>
        <v/>
      </c>
      <c r="L18" s="2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2"/>
      <c r="Y18" s="18"/>
      <c r="Z18" s="2"/>
      <c r="AA18" s="18"/>
      <c r="AB18" s="18"/>
      <c r="AC18" s="18"/>
      <c r="AD18" s="18"/>
      <c r="AE18" s="18"/>
    </row>
    <row r="19">
      <c r="A19" s="36" t="str">
        <f>ALNS!A19</f>
        <v>José Flávio Araújo Macedo</v>
      </c>
      <c r="B19" s="37"/>
      <c r="C19" s="37"/>
      <c r="D19" s="37"/>
      <c r="E19" s="37"/>
      <c r="F19" s="38">
        <f t="shared" si="1"/>
        <v>0</v>
      </c>
      <c r="G19" s="39" t="str">
        <f t="shared" si="2"/>
        <v/>
      </c>
      <c r="H19" s="38" t="str">
        <f t="shared" si="3"/>
        <v/>
      </c>
      <c r="I19" s="40"/>
      <c r="J19" s="41" t="str">
        <f t="shared" si="4"/>
        <v/>
      </c>
      <c r="K19" s="42" t="str">
        <f t="shared" si="5"/>
        <v/>
      </c>
      <c r="L19" s="2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2"/>
      <c r="Y19" s="18"/>
      <c r="Z19" s="2"/>
      <c r="AA19" s="18"/>
      <c r="AB19" s="18"/>
      <c r="AC19" s="18"/>
      <c r="AD19" s="18"/>
      <c r="AE19" s="18"/>
    </row>
    <row r="20" ht="15.75" customHeight="1">
      <c r="A20" s="44" t="str">
        <f>ALNS!A20</f>
        <v>Lethycia Nascimento Sousa</v>
      </c>
      <c r="B20" s="29"/>
      <c r="C20" s="29"/>
      <c r="D20" s="29"/>
      <c r="E20" s="29"/>
      <c r="F20" s="30">
        <f t="shared" si="1"/>
        <v>0</v>
      </c>
      <c r="G20" s="31" t="str">
        <f t="shared" si="2"/>
        <v/>
      </c>
      <c r="H20" s="30" t="str">
        <f t="shared" si="3"/>
        <v/>
      </c>
      <c r="I20" s="32"/>
      <c r="J20" s="33" t="str">
        <f t="shared" si="4"/>
        <v/>
      </c>
      <c r="K20" s="34" t="str">
        <f t="shared" si="5"/>
        <v/>
      </c>
      <c r="L20" s="2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2"/>
      <c r="Y20" s="18"/>
      <c r="Z20" s="2"/>
      <c r="AA20" s="18"/>
      <c r="AB20" s="18"/>
      <c r="AC20" s="18"/>
      <c r="AD20" s="18"/>
      <c r="AE20" s="18"/>
    </row>
    <row r="21" ht="15.75" customHeight="1">
      <c r="A21" s="36" t="str">
        <f>ALNS!A21</f>
        <v>Maria Julia Oliveira Almeida</v>
      </c>
      <c r="B21" s="37"/>
      <c r="C21" s="37"/>
      <c r="D21" s="37"/>
      <c r="E21" s="37"/>
      <c r="F21" s="38">
        <f t="shared" si="1"/>
        <v>0</v>
      </c>
      <c r="G21" s="39" t="str">
        <f t="shared" si="2"/>
        <v/>
      </c>
      <c r="H21" s="38" t="str">
        <f t="shared" si="3"/>
        <v/>
      </c>
      <c r="I21" s="40"/>
      <c r="J21" s="41" t="str">
        <f t="shared" si="4"/>
        <v/>
      </c>
      <c r="K21" s="42" t="str">
        <f t="shared" si="5"/>
        <v/>
      </c>
      <c r="L21" s="2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2"/>
      <c r="Y21" s="18"/>
      <c r="Z21" s="2"/>
      <c r="AA21" s="18"/>
      <c r="AB21" s="18"/>
      <c r="AC21" s="18"/>
      <c r="AD21" s="18"/>
      <c r="AE21" s="18"/>
    </row>
    <row r="22" ht="15.75" customHeight="1">
      <c r="A22" s="28" t="str">
        <f>ALNS!A22</f>
        <v>Marynna Mellyne de Oliveira Almeida Carneiro</v>
      </c>
      <c r="B22" s="29"/>
      <c r="C22" s="29"/>
      <c r="D22" s="29"/>
      <c r="E22" s="29"/>
      <c r="F22" s="30">
        <f t="shared" si="1"/>
        <v>0</v>
      </c>
      <c r="G22" s="31" t="str">
        <f t="shared" si="2"/>
        <v/>
      </c>
      <c r="H22" s="30" t="str">
        <f t="shared" si="3"/>
        <v/>
      </c>
      <c r="I22" s="32"/>
      <c r="J22" s="33" t="str">
        <f t="shared" si="4"/>
        <v/>
      </c>
      <c r="K22" s="34" t="str">
        <f t="shared" si="5"/>
        <v/>
      </c>
      <c r="L22" s="2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2"/>
      <c r="Y22" s="18"/>
      <c r="Z22" s="2"/>
      <c r="AA22" s="18"/>
      <c r="AB22" s="18"/>
      <c r="AC22" s="18"/>
      <c r="AD22" s="18"/>
      <c r="AE22" s="18"/>
    </row>
    <row r="23" ht="15.75" customHeight="1">
      <c r="A23" s="36" t="str">
        <f>ALNS!A23</f>
        <v>Milena Luana Azevedo Lima</v>
      </c>
      <c r="B23" s="37"/>
      <c r="C23" s="37"/>
      <c r="D23" s="37"/>
      <c r="E23" s="37"/>
      <c r="F23" s="38">
        <f t="shared" si="1"/>
        <v>0</v>
      </c>
      <c r="G23" s="39" t="str">
        <f t="shared" si="2"/>
        <v/>
      </c>
      <c r="H23" s="38" t="str">
        <f t="shared" si="3"/>
        <v/>
      </c>
      <c r="I23" s="40"/>
      <c r="J23" s="41" t="str">
        <f t="shared" si="4"/>
        <v/>
      </c>
      <c r="K23" s="42" t="str">
        <f t="shared" si="5"/>
        <v/>
      </c>
      <c r="L23" s="2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2"/>
      <c r="Y23" s="18"/>
      <c r="Z23" s="2"/>
      <c r="AA23" s="18"/>
      <c r="AB23" s="18"/>
      <c r="AC23" s="18"/>
      <c r="AD23" s="18"/>
      <c r="AE23" s="18"/>
    </row>
    <row r="24" ht="15.75" customHeight="1">
      <c r="A24" s="28" t="str">
        <f>ALNS!A24</f>
        <v>Myllena Maria da Silva Balbino</v>
      </c>
      <c r="B24" s="29"/>
      <c r="C24" s="29"/>
      <c r="D24" s="29"/>
      <c r="E24" s="29"/>
      <c r="F24" s="30">
        <f t="shared" si="1"/>
        <v>0</v>
      </c>
      <c r="G24" s="31" t="str">
        <f t="shared" si="2"/>
        <v/>
      </c>
      <c r="H24" s="30" t="str">
        <f t="shared" si="3"/>
        <v/>
      </c>
      <c r="I24" s="32"/>
      <c r="J24" s="33" t="str">
        <f t="shared" si="4"/>
        <v/>
      </c>
      <c r="K24" s="34" t="str">
        <f t="shared" si="5"/>
        <v/>
      </c>
      <c r="L24" s="2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2"/>
      <c r="Y24" s="18"/>
      <c r="Z24" s="2"/>
      <c r="AA24" s="18"/>
      <c r="AB24" s="18"/>
      <c r="AC24" s="18"/>
      <c r="AD24" s="18"/>
      <c r="AE24" s="18"/>
    </row>
    <row r="25" ht="15.75" customHeight="1">
      <c r="A25" s="36" t="str">
        <f>ALNS!A25</f>
        <v>Poliana Kelly de Almeida Nascimento</v>
      </c>
      <c r="B25" s="37"/>
      <c r="C25" s="37"/>
      <c r="D25" s="37"/>
      <c r="E25" s="37"/>
      <c r="F25" s="38">
        <f t="shared" si="1"/>
        <v>0</v>
      </c>
      <c r="G25" s="39" t="str">
        <f t="shared" si="2"/>
        <v/>
      </c>
      <c r="H25" s="38" t="str">
        <f t="shared" si="3"/>
        <v/>
      </c>
      <c r="I25" s="40"/>
      <c r="J25" s="41" t="str">
        <f t="shared" si="4"/>
        <v/>
      </c>
      <c r="K25" s="42" t="str">
        <f t="shared" si="5"/>
        <v/>
      </c>
      <c r="L25" s="2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2"/>
      <c r="Y25" s="18"/>
      <c r="Z25" s="2"/>
      <c r="AA25" s="18"/>
      <c r="AB25" s="18"/>
      <c r="AC25" s="18"/>
      <c r="AD25" s="18"/>
      <c r="AE25" s="18"/>
    </row>
    <row r="26" ht="15.75" customHeight="1">
      <c r="A26" s="28" t="str">
        <f>ALNS!A26</f>
        <v>Rafaelly Jordão de Oliveira</v>
      </c>
      <c r="B26" s="29"/>
      <c r="C26" s="29"/>
      <c r="D26" s="29"/>
      <c r="E26" s="29"/>
      <c r="F26" s="30">
        <f t="shared" si="1"/>
        <v>0</v>
      </c>
      <c r="G26" s="31" t="str">
        <f t="shared" si="2"/>
        <v/>
      </c>
      <c r="H26" s="30" t="str">
        <f t="shared" si="3"/>
        <v/>
      </c>
      <c r="I26" s="32"/>
      <c r="J26" s="33" t="str">
        <f t="shared" si="4"/>
        <v/>
      </c>
      <c r="K26" s="34" t="str">
        <f t="shared" si="5"/>
        <v/>
      </c>
      <c r="L26" s="2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2"/>
      <c r="Y26" s="18"/>
      <c r="Z26" s="2"/>
      <c r="AA26" s="18"/>
      <c r="AB26" s="18"/>
      <c r="AC26" s="18"/>
      <c r="AD26" s="18"/>
      <c r="AE26" s="18"/>
    </row>
    <row r="27" ht="15.75" customHeight="1">
      <c r="A27" s="36" t="str">
        <f>ALNS!A27</f>
        <v>Samuel de Sousa Ribeiro</v>
      </c>
      <c r="B27" s="37"/>
      <c r="C27" s="37"/>
      <c r="D27" s="37"/>
      <c r="E27" s="37"/>
      <c r="F27" s="38">
        <f t="shared" si="1"/>
        <v>0</v>
      </c>
      <c r="G27" s="39" t="str">
        <f t="shared" si="2"/>
        <v/>
      </c>
      <c r="H27" s="38" t="str">
        <f t="shared" si="3"/>
        <v/>
      </c>
      <c r="I27" s="40"/>
      <c r="J27" s="41" t="str">
        <f t="shared" si="4"/>
        <v/>
      </c>
      <c r="K27" s="42" t="str">
        <f t="shared" si="5"/>
        <v/>
      </c>
      <c r="L27" s="2"/>
      <c r="M27" s="18"/>
      <c r="N27" s="2"/>
      <c r="O27" s="2"/>
      <c r="P27" s="2"/>
      <c r="Q27" s="2"/>
      <c r="R27" s="2"/>
      <c r="S27" s="18"/>
      <c r="T27" s="2"/>
      <c r="U27" s="2"/>
      <c r="V27" s="2"/>
      <c r="W27" s="2"/>
      <c r="X27" s="2"/>
      <c r="Y27" s="18"/>
      <c r="Z27" s="2"/>
      <c r="AA27" s="18"/>
      <c r="AB27" s="18"/>
      <c r="AC27" s="18"/>
      <c r="AD27" s="18"/>
      <c r="AE27" s="18"/>
    </row>
    <row r="28" ht="15.75" hidden="1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2"/>
      <c r="M28" s="18"/>
      <c r="N28" s="2"/>
      <c r="O28" s="2"/>
      <c r="P28" s="2"/>
      <c r="Q28" s="2"/>
      <c r="R28" s="2"/>
      <c r="S28" s="18"/>
      <c r="T28" s="2"/>
      <c r="U28" s="2"/>
      <c r="V28" s="2"/>
      <c r="W28" s="2"/>
      <c r="X28" s="2"/>
      <c r="Y28" s="18"/>
      <c r="Z28" s="2"/>
      <c r="AA28" s="18"/>
      <c r="AB28" s="18"/>
      <c r="AC28" s="18"/>
      <c r="AD28" s="18"/>
      <c r="AE28" s="18"/>
    </row>
    <row r="29" ht="15.75" hidden="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2"/>
      <c r="M29" s="18"/>
      <c r="N29" s="2"/>
      <c r="O29" s="2"/>
      <c r="P29" s="2"/>
      <c r="Q29" s="2"/>
      <c r="R29" s="2"/>
      <c r="S29" s="18"/>
      <c r="T29" s="2"/>
      <c r="U29" s="2"/>
      <c r="V29" s="2"/>
      <c r="W29" s="2"/>
      <c r="X29" s="2"/>
      <c r="Y29" s="2"/>
      <c r="Z29" s="2"/>
      <c r="AA29" s="18"/>
      <c r="AB29" s="18"/>
      <c r="AC29" s="18"/>
      <c r="AD29" s="18"/>
      <c r="AE29" s="18"/>
    </row>
    <row r="30" ht="15.75" hidden="1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2"/>
      <c r="M30" s="18"/>
      <c r="N30" s="2"/>
      <c r="O30" s="2"/>
      <c r="P30" s="2"/>
      <c r="Q30" s="2"/>
      <c r="R30" s="2"/>
      <c r="S30" s="18"/>
      <c r="T30" s="2"/>
      <c r="U30" s="2"/>
      <c r="V30" s="2"/>
      <c r="W30" s="2"/>
      <c r="X30" s="2"/>
      <c r="Y30" s="2"/>
      <c r="Z30" s="2"/>
      <c r="AA30" s="18"/>
      <c r="AB30" s="18"/>
      <c r="AC30" s="18"/>
      <c r="AD30" s="18"/>
      <c r="AE30" s="18"/>
    </row>
    <row r="31" ht="15.75" hidden="1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8"/>
      <c r="M31" s="18"/>
      <c r="N31" s="18"/>
      <c r="O31" s="2"/>
      <c r="P31" s="2"/>
      <c r="Q31" s="2"/>
      <c r="R31" s="2"/>
      <c r="S31" s="18"/>
      <c r="T31" s="2"/>
      <c r="U31" s="2"/>
      <c r="V31" s="2"/>
      <c r="W31" s="2"/>
      <c r="X31" s="2"/>
      <c r="Y31" s="2"/>
      <c r="Z31" s="2"/>
      <c r="AA31" s="18"/>
      <c r="AB31" s="18"/>
      <c r="AC31" s="18"/>
      <c r="AD31" s="18"/>
      <c r="AE31" s="18"/>
    </row>
    <row r="32" ht="15.75" hidden="1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8"/>
      <c r="M32" s="18"/>
      <c r="N32" s="2"/>
      <c r="O32" s="2"/>
      <c r="P32" s="2"/>
      <c r="Q32" s="2"/>
      <c r="R32" s="2"/>
      <c r="S32" s="18"/>
      <c r="T32" s="2"/>
      <c r="U32" s="2"/>
      <c r="V32" s="2"/>
      <c r="W32" s="2"/>
      <c r="X32" s="2"/>
      <c r="Y32" s="2"/>
      <c r="Z32" s="2"/>
      <c r="AA32" s="18"/>
      <c r="AB32" s="18"/>
      <c r="AC32" s="18"/>
      <c r="AD32" s="18"/>
      <c r="AE32" s="18"/>
    </row>
    <row r="33" ht="15.75" hidden="1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8"/>
      <c r="M33" s="18"/>
      <c r="N33" s="18"/>
      <c r="O33" s="2"/>
      <c r="P33" s="2"/>
      <c r="Q33" s="18"/>
      <c r="R33" s="18"/>
      <c r="S33" s="18"/>
      <c r="T33" s="2"/>
      <c r="U33" s="2"/>
      <c r="V33" s="2"/>
      <c r="W33" s="2"/>
      <c r="X33" s="2"/>
      <c r="Y33" s="2"/>
      <c r="Z33" s="2"/>
      <c r="AA33" s="18"/>
      <c r="AB33" s="18"/>
      <c r="AC33" s="18"/>
      <c r="AD33" s="18"/>
      <c r="AE33" s="18"/>
    </row>
    <row r="34" ht="15.75" hidden="1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8"/>
      <c r="M34" s="18"/>
      <c r="N34" s="18"/>
      <c r="O34" s="18"/>
      <c r="P34" s="18"/>
      <c r="Q34" s="18"/>
      <c r="R34" s="18"/>
      <c r="S34" s="18"/>
      <c r="T34" s="2"/>
      <c r="U34" s="2"/>
      <c r="V34" s="2"/>
      <c r="W34" s="2"/>
      <c r="X34" s="2"/>
      <c r="Y34" s="2"/>
      <c r="Z34" s="2"/>
      <c r="AA34" s="18"/>
      <c r="AB34" s="18"/>
      <c r="AC34" s="18"/>
      <c r="AD34" s="18"/>
      <c r="AE34" s="18"/>
    </row>
    <row r="35" ht="15.75" hidden="1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8"/>
      <c r="M35" s="18"/>
      <c r="N35" s="18"/>
      <c r="O35" s="18"/>
      <c r="P35" s="18"/>
      <c r="Q35" s="18"/>
      <c r="R35" s="18"/>
      <c r="S35" s="18"/>
      <c r="T35" s="2"/>
      <c r="U35" s="2"/>
      <c r="V35" s="2"/>
      <c r="W35" s="2"/>
      <c r="X35" s="2"/>
      <c r="Y35" s="2"/>
      <c r="Z35" s="2"/>
      <c r="AA35" s="18"/>
      <c r="AB35" s="18"/>
      <c r="AC35" s="18"/>
      <c r="AD35" s="18"/>
      <c r="AE35" s="18"/>
    </row>
    <row r="36" ht="15.75" hidden="1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8"/>
      <c r="M36" s="18"/>
      <c r="N36" s="18"/>
      <c r="O36" s="18"/>
      <c r="P36" s="18"/>
      <c r="Q36" s="18"/>
      <c r="R36" s="18"/>
      <c r="S36" s="18"/>
      <c r="T36" s="2"/>
      <c r="U36" s="2"/>
      <c r="V36" s="2"/>
      <c r="W36" s="2"/>
      <c r="X36" s="2"/>
      <c r="Y36" s="2"/>
      <c r="Z36" s="2"/>
      <c r="AA36" s="2"/>
      <c r="AB36" s="18"/>
      <c r="AC36" s="18"/>
      <c r="AD36" s="18"/>
      <c r="AE36" s="18"/>
    </row>
    <row r="37" ht="15.75" hidden="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8"/>
      <c r="M37" s="18"/>
      <c r="N37" s="18"/>
      <c r="O37" s="18"/>
      <c r="P37" s="18"/>
      <c r="Q37" s="18"/>
      <c r="R37" s="18"/>
      <c r="S37" s="18"/>
      <c r="T37" s="2"/>
      <c r="U37" s="2"/>
      <c r="V37" s="2"/>
      <c r="W37" s="2"/>
      <c r="X37" s="2"/>
      <c r="Y37" s="2"/>
      <c r="Z37" s="2"/>
      <c r="AA37" s="18"/>
      <c r="AB37" s="18"/>
      <c r="AC37" s="18"/>
      <c r="AD37" s="18"/>
      <c r="AE37" s="2"/>
    </row>
    <row r="38" ht="15.75" hidden="1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8"/>
      <c r="M38" s="18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8"/>
      <c r="AB38" s="18"/>
      <c r="AC38" s="18"/>
      <c r="AD38" s="18"/>
      <c r="AE38" s="2"/>
    </row>
    <row r="39" ht="15.75" hidden="1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8"/>
      <c r="M39" s="18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8"/>
      <c r="AB39" s="18"/>
      <c r="AC39" s="18"/>
      <c r="AD39" s="18"/>
      <c r="AE39" s="2"/>
    </row>
    <row r="40" ht="15.75" hidden="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8"/>
      <c r="M40" s="18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8"/>
      <c r="AB40" s="18"/>
      <c r="AC40" s="18"/>
      <c r="AD40" s="2"/>
      <c r="AE40" s="2"/>
    </row>
    <row r="41" ht="15.75" hidden="1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8"/>
      <c r="M41" s="18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8"/>
      <c r="AB41" s="2"/>
      <c r="AC41" s="2"/>
      <c r="AD41" s="2"/>
      <c r="AE41" s="2"/>
    </row>
    <row r="42" ht="15.75" hidden="1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8"/>
      <c r="M42" s="18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8"/>
      <c r="AB42" s="2"/>
      <c r="AC42" s="2"/>
      <c r="AD42" s="2"/>
      <c r="AE42" s="2"/>
    </row>
    <row r="43" ht="15.75" hidden="1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8"/>
      <c r="M43" s="18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8"/>
      <c r="AB43" s="2"/>
      <c r="AC43" s="2"/>
      <c r="AD43" s="2"/>
      <c r="AE43" s="2"/>
    </row>
    <row r="44" ht="15.75" hidden="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8"/>
      <c r="M44" s="18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8"/>
      <c r="AB44" s="2"/>
      <c r="AC44" s="2"/>
      <c r="AD44" s="2"/>
      <c r="AE44" s="2"/>
    </row>
    <row r="45" ht="15.75" hidden="1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8"/>
      <c r="M45" s="18"/>
      <c r="N45" s="18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8"/>
      <c r="M46" s="18"/>
      <c r="N46" s="18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8"/>
      <c r="M47" s="18"/>
      <c r="N47" s="18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8"/>
      <c r="M48" s="18"/>
      <c r="N48" s="1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8"/>
      <c r="M49" s="18"/>
      <c r="N49" s="18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8"/>
      <c r="M50" s="18"/>
      <c r="N50" s="18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8"/>
      <c r="M51" s="18"/>
      <c r="N51" s="18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8"/>
      <c r="M52" s="18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2"/>
      <c r="AA53" s="18"/>
      <c r="AB53" s="18"/>
      <c r="AC53" s="18"/>
      <c r="AD53" s="18"/>
      <c r="AE53" s="18"/>
    </row>
    <row r="54" ht="15.75" hidden="1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2"/>
      <c r="AA54" s="18"/>
      <c r="AB54" s="18"/>
      <c r="AC54" s="18"/>
      <c r="AD54" s="18"/>
      <c r="AE54" s="18"/>
    </row>
    <row r="55" ht="15.75" hidden="1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2"/>
      <c r="Y55" s="18"/>
      <c r="Z55" s="2"/>
      <c r="AA55" s="18"/>
      <c r="AB55" s="18"/>
      <c r="AC55" s="18"/>
      <c r="AD55" s="18"/>
      <c r="AE55" s="18"/>
    </row>
    <row r="56" ht="15.75" hidden="1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2"/>
      <c r="AA56" s="18"/>
      <c r="AB56" s="18"/>
      <c r="AC56" s="18"/>
      <c r="AD56" s="18"/>
      <c r="AE56" s="18"/>
    </row>
    <row r="57" ht="15.75" hidden="1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2"/>
      <c r="Y57" s="18"/>
      <c r="Z57" s="2"/>
      <c r="AA57" s="18"/>
      <c r="AB57" s="18"/>
      <c r="AC57" s="18"/>
      <c r="AD57" s="18"/>
      <c r="AE57" s="18"/>
    </row>
    <row r="58" ht="15.75" hidden="1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2"/>
      <c r="Y58" s="18"/>
      <c r="Z58" s="2"/>
      <c r="AA58" s="18"/>
      <c r="AB58" s="18"/>
      <c r="AC58" s="18"/>
      <c r="AD58" s="18"/>
      <c r="AE58" s="18"/>
    </row>
    <row r="59" ht="15.75" hidden="1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2"/>
      <c r="Y59" s="18"/>
      <c r="Z59" s="2"/>
      <c r="AA59" s="18"/>
      <c r="AB59" s="18"/>
      <c r="AC59" s="18"/>
      <c r="AD59" s="18"/>
      <c r="AE59" s="18"/>
    </row>
    <row r="60" ht="15.75" hidden="1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2"/>
      <c r="Y60" s="18"/>
      <c r="Z60" s="2"/>
      <c r="AA60" s="18"/>
      <c r="AB60" s="18"/>
      <c r="AC60" s="18"/>
      <c r="AD60" s="18"/>
      <c r="AE60" s="18"/>
    </row>
    <row r="61" ht="15.75" hidden="1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2"/>
      <c r="Y61" s="18"/>
      <c r="Z61" s="2"/>
      <c r="AA61" s="18"/>
      <c r="AB61" s="18"/>
      <c r="AC61" s="18"/>
      <c r="AD61" s="18"/>
      <c r="AE61" s="18"/>
    </row>
    <row r="62" ht="15.75" hidden="1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2"/>
      <c r="Y62" s="18"/>
      <c r="Z62" s="2"/>
      <c r="AA62" s="18"/>
      <c r="AB62" s="18"/>
      <c r="AC62" s="18"/>
      <c r="AD62" s="18"/>
      <c r="AE62" s="18"/>
    </row>
    <row r="63" ht="15.75" hidden="1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2"/>
      <c r="Y63" s="18"/>
      <c r="Z63" s="2"/>
      <c r="AA63" s="18"/>
      <c r="AB63" s="18"/>
      <c r="AC63" s="18"/>
      <c r="AD63" s="18"/>
      <c r="AE63" s="18"/>
    </row>
    <row r="64" ht="15.75" hidden="1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2"/>
      <c r="Y64" s="18"/>
      <c r="Z64" s="2"/>
      <c r="AA64" s="18"/>
      <c r="AB64" s="18"/>
      <c r="AC64" s="18"/>
      <c r="AD64" s="18"/>
      <c r="AE64" s="18"/>
    </row>
    <row r="65" ht="15.75" hidden="1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2"/>
      <c r="Y65" s="18"/>
      <c r="Z65" s="2"/>
      <c r="AA65" s="18"/>
      <c r="AB65" s="18"/>
      <c r="AC65" s="18"/>
      <c r="AD65" s="18"/>
      <c r="AE65" s="18"/>
    </row>
    <row r="66" ht="15.75" hidden="1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2"/>
      <c r="Y66" s="18"/>
      <c r="Z66" s="2"/>
      <c r="AA66" s="18"/>
      <c r="AB66" s="18"/>
      <c r="AC66" s="18"/>
      <c r="AD66" s="18"/>
      <c r="AE66" s="18"/>
    </row>
    <row r="67" ht="15.75" hidden="1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2"/>
      <c r="Y67" s="18"/>
      <c r="Z67" s="2"/>
      <c r="AA67" s="18"/>
      <c r="AB67" s="18"/>
      <c r="AC67" s="18"/>
      <c r="AD67" s="18"/>
      <c r="AE67" s="18"/>
    </row>
    <row r="68" ht="15.75" hidden="1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2"/>
      <c r="Y68" s="18"/>
      <c r="Z68" s="2"/>
      <c r="AA68" s="18"/>
      <c r="AB68" s="18"/>
      <c r="AC68" s="18"/>
      <c r="AD68" s="18"/>
      <c r="AE68" s="18"/>
    </row>
    <row r="69" ht="15.75" hidden="1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2"/>
      <c r="Y69" s="18"/>
      <c r="Z69" s="2"/>
      <c r="AA69" s="18"/>
      <c r="AB69" s="18"/>
      <c r="AC69" s="18"/>
      <c r="AD69" s="18"/>
      <c r="AE69" s="18"/>
    </row>
    <row r="70" ht="15.75" hidden="1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2"/>
      <c r="Y70" s="18"/>
      <c r="Z70" s="2"/>
      <c r="AA70" s="18"/>
      <c r="AB70" s="18"/>
      <c r="AC70" s="18"/>
      <c r="AD70" s="18"/>
      <c r="AE70" s="18"/>
    </row>
    <row r="71" ht="15.75" hidden="1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2"/>
      <c r="Y71" s="18"/>
      <c r="Z71" s="2"/>
      <c r="AA71" s="18"/>
      <c r="AB71" s="18"/>
      <c r="AC71" s="18"/>
      <c r="AD71" s="18"/>
      <c r="AE71" s="18"/>
    </row>
    <row r="72" ht="15.75" hidden="1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2"/>
      <c r="Y72" s="18"/>
      <c r="Z72" s="2"/>
      <c r="AA72" s="18"/>
      <c r="AB72" s="18"/>
      <c r="AC72" s="18"/>
      <c r="AD72" s="18"/>
      <c r="AE72" s="18"/>
    </row>
    <row r="73" ht="15.75" hidden="1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2"/>
      <c r="Y73" s="18"/>
      <c r="Z73" s="2"/>
      <c r="AA73" s="18"/>
      <c r="AB73" s="18"/>
      <c r="AC73" s="18"/>
      <c r="AD73" s="18"/>
      <c r="AE73" s="18"/>
    </row>
    <row r="74" ht="15.75" hidden="1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2"/>
      <c r="Y74" s="18"/>
      <c r="Z74" s="2"/>
      <c r="AA74" s="18"/>
      <c r="AB74" s="18"/>
      <c r="AC74" s="18"/>
      <c r="AD74" s="18"/>
      <c r="AE74" s="18"/>
    </row>
    <row r="75" ht="15.75" hidden="1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2"/>
      <c r="Y75" s="18"/>
      <c r="Z75" s="2"/>
      <c r="AA75" s="18"/>
      <c r="AB75" s="18"/>
      <c r="AC75" s="18"/>
      <c r="AD75" s="18"/>
      <c r="AE75" s="18"/>
    </row>
    <row r="76" ht="15.75" hidden="1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2"/>
      <c r="Y76" s="18"/>
      <c r="Z76" s="2"/>
      <c r="AA76" s="18"/>
      <c r="AB76" s="18"/>
      <c r="AC76" s="18"/>
      <c r="AD76" s="18"/>
      <c r="AE76" s="18"/>
    </row>
    <row r="77" ht="15.75" hidden="1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2"/>
      <c r="Y77" s="18"/>
      <c r="Z77" s="2"/>
      <c r="AA77" s="18"/>
      <c r="AB77" s="18"/>
      <c r="AC77" s="18"/>
      <c r="AD77" s="18"/>
      <c r="AE77" s="18"/>
    </row>
    <row r="78" ht="15.75" hidden="1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2"/>
      <c r="Y78" s="18"/>
      <c r="Z78" s="2"/>
      <c r="AA78" s="18"/>
      <c r="AB78" s="18"/>
      <c r="AC78" s="18"/>
      <c r="AD78" s="18"/>
      <c r="AE78" s="18"/>
    </row>
    <row r="79" ht="15.75" hidden="1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2"/>
      <c r="W79" s="2"/>
      <c r="X79" s="2"/>
      <c r="Y79" s="18"/>
      <c r="Z79" s="2"/>
      <c r="AA79" s="18"/>
      <c r="AB79" s="18"/>
      <c r="AC79" s="18"/>
      <c r="AD79" s="18"/>
      <c r="AE79" s="18"/>
    </row>
    <row r="80" ht="15.75" hidden="1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2"/>
      <c r="W80" s="2"/>
      <c r="X80" s="2"/>
      <c r="Y80" s="18"/>
      <c r="Z80" s="2"/>
      <c r="AA80" s="18"/>
      <c r="AB80" s="18"/>
      <c r="AC80" s="18"/>
      <c r="AD80" s="18"/>
      <c r="AE80" s="18"/>
    </row>
    <row r="81" ht="15.75" hidden="1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2"/>
      <c r="W81" s="2"/>
      <c r="X81" s="2"/>
      <c r="Y81" s="2"/>
      <c r="Z81" s="2"/>
      <c r="AA81" s="18"/>
      <c r="AB81" s="18"/>
      <c r="AC81" s="18"/>
      <c r="AD81" s="18"/>
      <c r="AE81" s="18"/>
    </row>
    <row r="82" ht="15.75" hidden="1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2"/>
      <c r="W82" s="2"/>
      <c r="X82" s="2"/>
      <c r="Y82" s="2"/>
      <c r="Z82" s="2"/>
      <c r="AA82" s="18"/>
      <c r="AB82" s="18"/>
      <c r="AC82" s="18"/>
      <c r="AD82" s="18"/>
      <c r="AE82" s="18"/>
    </row>
    <row r="83" ht="15.75" hidden="1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2"/>
      <c r="W83" s="2"/>
      <c r="X83" s="2"/>
      <c r="Y83" s="2"/>
      <c r="Z83" s="2"/>
      <c r="AA83" s="18"/>
      <c r="AB83" s="18"/>
      <c r="AC83" s="18"/>
      <c r="AD83" s="18"/>
      <c r="AE83" s="18"/>
    </row>
    <row r="84" ht="15.75" hidden="1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2"/>
      <c r="W84" s="2"/>
      <c r="X84" s="2"/>
      <c r="Y84" s="2"/>
      <c r="Z84" s="2"/>
      <c r="AA84" s="18"/>
      <c r="AB84" s="18"/>
      <c r="AC84" s="18"/>
      <c r="AD84" s="18"/>
      <c r="AE84" s="18"/>
    </row>
    <row r="85" ht="15.75" hidden="1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2"/>
      <c r="W85" s="2"/>
      <c r="X85" s="2"/>
      <c r="Y85" s="2"/>
      <c r="Z85" s="2"/>
      <c r="AA85" s="18"/>
      <c r="AB85" s="18"/>
      <c r="AC85" s="18"/>
      <c r="AD85" s="18"/>
      <c r="AE85" s="18"/>
    </row>
    <row r="86" ht="15.75" hidden="1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2"/>
      <c r="W86" s="2"/>
      <c r="X86" s="2"/>
      <c r="Y86" s="2"/>
      <c r="Z86" s="2"/>
      <c r="AA86" s="18"/>
      <c r="AB86" s="18"/>
      <c r="AC86" s="18"/>
      <c r="AD86" s="18"/>
      <c r="AE86" s="18"/>
    </row>
    <row r="87" ht="15.75" hidden="1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2"/>
      <c r="W87" s="2"/>
      <c r="X87" s="2"/>
      <c r="Y87" s="2"/>
      <c r="Z87" s="2"/>
      <c r="AA87" s="18"/>
      <c r="AB87" s="18"/>
      <c r="AC87" s="18"/>
      <c r="AD87" s="18"/>
      <c r="AE87" s="18"/>
    </row>
    <row r="88" ht="15.75" hidden="1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2"/>
      <c r="W88" s="2"/>
      <c r="X88" s="2"/>
      <c r="Y88" s="2"/>
      <c r="Z88" s="2"/>
      <c r="AA88" s="18"/>
      <c r="AB88" s="18"/>
      <c r="AC88" s="18"/>
      <c r="AD88" s="18"/>
      <c r="AE88" s="18"/>
    </row>
    <row r="89" ht="15.75" hidden="1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2"/>
      <c r="W89" s="2"/>
      <c r="X89" s="2"/>
      <c r="Y89" s="2"/>
      <c r="Z89" s="2"/>
      <c r="AA89" s="18"/>
      <c r="AB89" s="18"/>
      <c r="AC89" s="18"/>
      <c r="AD89" s="18"/>
      <c r="AE89" s="18"/>
    </row>
    <row r="90" ht="15.75" hidden="1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8"/>
      <c r="M90" s="18"/>
      <c r="N90" s="18"/>
      <c r="O90" s="18"/>
      <c r="P90" s="18"/>
      <c r="Q90" s="2"/>
      <c r="R90" s="2"/>
      <c r="S90" s="2"/>
      <c r="T90" s="2"/>
      <c r="U90" s="2"/>
      <c r="V90" s="2"/>
      <c r="W90" s="2"/>
      <c r="X90" s="2"/>
      <c r="Y90" s="2"/>
      <c r="Z90" s="2"/>
      <c r="AA90" s="18"/>
      <c r="AB90" s="18"/>
      <c r="AC90" s="18"/>
      <c r="AD90" s="18"/>
      <c r="AE90" s="2"/>
    </row>
    <row r="91" ht="15.75" hidden="1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8"/>
      <c r="M91" s="18"/>
      <c r="N91" s="18"/>
      <c r="O91" s="18"/>
      <c r="P91" s="18"/>
      <c r="Q91" s="2"/>
      <c r="R91" s="2"/>
      <c r="S91" s="2"/>
      <c r="T91" s="2"/>
      <c r="U91" s="2"/>
      <c r="V91" s="2"/>
      <c r="W91" s="2"/>
      <c r="X91" s="2"/>
      <c r="Y91" s="2"/>
      <c r="Z91" s="2"/>
      <c r="AA91" s="18"/>
      <c r="AB91" s="18"/>
      <c r="AC91" s="18"/>
      <c r="AD91" s="18"/>
      <c r="AE91" s="2"/>
    </row>
    <row r="92" ht="15.75" hidden="1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8"/>
      <c r="M92" s="18"/>
      <c r="N92" s="18"/>
      <c r="O92" s="18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8"/>
      <c r="AB92" s="18"/>
      <c r="AC92" s="18"/>
      <c r="AD92" s="2"/>
      <c r="AE92" s="2"/>
    </row>
    <row r="93" ht="15.75" hidden="1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8"/>
      <c r="M93" s="18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8"/>
      <c r="AB93" s="2"/>
      <c r="AC93" s="2"/>
      <c r="AD93" s="2"/>
      <c r="AE93" s="2"/>
    </row>
    <row r="94" ht="15.75" hidden="1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8"/>
      <c r="M94" s="18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8"/>
      <c r="AB94" s="2"/>
      <c r="AC94" s="2"/>
      <c r="AD94" s="2"/>
      <c r="AE94" s="2"/>
    </row>
    <row r="95" ht="15.75" hidden="1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8"/>
      <c r="M95" s="18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8"/>
      <c r="AB95" s="2"/>
      <c r="AC95" s="2"/>
      <c r="AD95" s="2"/>
      <c r="AE95" s="2"/>
    </row>
    <row r="96" ht="15.75" hidden="1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8"/>
      <c r="M96" s="18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8"/>
      <c r="AB96" s="2"/>
      <c r="AC96" s="2"/>
      <c r="AD96" s="2"/>
      <c r="AE96" s="2"/>
    </row>
    <row r="97" ht="15.75" hidden="1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8"/>
      <c r="M97" s="18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8"/>
      <c r="M98" s="18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8"/>
      <c r="M99" s="18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8"/>
      <c r="M100" s="18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8"/>
      <c r="M101" s="18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8"/>
      <c r="M102" s="18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8"/>
      <c r="M103" s="18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8"/>
      <c r="M104" s="18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8"/>
      <c r="M105" s="18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8"/>
      <c r="M106" s="18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8"/>
      <c r="M107" s="18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8"/>
      <c r="M108" s="18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8"/>
      <c r="M109" s="18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8"/>
      <c r="M110" s="18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8"/>
      <c r="M111" s="18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8"/>
      <c r="M112" s="18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8"/>
      <c r="M113" s="18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8"/>
      <c r="M114" s="18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8"/>
      <c r="M115" s="18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8"/>
      <c r="M116" s="18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8"/>
      <c r="M117" s="18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8"/>
      <c r="M118" s="18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8"/>
      <c r="M119" s="18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8"/>
      <c r="M120" s="18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8"/>
      <c r="M121" s="18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8"/>
      <c r="M122" s="18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8"/>
      <c r="M123" s="18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8"/>
      <c r="M124" s="18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8"/>
      <c r="M125" s="18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8"/>
      <c r="M126" s="18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8"/>
      <c r="M127" s="18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8"/>
      <c r="M128" s="18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8"/>
      <c r="M129" s="18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8"/>
      <c r="M130" s="18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8"/>
      <c r="M131" s="18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8"/>
      <c r="M132" s="18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8"/>
      <c r="M133" s="18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8"/>
      <c r="M134" s="18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8"/>
      <c r="M135" s="18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8"/>
      <c r="M136" s="18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8"/>
      <c r="M137" s="18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8"/>
      <c r="M138" s="18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8"/>
      <c r="M139" s="18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8"/>
      <c r="M140" s="18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8"/>
      <c r="M141" s="18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8"/>
      <c r="M142" s="18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8"/>
      <c r="M143" s="18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8"/>
      <c r="M144" s="18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45"/>
      <c r="B145" s="45"/>
      <c r="C145" s="45"/>
      <c r="D145" s="45"/>
      <c r="E145" s="45"/>
      <c r="F145" s="45"/>
      <c r="G145" s="45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45"/>
      <c r="B146" s="45"/>
      <c r="C146" s="45"/>
      <c r="D146" s="45"/>
      <c r="E146" s="45"/>
      <c r="F146" s="45"/>
      <c r="G146" s="45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45"/>
      <c r="B147" s="45"/>
      <c r="C147" s="45"/>
      <c r="D147" s="45"/>
      <c r="E147" s="45"/>
      <c r="F147" s="45"/>
      <c r="G147" s="45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45"/>
      <c r="B148" s="45"/>
      <c r="C148" s="45"/>
      <c r="D148" s="45"/>
      <c r="E148" s="45"/>
      <c r="F148" s="45"/>
      <c r="G148" s="45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45"/>
      <c r="B149" s="45"/>
      <c r="C149" s="45"/>
      <c r="D149" s="45"/>
      <c r="E149" s="45"/>
      <c r="F149" s="45"/>
      <c r="G149" s="45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45"/>
      <c r="B150" s="45"/>
      <c r="C150" s="45"/>
      <c r="D150" s="45"/>
      <c r="E150" s="45"/>
      <c r="F150" s="45"/>
      <c r="G150" s="45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45"/>
      <c r="B151" s="45"/>
      <c r="C151" s="45"/>
      <c r="D151" s="45"/>
      <c r="E151" s="45"/>
      <c r="F151" s="45"/>
      <c r="G151" s="45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45"/>
      <c r="B152" s="45"/>
      <c r="C152" s="45"/>
      <c r="D152" s="45"/>
      <c r="E152" s="45"/>
      <c r="F152" s="45"/>
      <c r="G152" s="45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45"/>
      <c r="B153" s="45"/>
      <c r="C153" s="45"/>
      <c r="D153" s="45"/>
      <c r="E153" s="45"/>
      <c r="F153" s="45"/>
      <c r="G153" s="45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45"/>
      <c r="B154" s="45"/>
      <c r="C154" s="45"/>
      <c r="D154" s="45"/>
      <c r="E154" s="45"/>
      <c r="F154" s="45"/>
      <c r="G154" s="45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45"/>
      <c r="B155" s="45"/>
      <c r="C155" s="45"/>
      <c r="D155" s="45"/>
      <c r="E155" s="45"/>
      <c r="F155" s="45"/>
      <c r="G155" s="45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45"/>
      <c r="B156" s="45"/>
      <c r="C156" s="45"/>
      <c r="D156" s="45"/>
      <c r="E156" s="45"/>
      <c r="F156" s="45"/>
      <c r="G156" s="45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45"/>
      <c r="B157" s="45"/>
      <c r="C157" s="45"/>
      <c r="D157" s="45"/>
      <c r="E157" s="45"/>
      <c r="F157" s="45"/>
      <c r="G157" s="45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5"/>
      <c r="B158" s="45"/>
      <c r="C158" s="45"/>
      <c r="D158" s="45"/>
      <c r="E158" s="45"/>
      <c r="F158" s="45"/>
      <c r="G158" s="45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5"/>
      <c r="B159" s="45"/>
      <c r="C159" s="45"/>
      <c r="D159" s="45"/>
      <c r="E159" s="45"/>
      <c r="F159" s="45"/>
      <c r="G159" s="45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5"/>
      <c r="B160" s="45"/>
      <c r="C160" s="45"/>
      <c r="D160" s="45"/>
      <c r="E160" s="45"/>
      <c r="F160" s="45"/>
      <c r="G160" s="45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5"/>
      <c r="B161" s="45"/>
      <c r="C161" s="45"/>
      <c r="D161" s="45"/>
      <c r="E161" s="45"/>
      <c r="F161" s="45"/>
      <c r="G161" s="45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5"/>
      <c r="B162" s="45"/>
      <c r="C162" s="45"/>
      <c r="D162" s="45"/>
      <c r="E162" s="45"/>
      <c r="F162" s="45"/>
      <c r="G162" s="4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5"/>
      <c r="B163" s="45"/>
      <c r="C163" s="45"/>
      <c r="D163" s="45"/>
      <c r="E163" s="45"/>
      <c r="F163" s="45"/>
      <c r="G163" s="45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5"/>
      <c r="B164" s="45"/>
      <c r="C164" s="45"/>
      <c r="D164" s="45"/>
      <c r="E164" s="45"/>
      <c r="F164" s="45"/>
      <c r="G164" s="4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5"/>
      <c r="B165" s="45"/>
      <c r="C165" s="45"/>
      <c r="D165" s="45"/>
      <c r="E165" s="45"/>
      <c r="F165" s="45"/>
      <c r="G165" s="45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5"/>
      <c r="B166" s="45"/>
      <c r="C166" s="45"/>
      <c r="D166" s="45"/>
      <c r="E166" s="45"/>
      <c r="F166" s="45"/>
      <c r="G166" s="4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5"/>
      <c r="B167" s="45"/>
      <c r="C167" s="45"/>
      <c r="D167" s="45"/>
      <c r="E167" s="45"/>
      <c r="F167" s="45"/>
      <c r="G167" s="45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5"/>
      <c r="B168" s="45"/>
      <c r="C168" s="45"/>
      <c r="D168" s="45"/>
      <c r="E168" s="45"/>
      <c r="F168" s="45"/>
      <c r="G168" s="4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5"/>
      <c r="B169" s="45"/>
      <c r="C169" s="45"/>
      <c r="D169" s="45"/>
      <c r="E169" s="45"/>
      <c r="F169" s="45"/>
      <c r="G169" s="45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5"/>
      <c r="B170" s="45"/>
      <c r="C170" s="45"/>
      <c r="D170" s="45"/>
      <c r="E170" s="45"/>
      <c r="F170" s="45"/>
      <c r="G170" s="4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5"/>
      <c r="B171" s="45"/>
      <c r="C171" s="45"/>
      <c r="D171" s="45"/>
      <c r="E171" s="45"/>
      <c r="F171" s="45"/>
      <c r="G171" s="45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5"/>
      <c r="B172" s="45"/>
      <c r="C172" s="45"/>
      <c r="D172" s="45"/>
      <c r="E172" s="45"/>
      <c r="F172" s="45"/>
      <c r="G172" s="4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5"/>
      <c r="B173" s="45"/>
      <c r="C173" s="45"/>
      <c r="D173" s="45"/>
      <c r="E173" s="45"/>
      <c r="F173" s="45"/>
      <c r="G173" s="45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5"/>
      <c r="B174" s="45"/>
      <c r="C174" s="45"/>
      <c r="D174" s="45"/>
      <c r="E174" s="45"/>
      <c r="F174" s="45"/>
      <c r="G174" s="4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5"/>
      <c r="B175" s="45"/>
      <c r="C175" s="45"/>
      <c r="D175" s="45"/>
      <c r="E175" s="45"/>
      <c r="F175" s="45"/>
      <c r="G175" s="45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5"/>
      <c r="B176" s="45"/>
      <c r="C176" s="45"/>
      <c r="D176" s="45"/>
      <c r="E176" s="45"/>
      <c r="F176" s="45"/>
      <c r="G176" s="4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5"/>
      <c r="B177" s="45"/>
      <c r="C177" s="45"/>
      <c r="D177" s="45"/>
      <c r="E177" s="45"/>
      <c r="F177" s="45"/>
      <c r="G177" s="45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5"/>
      <c r="B178" s="45"/>
      <c r="C178" s="45"/>
      <c r="D178" s="45"/>
      <c r="E178" s="45"/>
      <c r="F178" s="45"/>
      <c r="G178" s="4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5"/>
      <c r="B179" s="45"/>
      <c r="C179" s="45"/>
      <c r="D179" s="45"/>
      <c r="E179" s="45"/>
      <c r="F179" s="45"/>
      <c r="G179" s="45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5"/>
      <c r="B180" s="45"/>
      <c r="C180" s="45"/>
      <c r="D180" s="45"/>
      <c r="E180" s="45"/>
      <c r="F180" s="45"/>
      <c r="G180" s="4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5"/>
      <c r="B181" s="45"/>
      <c r="C181" s="45"/>
      <c r="D181" s="45"/>
      <c r="E181" s="45"/>
      <c r="F181" s="45"/>
      <c r="G181" s="45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5"/>
      <c r="B182" s="45"/>
      <c r="C182" s="45"/>
      <c r="D182" s="45"/>
      <c r="E182" s="45"/>
      <c r="F182" s="45"/>
      <c r="G182" s="4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5"/>
      <c r="B183" s="45"/>
      <c r="C183" s="45"/>
      <c r="D183" s="45"/>
      <c r="E183" s="45"/>
      <c r="F183" s="45"/>
      <c r="G183" s="45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5"/>
      <c r="B184" s="45"/>
      <c r="C184" s="45"/>
      <c r="D184" s="45"/>
      <c r="E184" s="45"/>
      <c r="F184" s="45"/>
      <c r="G184" s="4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5"/>
      <c r="B185" s="45"/>
      <c r="C185" s="45"/>
      <c r="D185" s="45"/>
      <c r="E185" s="45"/>
      <c r="F185" s="45"/>
      <c r="G185" s="45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5"/>
      <c r="B186" s="45"/>
      <c r="C186" s="45"/>
      <c r="D186" s="45"/>
      <c r="E186" s="45"/>
      <c r="F186" s="45"/>
      <c r="G186" s="4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5"/>
      <c r="B187" s="45"/>
      <c r="C187" s="45"/>
      <c r="D187" s="45"/>
      <c r="E187" s="45"/>
      <c r="F187" s="45"/>
      <c r="G187" s="45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5"/>
      <c r="B188" s="45"/>
      <c r="C188" s="45"/>
      <c r="D188" s="45"/>
      <c r="E188" s="45"/>
      <c r="F188" s="45"/>
      <c r="G188" s="45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5"/>
      <c r="B189" s="45"/>
      <c r="C189" s="45"/>
      <c r="D189" s="45"/>
      <c r="E189" s="45"/>
      <c r="F189" s="45"/>
      <c r="G189" s="45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5"/>
      <c r="B190" s="45"/>
      <c r="C190" s="45"/>
      <c r="D190" s="45"/>
      <c r="E190" s="45"/>
      <c r="F190" s="45"/>
      <c r="G190" s="45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5"/>
      <c r="B191" s="45"/>
      <c r="C191" s="45"/>
      <c r="D191" s="45"/>
      <c r="E191" s="45"/>
      <c r="F191" s="45"/>
      <c r="G191" s="45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5"/>
      <c r="B192" s="45"/>
      <c r="C192" s="45"/>
      <c r="D192" s="45"/>
      <c r="E192" s="45"/>
      <c r="F192" s="45"/>
      <c r="G192" s="45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5"/>
      <c r="B193" s="45"/>
      <c r="C193" s="45"/>
      <c r="D193" s="45"/>
      <c r="E193" s="45"/>
      <c r="F193" s="45"/>
      <c r="G193" s="45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5"/>
      <c r="B194" s="45"/>
      <c r="C194" s="45"/>
      <c r="D194" s="45"/>
      <c r="E194" s="45"/>
      <c r="F194" s="45"/>
      <c r="G194" s="45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5"/>
      <c r="B195" s="45"/>
      <c r="C195" s="45"/>
      <c r="D195" s="45"/>
      <c r="E195" s="45"/>
      <c r="F195" s="45"/>
      <c r="G195" s="45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5"/>
      <c r="B196" s="45"/>
      <c r="C196" s="45"/>
      <c r="D196" s="45"/>
      <c r="E196" s="45"/>
      <c r="F196" s="45"/>
      <c r="G196" s="45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5"/>
      <c r="B197" s="45"/>
      <c r="C197" s="45"/>
      <c r="D197" s="45"/>
      <c r="E197" s="45"/>
      <c r="F197" s="45"/>
      <c r="G197" s="45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5"/>
      <c r="B198" s="45"/>
      <c r="C198" s="45"/>
      <c r="D198" s="45"/>
      <c r="E198" s="45"/>
      <c r="F198" s="45"/>
      <c r="G198" s="45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5"/>
      <c r="B199" s="45"/>
      <c r="C199" s="45"/>
      <c r="D199" s="45"/>
      <c r="E199" s="45"/>
      <c r="F199" s="45"/>
      <c r="G199" s="45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5"/>
      <c r="B200" s="45"/>
      <c r="C200" s="45"/>
      <c r="D200" s="45"/>
      <c r="E200" s="45"/>
      <c r="F200" s="45"/>
      <c r="G200" s="45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5"/>
      <c r="B201" s="45"/>
      <c r="C201" s="45"/>
      <c r="D201" s="45"/>
      <c r="E201" s="45"/>
      <c r="F201" s="45"/>
      <c r="G201" s="45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5"/>
      <c r="B202" s="45"/>
      <c r="C202" s="45"/>
      <c r="D202" s="45"/>
      <c r="E202" s="45"/>
      <c r="F202" s="45"/>
      <c r="G202" s="45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5"/>
      <c r="B203" s="45"/>
      <c r="C203" s="45"/>
      <c r="D203" s="45"/>
      <c r="E203" s="45"/>
      <c r="F203" s="45"/>
      <c r="G203" s="45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5"/>
      <c r="B204" s="45"/>
      <c r="C204" s="45"/>
      <c r="D204" s="45"/>
      <c r="E204" s="45"/>
      <c r="F204" s="45"/>
      <c r="G204" s="45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5"/>
      <c r="B205" s="45"/>
      <c r="C205" s="45"/>
      <c r="D205" s="45"/>
      <c r="E205" s="45"/>
      <c r="F205" s="45"/>
      <c r="G205" s="45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5"/>
      <c r="B206" s="45"/>
      <c r="C206" s="45"/>
      <c r="D206" s="45"/>
      <c r="E206" s="45"/>
      <c r="F206" s="45"/>
      <c r="G206" s="45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5"/>
      <c r="B207" s="45"/>
      <c r="C207" s="45"/>
      <c r="D207" s="45"/>
      <c r="E207" s="45"/>
      <c r="F207" s="45"/>
      <c r="G207" s="45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5"/>
      <c r="B208" s="45"/>
      <c r="C208" s="45"/>
      <c r="D208" s="45"/>
      <c r="E208" s="45"/>
      <c r="F208" s="45"/>
      <c r="G208" s="45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5"/>
      <c r="B209" s="45"/>
      <c r="C209" s="45"/>
      <c r="D209" s="45"/>
      <c r="E209" s="45"/>
      <c r="F209" s="45"/>
      <c r="G209" s="45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5"/>
      <c r="B210" s="45"/>
      <c r="C210" s="45"/>
      <c r="D210" s="45"/>
      <c r="E210" s="45"/>
      <c r="F210" s="45"/>
      <c r="G210" s="45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5"/>
      <c r="B211" s="45"/>
      <c r="C211" s="45"/>
      <c r="D211" s="45"/>
      <c r="E211" s="45"/>
      <c r="F211" s="45"/>
      <c r="G211" s="45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5"/>
      <c r="B212" s="45"/>
      <c r="C212" s="45"/>
      <c r="D212" s="45"/>
      <c r="E212" s="45"/>
      <c r="F212" s="45"/>
      <c r="G212" s="45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5"/>
      <c r="B213" s="45"/>
      <c r="C213" s="45"/>
      <c r="D213" s="45"/>
      <c r="E213" s="45"/>
      <c r="F213" s="45"/>
      <c r="G213" s="45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5"/>
      <c r="B214" s="45"/>
      <c r="C214" s="45"/>
      <c r="D214" s="45"/>
      <c r="E214" s="45"/>
      <c r="F214" s="45"/>
      <c r="G214" s="45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5"/>
      <c r="B215" s="45"/>
      <c r="C215" s="45"/>
      <c r="D215" s="45"/>
      <c r="E215" s="45"/>
      <c r="F215" s="45"/>
      <c r="G215" s="45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5"/>
      <c r="B216" s="45"/>
      <c r="C216" s="45"/>
      <c r="D216" s="45"/>
      <c r="E216" s="45"/>
      <c r="F216" s="45"/>
      <c r="G216" s="45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5"/>
      <c r="B217" s="45"/>
      <c r="C217" s="45"/>
      <c r="D217" s="45"/>
      <c r="E217" s="45"/>
      <c r="F217" s="45"/>
      <c r="G217" s="45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5"/>
      <c r="B218" s="45"/>
      <c r="C218" s="45"/>
      <c r="D218" s="45"/>
      <c r="E218" s="45"/>
      <c r="F218" s="45"/>
      <c r="G218" s="45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5"/>
      <c r="B219" s="45"/>
      <c r="C219" s="45"/>
      <c r="D219" s="45"/>
      <c r="E219" s="45"/>
      <c r="F219" s="45"/>
      <c r="G219" s="45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5"/>
      <c r="B220" s="45"/>
      <c r="C220" s="45"/>
      <c r="D220" s="45"/>
      <c r="E220" s="45"/>
      <c r="F220" s="45"/>
      <c r="G220" s="45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5"/>
      <c r="B221" s="45"/>
      <c r="C221" s="45"/>
      <c r="D221" s="45"/>
      <c r="E221" s="45"/>
      <c r="F221" s="45"/>
      <c r="G221" s="45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5"/>
      <c r="B222" s="45"/>
      <c r="C222" s="45"/>
      <c r="D222" s="45"/>
      <c r="E222" s="45"/>
      <c r="F222" s="45"/>
      <c r="G222" s="45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5"/>
      <c r="B223" s="45"/>
      <c r="C223" s="45"/>
      <c r="D223" s="45"/>
      <c r="E223" s="45"/>
      <c r="F223" s="45"/>
      <c r="G223" s="45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5"/>
      <c r="B224" s="45"/>
      <c r="C224" s="45"/>
      <c r="D224" s="45"/>
      <c r="E224" s="45"/>
      <c r="F224" s="45"/>
      <c r="G224" s="45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5"/>
      <c r="B225" s="45"/>
      <c r="C225" s="45"/>
      <c r="D225" s="45"/>
      <c r="E225" s="45"/>
      <c r="F225" s="45"/>
      <c r="G225" s="45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33:G48">
    <cfRule type="cellIs" dxfId="0" priority="1" operator="lessThan">
      <formula>7</formula>
    </cfRule>
  </conditionalFormatting>
  <conditionalFormatting sqref="G33:G48">
    <cfRule type="cellIs" dxfId="1" priority="2" operator="greaterThanOrEqual">
      <formula>7</formula>
    </cfRule>
  </conditionalFormatting>
  <conditionalFormatting sqref="G4:G27">
    <cfRule type="cellIs" dxfId="0" priority="3" operator="lessThan">
      <formula>7</formula>
    </cfRule>
  </conditionalFormatting>
  <conditionalFormatting sqref="G4:G27">
    <cfRule type="cellIs" dxfId="1" priority="4" operator="greaterThanOrEqual">
      <formula>7</formula>
    </cfRule>
  </conditionalFormatting>
  <conditionalFormatting sqref="B4:E2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70C0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6" width="11.57"/>
    <col customWidth="1" hidden="1" min="27" max="27" width="38.29"/>
    <col customWidth="1" hidden="1" min="28" max="31" width="11.57"/>
  </cols>
  <sheetData>
    <row r="1">
      <c r="A1" s="13" t="s">
        <v>26</v>
      </c>
      <c r="B1" s="14" t="s">
        <v>63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 t="s">
        <v>28</v>
      </c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2"/>
      <c r="AA1" s="18"/>
      <c r="AB1" s="18"/>
      <c r="AC1" s="18"/>
      <c r="AD1" s="18"/>
      <c r="AE1" s="18"/>
    </row>
    <row r="2">
      <c r="A2" s="20"/>
      <c r="B2" s="21"/>
      <c r="C2" s="22"/>
      <c r="D2" s="22"/>
      <c r="E2" s="22"/>
      <c r="F2" s="22"/>
      <c r="G2" s="22"/>
      <c r="H2" s="22"/>
      <c r="I2" s="22"/>
      <c r="J2" s="22"/>
      <c r="K2" s="23"/>
      <c r="L2" s="2"/>
      <c r="M2" s="24" t="s">
        <v>29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2"/>
      <c r="AA2" s="18"/>
      <c r="AB2" s="18"/>
      <c r="AC2" s="18"/>
      <c r="AD2" s="18"/>
      <c r="AE2" s="18"/>
    </row>
    <row r="3">
      <c r="A3" s="25"/>
      <c r="B3" s="26" t="s">
        <v>30</v>
      </c>
      <c r="C3" s="26" t="s">
        <v>31</v>
      </c>
      <c r="D3" s="26" t="s">
        <v>32</v>
      </c>
      <c r="E3" s="26" t="s">
        <v>33</v>
      </c>
      <c r="F3" s="27" t="s">
        <v>34</v>
      </c>
      <c r="G3" s="27" t="s">
        <v>35</v>
      </c>
      <c r="H3" s="27" t="s">
        <v>36</v>
      </c>
      <c r="I3" s="27" t="s">
        <v>37</v>
      </c>
      <c r="J3" s="26" t="s">
        <v>38</v>
      </c>
      <c r="K3" s="26" t="s">
        <v>39</v>
      </c>
      <c r="L3" s="2"/>
      <c r="M3" s="17" t="s">
        <v>40</v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2"/>
      <c r="Y3" s="18"/>
      <c r="Z3" s="18"/>
      <c r="AA3" s="18"/>
      <c r="AB3" s="18"/>
      <c r="AC3" s="18"/>
      <c r="AD3" s="18"/>
      <c r="AE3" s="18"/>
    </row>
    <row r="4">
      <c r="A4" s="28" t="str">
        <f>ALNS!A4</f>
        <v>Ana Beatriz Oliveira Barbosa</v>
      </c>
      <c r="B4" s="29"/>
      <c r="C4" s="29"/>
      <c r="D4" s="29"/>
      <c r="E4" s="29"/>
      <c r="F4" s="30">
        <f t="shared" ref="F4:F27" si="1">IF(A4&lt;&gt;"",SUM(B4:E4),)</f>
        <v>0</v>
      </c>
      <c r="G4" s="31" t="str">
        <f t="shared" ref="G4:G27" si="2">IFERROR(IF(F4&gt;=0,AVERAGE(B4:E4),""),"")</f>
        <v/>
      </c>
      <c r="H4" s="30" t="str">
        <f t="shared" ref="H4:H27" si="3">IF(AND(F4&gt;=10,F4&lt;28,G4&lt;7),ROUND((50-G4*6)/4,1),"")</f>
        <v/>
      </c>
      <c r="I4" s="32"/>
      <c r="J4" s="33" t="str">
        <f t="shared" ref="J4:J27" si="4">IF(AND(B4&lt;&gt;"",C4&lt;&gt;"",D4&lt;&gt;"",E4&lt;&gt;""),IF(OR(F4&gt;=28,F4&lt;10),G4,IF(I4=H4,5,((G4*6)+(I4*4))/10)),)</f>
        <v/>
      </c>
      <c r="K4" s="34" t="str">
        <f t="shared" ref="K4:K27" si="5">IF(AND(B4&lt;&gt;"",C4&lt;&gt;"",D4&lt;&gt;"",E4&lt;&gt;""),IF(J4&gt;=5,"A","R"),)</f>
        <v/>
      </c>
      <c r="L4" s="2"/>
      <c r="M4" s="35" t="s">
        <v>41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</row>
    <row r="5">
      <c r="A5" s="36" t="str">
        <f>ALNS!A5</f>
        <v>Ana Clara de Lima</v>
      </c>
      <c r="B5" s="37"/>
      <c r="C5" s="37"/>
      <c r="D5" s="37"/>
      <c r="E5" s="37"/>
      <c r="F5" s="38">
        <f t="shared" si="1"/>
        <v>0</v>
      </c>
      <c r="G5" s="39" t="str">
        <f t="shared" si="2"/>
        <v/>
      </c>
      <c r="H5" s="38" t="str">
        <f t="shared" si="3"/>
        <v/>
      </c>
      <c r="I5" s="40"/>
      <c r="J5" s="41" t="str">
        <f t="shared" si="4"/>
        <v/>
      </c>
      <c r="K5" s="42" t="str">
        <f t="shared" si="5"/>
        <v/>
      </c>
      <c r="L5" s="2"/>
      <c r="M5" s="24" t="s">
        <v>42</v>
      </c>
      <c r="N5" s="18"/>
      <c r="O5" s="18"/>
      <c r="P5" s="18"/>
      <c r="Q5" s="18"/>
      <c r="R5" s="18"/>
      <c r="S5" s="18"/>
      <c r="T5" s="18"/>
      <c r="U5" s="18"/>
      <c r="V5" s="18"/>
      <c r="W5" s="18"/>
      <c r="X5" s="2"/>
      <c r="Y5" s="18"/>
      <c r="Z5" s="2"/>
      <c r="AA5" s="18"/>
      <c r="AB5" s="18"/>
      <c r="AC5" s="18"/>
      <c r="AD5" s="18"/>
      <c r="AE5" s="18"/>
    </row>
    <row r="6">
      <c r="A6" s="28" t="str">
        <f>ALNS!A6</f>
        <v>Brenda Teixeira Figueiredo</v>
      </c>
      <c r="B6" s="29"/>
      <c r="C6" s="29"/>
      <c r="D6" s="29"/>
      <c r="E6" s="29"/>
      <c r="F6" s="30">
        <f t="shared" si="1"/>
        <v>0</v>
      </c>
      <c r="G6" s="31" t="str">
        <f t="shared" si="2"/>
        <v/>
      </c>
      <c r="H6" s="30" t="str">
        <f t="shared" si="3"/>
        <v/>
      </c>
      <c r="I6" s="32"/>
      <c r="J6" s="33" t="str">
        <f t="shared" si="4"/>
        <v/>
      </c>
      <c r="K6" s="34" t="str">
        <f t="shared" si="5"/>
        <v/>
      </c>
      <c r="L6" s="2"/>
      <c r="M6" s="43" t="s">
        <v>43</v>
      </c>
      <c r="N6" s="18"/>
      <c r="O6" s="18"/>
      <c r="P6" s="18"/>
      <c r="Q6" s="18"/>
      <c r="R6" s="18"/>
      <c r="S6" s="18"/>
      <c r="T6" s="18"/>
      <c r="U6" s="18"/>
      <c r="V6" s="18"/>
      <c r="W6" s="18"/>
      <c r="X6" s="2"/>
      <c r="Y6" s="18"/>
      <c r="Z6" s="2"/>
      <c r="AA6" s="18"/>
      <c r="AB6" s="18"/>
      <c r="AC6" s="18"/>
      <c r="AD6" s="18"/>
      <c r="AE6" s="18"/>
    </row>
    <row r="7">
      <c r="A7" s="36" t="str">
        <f>ALNS!A7</f>
        <v>Carlos Antonio da Silva Vicente</v>
      </c>
      <c r="B7" s="37"/>
      <c r="C7" s="37"/>
      <c r="D7" s="37"/>
      <c r="E7" s="37"/>
      <c r="F7" s="38">
        <f t="shared" si="1"/>
        <v>0</v>
      </c>
      <c r="G7" s="39" t="str">
        <f t="shared" si="2"/>
        <v/>
      </c>
      <c r="H7" s="38" t="str">
        <f t="shared" si="3"/>
        <v/>
      </c>
      <c r="I7" s="40"/>
      <c r="J7" s="41" t="str">
        <f t="shared" si="4"/>
        <v/>
      </c>
      <c r="K7" s="42" t="str">
        <f t="shared" si="5"/>
        <v/>
      </c>
      <c r="L7" s="2"/>
      <c r="M7" s="43" t="s">
        <v>44</v>
      </c>
      <c r="N7" s="18"/>
      <c r="O7" s="18"/>
      <c r="P7" s="18"/>
      <c r="Q7" s="18"/>
      <c r="R7" s="18"/>
      <c r="S7" s="18"/>
      <c r="T7" s="18"/>
      <c r="U7" s="18"/>
      <c r="V7" s="18"/>
      <c r="W7" s="18"/>
      <c r="X7" s="2"/>
      <c r="Y7" s="18"/>
      <c r="Z7" s="2"/>
      <c r="AA7" s="18"/>
      <c r="AB7" s="18"/>
      <c r="AC7" s="18"/>
      <c r="AD7" s="18"/>
      <c r="AE7" s="18"/>
    </row>
    <row r="8">
      <c r="A8" s="28" t="str">
        <f>ALNS!A8</f>
        <v>Eduarda Shaieny Lopes Lima</v>
      </c>
      <c r="B8" s="29"/>
      <c r="C8" s="29"/>
      <c r="D8" s="29"/>
      <c r="E8" s="29"/>
      <c r="F8" s="30">
        <f t="shared" si="1"/>
        <v>0</v>
      </c>
      <c r="G8" s="31" t="str">
        <f t="shared" si="2"/>
        <v/>
      </c>
      <c r="H8" s="30" t="str">
        <f t="shared" si="3"/>
        <v/>
      </c>
      <c r="I8" s="32"/>
      <c r="J8" s="33" t="str">
        <f t="shared" si="4"/>
        <v/>
      </c>
      <c r="K8" s="34" t="str">
        <f t="shared" si="5"/>
        <v/>
      </c>
      <c r="L8" s="2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2"/>
      <c r="Y8" s="18"/>
      <c r="Z8" s="2"/>
      <c r="AA8" s="18"/>
      <c r="AB8" s="18"/>
      <c r="AC8" s="18"/>
      <c r="AD8" s="18"/>
      <c r="AE8" s="18"/>
    </row>
    <row r="9">
      <c r="A9" s="36" t="str">
        <f>ALNS!A9</f>
        <v>Ellen Beatriz Pacífico da Silva</v>
      </c>
      <c r="B9" s="37"/>
      <c r="C9" s="37"/>
      <c r="D9" s="37"/>
      <c r="E9" s="37"/>
      <c r="F9" s="38">
        <f t="shared" si="1"/>
        <v>0</v>
      </c>
      <c r="G9" s="39" t="str">
        <f t="shared" si="2"/>
        <v/>
      </c>
      <c r="H9" s="38" t="str">
        <f t="shared" si="3"/>
        <v/>
      </c>
      <c r="I9" s="40"/>
      <c r="J9" s="41" t="str">
        <f t="shared" si="4"/>
        <v/>
      </c>
      <c r="K9" s="42" t="str">
        <f t="shared" si="5"/>
        <v/>
      </c>
      <c r="L9" s="2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2"/>
      <c r="Y9" s="18"/>
      <c r="Z9" s="2"/>
      <c r="AA9" s="18"/>
      <c r="AB9" s="18"/>
      <c r="AC9" s="18"/>
      <c r="AD9" s="18"/>
      <c r="AE9" s="18"/>
    </row>
    <row r="10">
      <c r="A10" s="28" t="str">
        <f>ALNS!A10</f>
        <v>Emilly Christina Lima Freire</v>
      </c>
      <c r="B10" s="29"/>
      <c r="C10" s="29"/>
      <c r="D10" s="29"/>
      <c r="E10" s="29"/>
      <c r="F10" s="30">
        <f t="shared" si="1"/>
        <v>0</v>
      </c>
      <c r="G10" s="31" t="str">
        <f t="shared" si="2"/>
        <v/>
      </c>
      <c r="H10" s="30" t="str">
        <f t="shared" si="3"/>
        <v/>
      </c>
      <c r="I10" s="32"/>
      <c r="J10" s="33" t="str">
        <f t="shared" si="4"/>
        <v/>
      </c>
      <c r="K10" s="34" t="str">
        <f t="shared" si="5"/>
        <v/>
      </c>
      <c r="L10" s="2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2"/>
      <c r="Y10" s="18"/>
      <c r="Z10" s="2"/>
      <c r="AA10" s="18"/>
      <c r="AB10" s="18"/>
      <c r="AC10" s="18"/>
      <c r="AD10" s="18"/>
      <c r="AE10" s="18"/>
    </row>
    <row r="11">
      <c r="A11" s="36" t="str">
        <f>ALNS!A11</f>
        <v>Emilly Eduarda Almeida da Silva</v>
      </c>
      <c r="B11" s="37"/>
      <c r="C11" s="37"/>
      <c r="D11" s="37"/>
      <c r="E11" s="37"/>
      <c r="F11" s="38">
        <f t="shared" si="1"/>
        <v>0</v>
      </c>
      <c r="G11" s="39" t="str">
        <f t="shared" si="2"/>
        <v/>
      </c>
      <c r="H11" s="38" t="str">
        <f t="shared" si="3"/>
        <v/>
      </c>
      <c r="I11" s="40"/>
      <c r="J11" s="41" t="str">
        <f t="shared" si="4"/>
        <v/>
      </c>
      <c r="K11" s="42" t="str">
        <f t="shared" si="5"/>
        <v/>
      </c>
      <c r="L11" s="2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2"/>
      <c r="Y11" s="18"/>
      <c r="Z11" s="2"/>
      <c r="AA11" s="18"/>
      <c r="AB11" s="18"/>
      <c r="AC11" s="18"/>
      <c r="AD11" s="18"/>
      <c r="AE11" s="18"/>
    </row>
    <row r="12">
      <c r="A12" s="28" t="str">
        <f>ALNS!A12</f>
        <v>Emilly Oliveira da Cruz</v>
      </c>
      <c r="B12" s="29"/>
      <c r="C12" s="29"/>
      <c r="D12" s="29"/>
      <c r="E12" s="29"/>
      <c r="F12" s="30">
        <f t="shared" si="1"/>
        <v>0</v>
      </c>
      <c r="G12" s="31" t="str">
        <f t="shared" si="2"/>
        <v/>
      </c>
      <c r="H12" s="30" t="str">
        <f t="shared" si="3"/>
        <v/>
      </c>
      <c r="I12" s="32"/>
      <c r="J12" s="33" t="str">
        <f t="shared" si="4"/>
        <v/>
      </c>
      <c r="K12" s="34" t="str">
        <f t="shared" si="5"/>
        <v/>
      </c>
      <c r="L12" s="2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2"/>
      <c r="Y12" s="18"/>
      <c r="Z12" s="2"/>
      <c r="AA12" s="18"/>
      <c r="AB12" s="18"/>
      <c r="AC12" s="18"/>
      <c r="AD12" s="18"/>
      <c r="AE12" s="18"/>
    </row>
    <row r="13">
      <c r="A13" s="36" t="str">
        <f>ALNS!A13</f>
        <v>Esteffany Mirelly Lima da Silva</v>
      </c>
      <c r="B13" s="37"/>
      <c r="C13" s="37"/>
      <c r="D13" s="37"/>
      <c r="E13" s="37"/>
      <c r="F13" s="38">
        <f t="shared" si="1"/>
        <v>0</v>
      </c>
      <c r="G13" s="39" t="str">
        <f t="shared" si="2"/>
        <v/>
      </c>
      <c r="H13" s="38" t="str">
        <f t="shared" si="3"/>
        <v/>
      </c>
      <c r="I13" s="40"/>
      <c r="J13" s="41" t="str">
        <f t="shared" si="4"/>
        <v/>
      </c>
      <c r="K13" s="42" t="str">
        <f t="shared" si="5"/>
        <v/>
      </c>
      <c r="L13" s="2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2"/>
      <c r="Y13" s="18"/>
      <c r="Z13" s="2"/>
      <c r="AA13" s="18"/>
      <c r="AB13" s="18"/>
      <c r="AC13" s="18"/>
      <c r="AD13" s="18"/>
      <c r="AE13" s="18"/>
    </row>
    <row r="14">
      <c r="A14" s="28" t="str">
        <f>ALNS!A14</f>
        <v>Ester Hadassa Gomes Silva</v>
      </c>
      <c r="B14" s="29"/>
      <c r="C14" s="29"/>
      <c r="D14" s="29"/>
      <c r="E14" s="29"/>
      <c r="F14" s="30">
        <f t="shared" si="1"/>
        <v>0</v>
      </c>
      <c r="G14" s="31" t="str">
        <f t="shared" si="2"/>
        <v/>
      </c>
      <c r="H14" s="30" t="str">
        <f t="shared" si="3"/>
        <v/>
      </c>
      <c r="I14" s="32"/>
      <c r="J14" s="33" t="str">
        <f t="shared" si="4"/>
        <v/>
      </c>
      <c r="K14" s="34" t="str">
        <f t="shared" si="5"/>
        <v/>
      </c>
      <c r="L14" s="2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2"/>
      <c r="Y14" s="18"/>
      <c r="Z14" s="2"/>
      <c r="AA14" s="18"/>
      <c r="AB14" s="18"/>
      <c r="AC14" s="18"/>
      <c r="AD14" s="18"/>
      <c r="AE14" s="18"/>
    </row>
    <row r="15">
      <c r="A15" s="36" t="str">
        <f>ALNS!A15</f>
        <v>Évelin Yasmin Ferreira de Santana</v>
      </c>
      <c r="B15" s="37"/>
      <c r="C15" s="37"/>
      <c r="D15" s="37"/>
      <c r="E15" s="37"/>
      <c r="F15" s="38">
        <f t="shared" si="1"/>
        <v>0</v>
      </c>
      <c r="G15" s="39" t="str">
        <f t="shared" si="2"/>
        <v/>
      </c>
      <c r="H15" s="38" t="str">
        <f t="shared" si="3"/>
        <v/>
      </c>
      <c r="I15" s="40"/>
      <c r="J15" s="41" t="str">
        <f t="shared" si="4"/>
        <v/>
      </c>
      <c r="K15" s="42" t="str">
        <f t="shared" si="5"/>
        <v/>
      </c>
      <c r="L15" s="2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2"/>
      <c r="Y15" s="18"/>
      <c r="Z15" s="2"/>
      <c r="AA15" s="18"/>
      <c r="AB15" s="18"/>
      <c r="AC15" s="18"/>
      <c r="AD15" s="18"/>
      <c r="AE15" s="18"/>
    </row>
    <row r="16">
      <c r="A16" s="28" t="str">
        <f>ALNS!A16</f>
        <v>Everton Henrique de Negreiros Silva</v>
      </c>
      <c r="B16" s="29"/>
      <c r="C16" s="29"/>
      <c r="D16" s="29"/>
      <c r="E16" s="29"/>
      <c r="F16" s="30">
        <f t="shared" si="1"/>
        <v>0</v>
      </c>
      <c r="G16" s="31" t="str">
        <f t="shared" si="2"/>
        <v/>
      </c>
      <c r="H16" s="30" t="str">
        <f t="shared" si="3"/>
        <v/>
      </c>
      <c r="I16" s="32"/>
      <c r="J16" s="33" t="str">
        <f t="shared" si="4"/>
        <v/>
      </c>
      <c r="K16" s="34" t="str">
        <f t="shared" si="5"/>
        <v/>
      </c>
      <c r="L16" s="2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2"/>
      <c r="Y16" s="18"/>
      <c r="Z16" s="2"/>
      <c r="AA16" s="18"/>
      <c r="AB16" s="18"/>
      <c r="AC16" s="18"/>
      <c r="AD16" s="18"/>
      <c r="AE16" s="18"/>
    </row>
    <row r="17">
      <c r="A17" s="36" t="str">
        <f>ALNS!A17</f>
        <v>Gabrielle Borges Alves</v>
      </c>
      <c r="B17" s="37"/>
      <c r="C17" s="37"/>
      <c r="D17" s="37"/>
      <c r="E17" s="37"/>
      <c r="F17" s="38">
        <f t="shared" si="1"/>
        <v>0</v>
      </c>
      <c r="G17" s="39" t="str">
        <f t="shared" si="2"/>
        <v/>
      </c>
      <c r="H17" s="38" t="str">
        <f t="shared" si="3"/>
        <v/>
      </c>
      <c r="I17" s="40"/>
      <c r="J17" s="41" t="str">
        <f t="shared" si="4"/>
        <v/>
      </c>
      <c r="K17" s="42" t="str">
        <f t="shared" si="5"/>
        <v/>
      </c>
      <c r="L17" s="2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2"/>
      <c r="Y17" s="18"/>
      <c r="Z17" s="2"/>
      <c r="AA17" s="18"/>
      <c r="AB17" s="18"/>
      <c r="AC17" s="18"/>
      <c r="AD17" s="18"/>
      <c r="AE17" s="18"/>
    </row>
    <row r="18">
      <c r="A18" s="28" t="str">
        <f>ALNS!A18</f>
        <v>João Gabriel Araújo Macedo</v>
      </c>
      <c r="B18" s="29"/>
      <c r="C18" s="29"/>
      <c r="D18" s="29"/>
      <c r="E18" s="29"/>
      <c r="F18" s="30">
        <f t="shared" si="1"/>
        <v>0</v>
      </c>
      <c r="G18" s="31" t="str">
        <f t="shared" si="2"/>
        <v/>
      </c>
      <c r="H18" s="30" t="str">
        <f t="shared" si="3"/>
        <v/>
      </c>
      <c r="I18" s="32"/>
      <c r="J18" s="33" t="str">
        <f t="shared" si="4"/>
        <v/>
      </c>
      <c r="K18" s="34" t="str">
        <f t="shared" si="5"/>
        <v/>
      </c>
      <c r="L18" s="2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2"/>
      <c r="Y18" s="18"/>
      <c r="Z18" s="2"/>
      <c r="AA18" s="18"/>
      <c r="AB18" s="18"/>
      <c r="AC18" s="18"/>
      <c r="AD18" s="18"/>
      <c r="AE18" s="18"/>
    </row>
    <row r="19">
      <c r="A19" s="36" t="str">
        <f>ALNS!A19</f>
        <v>José Flávio Araújo Macedo</v>
      </c>
      <c r="B19" s="37"/>
      <c r="C19" s="37"/>
      <c r="D19" s="37"/>
      <c r="E19" s="37"/>
      <c r="F19" s="38">
        <f t="shared" si="1"/>
        <v>0</v>
      </c>
      <c r="G19" s="39" t="str">
        <f t="shared" si="2"/>
        <v/>
      </c>
      <c r="H19" s="38" t="str">
        <f t="shared" si="3"/>
        <v/>
      </c>
      <c r="I19" s="40"/>
      <c r="J19" s="41" t="str">
        <f t="shared" si="4"/>
        <v/>
      </c>
      <c r="K19" s="42" t="str">
        <f t="shared" si="5"/>
        <v/>
      </c>
      <c r="L19" s="2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2"/>
      <c r="Y19" s="18"/>
      <c r="Z19" s="2"/>
      <c r="AA19" s="18"/>
      <c r="AB19" s="18"/>
      <c r="AC19" s="18"/>
      <c r="AD19" s="18"/>
      <c r="AE19" s="18"/>
    </row>
    <row r="20" ht="15.75" customHeight="1">
      <c r="A20" s="44" t="str">
        <f>ALNS!A20</f>
        <v>Lethycia Nascimento Sousa</v>
      </c>
      <c r="B20" s="29"/>
      <c r="C20" s="29"/>
      <c r="D20" s="29"/>
      <c r="E20" s="29"/>
      <c r="F20" s="30">
        <f t="shared" si="1"/>
        <v>0</v>
      </c>
      <c r="G20" s="31" t="str">
        <f t="shared" si="2"/>
        <v/>
      </c>
      <c r="H20" s="30" t="str">
        <f t="shared" si="3"/>
        <v/>
      </c>
      <c r="I20" s="32"/>
      <c r="J20" s="33" t="str">
        <f t="shared" si="4"/>
        <v/>
      </c>
      <c r="K20" s="34" t="str">
        <f t="shared" si="5"/>
        <v/>
      </c>
      <c r="L20" s="2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2"/>
      <c r="Y20" s="18"/>
      <c r="Z20" s="2"/>
      <c r="AA20" s="18"/>
      <c r="AB20" s="18"/>
      <c r="AC20" s="18"/>
      <c r="AD20" s="18"/>
      <c r="AE20" s="18"/>
    </row>
    <row r="21" ht="15.75" customHeight="1">
      <c r="A21" s="36" t="str">
        <f>ALNS!A21</f>
        <v>Maria Julia Oliveira Almeida</v>
      </c>
      <c r="B21" s="37"/>
      <c r="C21" s="37"/>
      <c r="D21" s="37"/>
      <c r="E21" s="37"/>
      <c r="F21" s="38">
        <f t="shared" si="1"/>
        <v>0</v>
      </c>
      <c r="G21" s="39" t="str">
        <f t="shared" si="2"/>
        <v/>
      </c>
      <c r="H21" s="38" t="str">
        <f t="shared" si="3"/>
        <v/>
      </c>
      <c r="I21" s="40"/>
      <c r="J21" s="41" t="str">
        <f t="shared" si="4"/>
        <v/>
      </c>
      <c r="K21" s="42" t="str">
        <f t="shared" si="5"/>
        <v/>
      </c>
      <c r="L21" s="2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2"/>
      <c r="Y21" s="18"/>
      <c r="Z21" s="2"/>
      <c r="AA21" s="18"/>
      <c r="AB21" s="18"/>
      <c r="AC21" s="18"/>
      <c r="AD21" s="18"/>
      <c r="AE21" s="18"/>
    </row>
    <row r="22" ht="15.75" customHeight="1">
      <c r="A22" s="28" t="str">
        <f>ALNS!A22</f>
        <v>Marynna Mellyne de Oliveira Almeida Carneiro</v>
      </c>
      <c r="B22" s="29"/>
      <c r="C22" s="29"/>
      <c r="D22" s="29"/>
      <c r="E22" s="29"/>
      <c r="F22" s="30">
        <f t="shared" si="1"/>
        <v>0</v>
      </c>
      <c r="G22" s="31" t="str">
        <f t="shared" si="2"/>
        <v/>
      </c>
      <c r="H22" s="30" t="str">
        <f t="shared" si="3"/>
        <v/>
      </c>
      <c r="I22" s="32"/>
      <c r="J22" s="33" t="str">
        <f t="shared" si="4"/>
        <v/>
      </c>
      <c r="K22" s="34" t="str">
        <f t="shared" si="5"/>
        <v/>
      </c>
      <c r="L22" s="2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2"/>
      <c r="Y22" s="18"/>
      <c r="Z22" s="2"/>
      <c r="AA22" s="18"/>
      <c r="AB22" s="18"/>
      <c r="AC22" s="18"/>
      <c r="AD22" s="18"/>
      <c r="AE22" s="18"/>
    </row>
    <row r="23" ht="15.75" customHeight="1">
      <c r="A23" s="36" t="str">
        <f>ALNS!A23</f>
        <v>Milena Luana Azevedo Lima</v>
      </c>
      <c r="B23" s="37"/>
      <c r="C23" s="37"/>
      <c r="D23" s="37"/>
      <c r="E23" s="37"/>
      <c r="F23" s="38">
        <f t="shared" si="1"/>
        <v>0</v>
      </c>
      <c r="G23" s="39" t="str">
        <f t="shared" si="2"/>
        <v/>
      </c>
      <c r="H23" s="38" t="str">
        <f t="shared" si="3"/>
        <v/>
      </c>
      <c r="I23" s="40"/>
      <c r="J23" s="41" t="str">
        <f t="shared" si="4"/>
        <v/>
      </c>
      <c r="K23" s="42" t="str">
        <f t="shared" si="5"/>
        <v/>
      </c>
      <c r="L23" s="2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2"/>
      <c r="Y23" s="18"/>
      <c r="Z23" s="2"/>
      <c r="AA23" s="18"/>
      <c r="AB23" s="18"/>
      <c r="AC23" s="18"/>
      <c r="AD23" s="18"/>
      <c r="AE23" s="18"/>
    </row>
    <row r="24" ht="15.75" customHeight="1">
      <c r="A24" s="28" t="str">
        <f>ALNS!A24</f>
        <v>Myllena Maria da Silva Balbino</v>
      </c>
      <c r="B24" s="29"/>
      <c r="C24" s="29"/>
      <c r="D24" s="29"/>
      <c r="E24" s="29"/>
      <c r="F24" s="30">
        <f t="shared" si="1"/>
        <v>0</v>
      </c>
      <c r="G24" s="31" t="str">
        <f t="shared" si="2"/>
        <v/>
      </c>
      <c r="H24" s="30" t="str">
        <f t="shared" si="3"/>
        <v/>
      </c>
      <c r="I24" s="32"/>
      <c r="J24" s="33" t="str">
        <f t="shared" si="4"/>
        <v/>
      </c>
      <c r="K24" s="34" t="str">
        <f t="shared" si="5"/>
        <v/>
      </c>
      <c r="L24" s="2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2"/>
      <c r="Y24" s="18"/>
      <c r="Z24" s="2"/>
      <c r="AA24" s="18"/>
      <c r="AB24" s="18"/>
      <c r="AC24" s="18"/>
      <c r="AD24" s="18"/>
      <c r="AE24" s="18"/>
    </row>
    <row r="25" ht="15.75" customHeight="1">
      <c r="A25" s="36" t="str">
        <f>ALNS!A25</f>
        <v>Poliana Kelly de Almeida Nascimento</v>
      </c>
      <c r="B25" s="37"/>
      <c r="C25" s="37"/>
      <c r="D25" s="37"/>
      <c r="E25" s="37"/>
      <c r="F25" s="38">
        <f t="shared" si="1"/>
        <v>0</v>
      </c>
      <c r="G25" s="39" t="str">
        <f t="shared" si="2"/>
        <v/>
      </c>
      <c r="H25" s="38" t="str">
        <f t="shared" si="3"/>
        <v/>
      </c>
      <c r="I25" s="40"/>
      <c r="J25" s="41" t="str">
        <f t="shared" si="4"/>
        <v/>
      </c>
      <c r="K25" s="42" t="str">
        <f t="shared" si="5"/>
        <v/>
      </c>
      <c r="L25" s="2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2"/>
      <c r="Y25" s="18"/>
      <c r="Z25" s="2"/>
      <c r="AA25" s="18"/>
      <c r="AB25" s="18"/>
      <c r="AC25" s="18"/>
      <c r="AD25" s="18"/>
      <c r="AE25" s="18"/>
    </row>
    <row r="26" ht="15.75" customHeight="1">
      <c r="A26" s="28" t="str">
        <f>ALNS!A26</f>
        <v>Rafaelly Jordão de Oliveira</v>
      </c>
      <c r="B26" s="29"/>
      <c r="C26" s="29"/>
      <c r="D26" s="29"/>
      <c r="E26" s="29"/>
      <c r="F26" s="30">
        <f t="shared" si="1"/>
        <v>0</v>
      </c>
      <c r="G26" s="31" t="str">
        <f t="shared" si="2"/>
        <v/>
      </c>
      <c r="H26" s="30" t="str">
        <f t="shared" si="3"/>
        <v/>
      </c>
      <c r="I26" s="32"/>
      <c r="J26" s="33" t="str">
        <f t="shared" si="4"/>
        <v/>
      </c>
      <c r="K26" s="34" t="str">
        <f t="shared" si="5"/>
        <v/>
      </c>
      <c r="L26" s="2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2"/>
      <c r="Y26" s="18"/>
      <c r="Z26" s="2"/>
      <c r="AA26" s="18"/>
      <c r="AB26" s="18"/>
      <c r="AC26" s="18"/>
      <c r="AD26" s="18"/>
      <c r="AE26" s="18"/>
    </row>
    <row r="27" ht="15.75" customHeight="1">
      <c r="A27" s="36" t="str">
        <f>ALNS!A27</f>
        <v>Samuel de Sousa Ribeiro</v>
      </c>
      <c r="B27" s="37"/>
      <c r="C27" s="37"/>
      <c r="D27" s="37"/>
      <c r="E27" s="37"/>
      <c r="F27" s="38">
        <f t="shared" si="1"/>
        <v>0</v>
      </c>
      <c r="G27" s="39" t="str">
        <f t="shared" si="2"/>
        <v/>
      </c>
      <c r="H27" s="38" t="str">
        <f t="shared" si="3"/>
        <v/>
      </c>
      <c r="I27" s="40"/>
      <c r="J27" s="41" t="str">
        <f t="shared" si="4"/>
        <v/>
      </c>
      <c r="K27" s="42" t="str">
        <f t="shared" si="5"/>
        <v/>
      </c>
      <c r="L27" s="2"/>
      <c r="M27" s="18"/>
      <c r="N27" s="18"/>
      <c r="O27" s="18"/>
      <c r="P27" s="18"/>
      <c r="Q27" s="18"/>
      <c r="R27" s="18"/>
      <c r="S27" s="18"/>
      <c r="T27" s="18"/>
      <c r="U27" s="2"/>
      <c r="V27" s="2"/>
      <c r="W27" s="2"/>
      <c r="X27" s="2"/>
      <c r="Y27" s="18"/>
      <c r="Z27" s="2"/>
      <c r="AA27" s="18"/>
      <c r="AB27" s="18"/>
      <c r="AC27" s="18"/>
      <c r="AD27" s="18"/>
      <c r="AE27" s="18"/>
    </row>
    <row r="28" ht="15.75" hidden="1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2"/>
      <c r="M28" s="18"/>
      <c r="N28" s="18"/>
      <c r="O28" s="18"/>
      <c r="P28" s="18"/>
      <c r="Q28" s="18"/>
      <c r="R28" s="18"/>
      <c r="S28" s="18"/>
      <c r="T28" s="2"/>
      <c r="U28" s="2"/>
      <c r="V28" s="2"/>
      <c r="W28" s="2"/>
      <c r="X28" s="2"/>
      <c r="Y28" s="18"/>
      <c r="Z28" s="2"/>
      <c r="AA28" s="18"/>
      <c r="AB28" s="18"/>
      <c r="AC28" s="18"/>
      <c r="AD28" s="18"/>
      <c r="AE28" s="18"/>
    </row>
    <row r="29" ht="15.75" hidden="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2"/>
      <c r="M29" s="18"/>
      <c r="N29" s="18"/>
      <c r="O29" s="18"/>
      <c r="P29" s="18"/>
      <c r="Q29" s="18"/>
      <c r="R29" s="18"/>
      <c r="S29" s="18"/>
      <c r="T29" s="18"/>
      <c r="U29" s="2"/>
      <c r="V29" s="2"/>
      <c r="W29" s="2"/>
      <c r="X29" s="2"/>
      <c r="Y29" s="2"/>
      <c r="Z29" s="2"/>
      <c r="AA29" s="18"/>
      <c r="AB29" s="18"/>
      <c r="AC29" s="18"/>
      <c r="AD29" s="18"/>
      <c r="AE29" s="18"/>
    </row>
    <row r="30" ht="15.75" hidden="1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2"/>
      <c r="M30" s="18"/>
      <c r="N30" s="18"/>
      <c r="O30" s="18"/>
      <c r="P30" s="18"/>
      <c r="Q30" s="18"/>
      <c r="R30" s="18"/>
      <c r="S30" s="18"/>
      <c r="T30" s="18"/>
      <c r="U30" s="2"/>
      <c r="V30" s="2"/>
      <c r="W30" s="2"/>
      <c r="X30" s="2"/>
      <c r="Y30" s="2"/>
      <c r="Z30" s="2"/>
      <c r="AA30" s="18"/>
      <c r="AB30" s="18"/>
      <c r="AC30" s="18"/>
      <c r="AD30" s="18"/>
      <c r="AE30" s="18"/>
    </row>
    <row r="31" ht="15.75" hidden="1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8"/>
      <c r="M31" s="18"/>
      <c r="N31" s="2"/>
      <c r="O31" s="18"/>
      <c r="P31" s="18"/>
      <c r="Q31" s="18"/>
      <c r="R31" s="18"/>
      <c r="S31" s="18"/>
      <c r="T31" s="18"/>
      <c r="U31" s="2"/>
      <c r="V31" s="2"/>
      <c r="W31" s="2"/>
      <c r="X31" s="2"/>
      <c r="Y31" s="2"/>
      <c r="Z31" s="2"/>
      <c r="AA31" s="18"/>
      <c r="AB31" s="18"/>
      <c r="AC31" s="18"/>
      <c r="AD31" s="18"/>
      <c r="AE31" s="18"/>
    </row>
    <row r="32" ht="15.75" hidden="1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8"/>
      <c r="M32" s="18"/>
      <c r="N32" s="18"/>
      <c r="O32" s="18"/>
      <c r="P32" s="18"/>
      <c r="Q32" s="18"/>
      <c r="R32" s="18"/>
      <c r="S32" s="18"/>
      <c r="T32" s="18"/>
      <c r="U32" s="2"/>
      <c r="V32" s="2"/>
      <c r="W32" s="2"/>
      <c r="X32" s="2"/>
      <c r="Y32" s="2"/>
      <c r="Z32" s="2"/>
      <c r="AA32" s="18"/>
      <c r="AB32" s="18"/>
      <c r="AC32" s="18"/>
      <c r="AD32" s="18"/>
      <c r="AE32" s="18"/>
    </row>
    <row r="33" ht="15.75" hidden="1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8"/>
      <c r="M33" s="18"/>
      <c r="N33" s="18"/>
      <c r="O33" s="18"/>
      <c r="P33" s="18"/>
      <c r="Q33" s="18"/>
      <c r="R33" s="18"/>
      <c r="S33" s="18"/>
      <c r="T33" s="18"/>
      <c r="U33" s="2"/>
      <c r="V33" s="2"/>
      <c r="W33" s="2"/>
      <c r="X33" s="2"/>
      <c r="Y33" s="2"/>
      <c r="Z33" s="2"/>
      <c r="AA33" s="18"/>
      <c r="AB33" s="18"/>
      <c r="AC33" s="18"/>
      <c r="AD33" s="18"/>
      <c r="AE33" s="18"/>
    </row>
    <row r="34" ht="15.75" hidden="1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8"/>
      <c r="M34" s="18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8"/>
      <c r="AB34" s="18"/>
      <c r="AC34" s="18"/>
      <c r="AD34" s="18"/>
      <c r="AE34" s="18"/>
    </row>
    <row r="35" ht="15.75" hidden="1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8"/>
      <c r="M35" s="18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8"/>
      <c r="AB35" s="18"/>
      <c r="AC35" s="18"/>
      <c r="AD35" s="18"/>
      <c r="AE35" s="18"/>
    </row>
    <row r="36" ht="15.75" hidden="1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8"/>
      <c r="M36" s="18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8"/>
      <c r="AB36" s="18"/>
      <c r="AC36" s="18"/>
      <c r="AD36" s="18"/>
      <c r="AE36" s="18"/>
    </row>
    <row r="37" ht="15.75" hidden="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8"/>
      <c r="M37" s="18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8"/>
      <c r="AB37" s="18"/>
      <c r="AC37" s="18"/>
      <c r="AD37" s="18"/>
      <c r="AE37" s="2"/>
    </row>
    <row r="38" ht="15.75" hidden="1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8"/>
      <c r="M38" s="18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8"/>
      <c r="AB38" s="18"/>
      <c r="AC38" s="18"/>
      <c r="AD38" s="18"/>
      <c r="AE38" s="2"/>
    </row>
    <row r="39" ht="15.75" hidden="1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8"/>
      <c r="M39" s="18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8"/>
      <c r="AB39" s="18"/>
      <c r="AC39" s="18"/>
      <c r="AD39" s="18"/>
      <c r="AE39" s="2"/>
    </row>
    <row r="40" ht="15.75" hidden="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8"/>
      <c r="M40" s="18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8"/>
      <c r="AB40" s="18"/>
      <c r="AC40" s="18"/>
      <c r="AD40" s="2"/>
      <c r="AE40" s="2"/>
    </row>
    <row r="41" ht="15.75" hidden="1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8"/>
      <c r="M41" s="18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8"/>
      <c r="AB41" s="2"/>
      <c r="AC41" s="2"/>
      <c r="AD41" s="2"/>
      <c r="AE41" s="2"/>
    </row>
    <row r="42" ht="15.75" hidden="1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8"/>
      <c r="M42" s="18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8"/>
      <c r="AB42" s="2"/>
      <c r="AC42" s="2"/>
      <c r="AD42" s="2"/>
      <c r="AE42" s="2"/>
    </row>
    <row r="43" ht="15.75" hidden="1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8"/>
      <c r="M43" s="18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8"/>
      <c r="AB43" s="2"/>
      <c r="AC43" s="2"/>
      <c r="AD43" s="2"/>
      <c r="AE43" s="2"/>
    </row>
    <row r="44" ht="15.75" hidden="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8"/>
      <c r="M44" s="18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8"/>
      <c r="AB44" s="2"/>
      <c r="AC44" s="2"/>
      <c r="AD44" s="2"/>
      <c r="AE44" s="2"/>
    </row>
    <row r="45" ht="15.75" hidden="1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8"/>
      <c r="M45" s="18"/>
      <c r="N45" s="18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8"/>
      <c r="M46" s="18"/>
      <c r="N46" s="18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8"/>
      <c r="M47" s="18"/>
      <c r="N47" s="18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8"/>
      <c r="M48" s="18"/>
      <c r="N48" s="1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8"/>
      <c r="M49" s="18"/>
      <c r="N49" s="18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8"/>
      <c r="M50" s="18"/>
      <c r="N50" s="18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8"/>
      <c r="M51" s="18"/>
      <c r="N51" s="18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8"/>
      <c r="M52" s="18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2"/>
      <c r="AA53" s="18"/>
      <c r="AB53" s="18"/>
      <c r="AC53" s="18"/>
      <c r="AD53" s="18"/>
      <c r="AE53" s="18"/>
    </row>
    <row r="54" ht="15.75" hidden="1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2"/>
      <c r="AA54" s="18"/>
      <c r="AB54" s="18"/>
      <c r="AC54" s="18"/>
      <c r="AD54" s="18"/>
      <c r="AE54" s="18"/>
    </row>
    <row r="55" ht="15.75" hidden="1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2"/>
      <c r="Y55" s="18"/>
      <c r="Z55" s="2"/>
      <c r="AA55" s="18"/>
      <c r="AB55" s="18"/>
      <c r="AC55" s="18"/>
      <c r="AD55" s="18"/>
      <c r="AE55" s="18"/>
    </row>
    <row r="56" ht="15.75" hidden="1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2"/>
      <c r="AA56" s="18"/>
      <c r="AB56" s="18"/>
      <c r="AC56" s="18"/>
      <c r="AD56" s="18"/>
      <c r="AE56" s="18"/>
    </row>
    <row r="57" ht="15.75" hidden="1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2"/>
      <c r="Y57" s="18"/>
      <c r="Z57" s="2"/>
      <c r="AA57" s="18"/>
      <c r="AB57" s="18"/>
      <c r="AC57" s="18"/>
      <c r="AD57" s="18"/>
      <c r="AE57" s="18"/>
    </row>
    <row r="58" ht="15.75" hidden="1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2"/>
      <c r="Y58" s="18"/>
      <c r="Z58" s="2"/>
      <c r="AA58" s="18"/>
      <c r="AB58" s="18"/>
      <c r="AC58" s="18"/>
      <c r="AD58" s="18"/>
      <c r="AE58" s="18"/>
    </row>
    <row r="59" ht="15.75" hidden="1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2"/>
      <c r="AA59" s="18"/>
      <c r="AB59" s="18"/>
      <c r="AC59" s="18"/>
      <c r="AD59" s="18"/>
      <c r="AE59" s="18"/>
    </row>
    <row r="60" ht="15.75" hidden="1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2"/>
      <c r="Y60" s="18"/>
      <c r="Z60" s="2"/>
      <c r="AA60" s="18"/>
      <c r="AB60" s="18"/>
      <c r="AC60" s="18"/>
      <c r="AD60" s="18"/>
      <c r="AE60" s="18"/>
    </row>
    <row r="61" ht="15.75" hidden="1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2"/>
      <c r="Y61" s="18"/>
      <c r="Z61" s="2"/>
      <c r="AA61" s="18"/>
      <c r="AB61" s="18"/>
      <c r="AC61" s="18"/>
      <c r="AD61" s="18"/>
      <c r="AE61" s="18"/>
    </row>
    <row r="62" ht="15.75" hidden="1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2"/>
      <c r="Y62" s="18"/>
      <c r="Z62" s="2"/>
      <c r="AA62" s="18"/>
      <c r="AB62" s="18"/>
      <c r="AC62" s="18"/>
      <c r="AD62" s="18"/>
      <c r="AE62" s="18"/>
    </row>
    <row r="63" ht="15.75" hidden="1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2"/>
      <c r="Y63" s="18"/>
      <c r="Z63" s="2"/>
      <c r="AA63" s="18"/>
      <c r="AB63" s="18"/>
      <c r="AC63" s="18"/>
      <c r="AD63" s="18"/>
      <c r="AE63" s="18"/>
    </row>
    <row r="64" ht="15.75" hidden="1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2"/>
      <c r="Y64" s="18"/>
      <c r="Z64" s="2"/>
      <c r="AA64" s="18"/>
      <c r="AB64" s="18"/>
      <c r="AC64" s="18"/>
      <c r="AD64" s="18"/>
      <c r="AE64" s="18"/>
    </row>
    <row r="65" ht="15.75" hidden="1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2"/>
      <c r="Y65" s="18"/>
      <c r="Z65" s="2"/>
      <c r="AA65" s="18"/>
      <c r="AB65" s="18"/>
      <c r="AC65" s="18"/>
      <c r="AD65" s="18"/>
      <c r="AE65" s="18"/>
    </row>
    <row r="66" ht="15.75" hidden="1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2"/>
      <c r="Y66" s="18"/>
      <c r="Z66" s="2"/>
      <c r="AA66" s="18"/>
      <c r="AB66" s="18"/>
      <c r="AC66" s="18"/>
      <c r="AD66" s="18"/>
      <c r="AE66" s="18"/>
    </row>
    <row r="67" ht="15.75" hidden="1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2"/>
      <c r="Y67" s="18"/>
      <c r="Z67" s="2"/>
      <c r="AA67" s="18"/>
      <c r="AB67" s="18"/>
      <c r="AC67" s="18"/>
      <c r="AD67" s="18"/>
      <c r="AE67" s="18"/>
    </row>
    <row r="68" ht="15.75" hidden="1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2"/>
      <c r="Y68" s="18"/>
      <c r="Z68" s="2"/>
      <c r="AA68" s="18"/>
      <c r="AB68" s="18"/>
      <c r="AC68" s="18"/>
      <c r="AD68" s="18"/>
      <c r="AE68" s="18"/>
    </row>
    <row r="69" ht="15.75" hidden="1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2"/>
      <c r="Y69" s="18"/>
      <c r="Z69" s="2"/>
      <c r="AA69" s="18"/>
      <c r="AB69" s="18"/>
      <c r="AC69" s="18"/>
      <c r="AD69" s="18"/>
      <c r="AE69" s="18"/>
    </row>
    <row r="70" ht="15.75" hidden="1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2"/>
      <c r="Y70" s="18"/>
      <c r="Z70" s="2"/>
      <c r="AA70" s="18"/>
      <c r="AB70" s="18"/>
      <c r="AC70" s="18"/>
      <c r="AD70" s="18"/>
      <c r="AE70" s="18"/>
    </row>
    <row r="71" ht="15.75" hidden="1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2"/>
      <c r="Y71" s="18"/>
      <c r="Z71" s="2"/>
      <c r="AA71" s="18"/>
      <c r="AB71" s="18"/>
      <c r="AC71" s="18"/>
      <c r="AD71" s="18"/>
      <c r="AE71" s="18"/>
    </row>
    <row r="72" ht="15.75" hidden="1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2"/>
      <c r="Y72" s="18"/>
      <c r="Z72" s="2"/>
      <c r="AA72" s="18"/>
      <c r="AB72" s="18"/>
      <c r="AC72" s="18"/>
      <c r="AD72" s="18"/>
      <c r="AE72" s="18"/>
    </row>
    <row r="73" ht="15.75" hidden="1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2"/>
      <c r="Y73" s="18"/>
      <c r="Z73" s="2"/>
      <c r="AA73" s="18"/>
      <c r="AB73" s="18"/>
      <c r="AC73" s="18"/>
      <c r="AD73" s="18"/>
      <c r="AE73" s="18"/>
    </row>
    <row r="74" ht="15.75" hidden="1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2"/>
      <c r="Y74" s="18"/>
      <c r="Z74" s="2"/>
      <c r="AA74" s="18"/>
      <c r="AB74" s="18"/>
      <c r="AC74" s="18"/>
      <c r="AD74" s="18"/>
      <c r="AE74" s="18"/>
    </row>
    <row r="75" ht="15.75" hidden="1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2"/>
      <c r="Y75" s="18"/>
      <c r="Z75" s="2"/>
      <c r="AA75" s="18"/>
      <c r="AB75" s="18"/>
      <c r="AC75" s="18"/>
      <c r="AD75" s="18"/>
      <c r="AE75" s="18"/>
    </row>
    <row r="76" ht="15.75" hidden="1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2"/>
      <c r="Y76" s="18"/>
      <c r="Z76" s="2"/>
      <c r="AA76" s="18"/>
      <c r="AB76" s="18"/>
      <c r="AC76" s="18"/>
      <c r="AD76" s="18"/>
      <c r="AE76" s="18"/>
    </row>
    <row r="77" ht="15.75" hidden="1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2"/>
      <c r="Y77" s="18"/>
      <c r="Z77" s="2"/>
      <c r="AA77" s="18"/>
      <c r="AB77" s="18"/>
      <c r="AC77" s="18"/>
      <c r="AD77" s="18"/>
      <c r="AE77" s="18"/>
    </row>
    <row r="78" ht="15.75" hidden="1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2"/>
      <c r="Y78" s="18"/>
      <c r="Z78" s="2"/>
      <c r="AA78" s="18"/>
      <c r="AB78" s="18"/>
      <c r="AC78" s="18"/>
      <c r="AD78" s="18"/>
      <c r="AE78" s="18"/>
    </row>
    <row r="79" ht="15.75" hidden="1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2"/>
      <c r="Y79" s="18"/>
      <c r="Z79" s="2"/>
      <c r="AA79" s="18"/>
      <c r="AB79" s="18"/>
      <c r="AC79" s="18"/>
      <c r="AD79" s="18"/>
      <c r="AE79" s="18"/>
    </row>
    <row r="80" ht="15.75" hidden="1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2"/>
      <c r="Y80" s="18"/>
      <c r="Z80" s="2"/>
      <c r="AA80" s="18"/>
      <c r="AB80" s="18"/>
      <c r="AC80" s="18"/>
      <c r="AD80" s="18"/>
      <c r="AE80" s="18"/>
    </row>
    <row r="81" ht="15.75" hidden="1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2"/>
      <c r="Y81" s="2"/>
      <c r="Z81" s="2"/>
      <c r="AA81" s="18"/>
      <c r="AB81" s="18"/>
      <c r="AC81" s="18"/>
      <c r="AD81" s="18"/>
      <c r="AE81" s="18"/>
    </row>
    <row r="82" ht="15.75" hidden="1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2"/>
      <c r="W82" s="2"/>
      <c r="X82" s="18"/>
      <c r="Y82" s="2"/>
      <c r="Z82" s="2"/>
      <c r="AA82" s="18"/>
      <c r="AB82" s="18"/>
      <c r="AC82" s="18"/>
      <c r="AD82" s="18"/>
      <c r="AE82" s="18"/>
    </row>
    <row r="83" ht="15.75" hidden="1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2"/>
      <c r="X83" s="2"/>
      <c r="Y83" s="2"/>
      <c r="Z83" s="2"/>
      <c r="AA83" s="18"/>
      <c r="AB83" s="18"/>
      <c r="AC83" s="18"/>
      <c r="AD83" s="18"/>
      <c r="AE83" s="18"/>
    </row>
    <row r="84" ht="15.75" hidden="1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2"/>
      <c r="X84" s="2"/>
      <c r="Y84" s="2"/>
      <c r="Z84" s="2"/>
      <c r="AA84" s="18"/>
      <c r="AB84" s="18"/>
      <c r="AC84" s="18"/>
      <c r="AD84" s="18"/>
      <c r="AE84" s="18"/>
    </row>
    <row r="85" ht="15.75" hidden="1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2"/>
      <c r="W85" s="2"/>
      <c r="X85" s="18"/>
      <c r="Y85" s="2"/>
      <c r="Z85" s="2"/>
      <c r="AA85" s="18"/>
      <c r="AB85" s="18"/>
      <c r="AC85" s="18"/>
      <c r="AD85" s="18"/>
      <c r="AE85" s="18"/>
    </row>
    <row r="86" ht="15.75" hidden="1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8"/>
      <c r="M86" s="18"/>
      <c r="N86" s="18"/>
      <c r="O86" s="18"/>
      <c r="P86" s="18"/>
      <c r="Q86" s="2"/>
      <c r="R86" s="2"/>
      <c r="S86" s="18"/>
      <c r="T86" s="18"/>
      <c r="U86" s="2"/>
      <c r="V86" s="2"/>
      <c r="W86" s="2"/>
      <c r="X86" s="2"/>
      <c r="Y86" s="2"/>
      <c r="Z86" s="2"/>
      <c r="AA86" s="18"/>
      <c r="AB86" s="18"/>
      <c r="AC86" s="18"/>
      <c r="AD86" s="18"/>
      <c r="AE86" s="18"/>
    </row>
    <row r="87" ht="15.75" hidden="1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8"/>
      <c r="M87" s="18"/>
      <c r="N87" s="18"/>
      <c r="O87" s="18"/>
      <c r="P87" s="18"/>
      <c r="Q87" s="18"/>
      <c r="R87" s="18"/>
      <c r="S87" s="18"/>
      <c r="T87" s="2"/>
      <c r="U87" s="2"/>
      <c r="V87" s="2"/>
      <c r="W87" s="2"/>
      <c r="X87" s="18"/>
      <c r="Y87" s="2"/>
      <c r="Z87" s="2"/>
      <c r="AA87" s="18"/>
      <c r="AB87" s="18"/>
      <c r="AC87" s="18"/>
      <c r="AD87" s="18"/>
      <c r="AE87" s="18"/>
    </row>
    <row r="88" ht="15.75" hidden="1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2"/>
      <c r="Y88" s="2"/>
      <c r="Z88" s="2"/>
      <c r="AA88" s="18"/>
      <c r="AB88" s="18"/>
      <c r="AC88" s="18"/>
      <c r="AD88" s="18"/>
      <c r="AE88" s="18"/>
    </row>
    <row r="89" ht="15.75" hidden="1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2"/>
      <c r="Y89" s="2"/>
      <c r="Z89" s="2"/>
      <c r="AA89" s="18"/>
      <c r="AB89" s="18"/>
      <c r="AC89" s="18"/>
      <c r="AD89" s="18"/>
      <c r="AE89" s="18"/>
    </row>
    <row r="90" ht="15.75" hidden="1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8"/>
      <c r="M90" s="18"/>
      <c r="N90" s="18"/>
      <c r="O90" s="18"/>
      <c r="P90" s="18"/>
      <c r="Q90" s="2"/>
      <c r="R90" s="2"/>
      <c r="S90" s="2"/>
      <c r="T90" s="2"/>
      <c r="U90" s="2"/>
      <c r="V90" s="2"/>
      <c r="W90" s="2"/>
      <c r="X90" s="2"/>
      <c r="Y90" s="2"/>
      <c r="Z90" s="2"/>
      <c r="AA90" s="18"/>
      <c r="AB90" s="18"/>
      <c r="AC90" s="18"/>
      <c r="AD90" s="18"/>
      <c r="AE90" s="2"/>
    </row>
    <row r="91" ht="15.75" hidden="1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8"/>
      <c r="M91" s="18"/>
      <c r="N91" s="18"/>
      <c r="O91" s="18"/>
      <c r="P91" s="18"/>
      <c r="Q91" s="2"/>
      <c r="R91" s="2"/>
      <c r="S91" s="2"/>
      <c r="T91" s="2"/>
      <c r="U91" s="2"/>
      <c r="V91" s="2"/>
      <c r="W91" s="2"/>
      <c r="X91" s="2"/>
      <c r="Y91" s="2"/>
      <c r="Z91" s="2"/>
      <c r="AA91" s="18"/>
      <c r="AB91" s="18"/>
      <c r="AC91" s="18"/>
      <c r="AD91" s="18"/>
      <c r="AE91" s="2"/>
    </row>
    <row r="92" ht="15.75" hidden="1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8"/>
      <c r="M92" s="18"/>
      <c r="N92" s="18"/>
      <c r="O92" s="18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8"/>
      <c r="AB92" s="18"/>
      <c r="AC92" s="18"/>
      <c r="AD92" s="2"/>
      <c r="AE92" s="2"/>
    </row>
    <row r="93" ht="15.75" hidden="1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8"/>
      <c r="M93" s="18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8"/>
      <c r="AB93" s="2"/>
      <c r="AC93" s="2"/>
      <c r="AD93" s="2"/>
      <c r="AE93" s="2"/>
    </row>
    <row r="94" ht="15.75" hidden="1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8"/>
      <c r="M94" s="18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8"/>
      <c r="AB94" s="2"/>
      <c r="AC94" s="2"/>
      <c r="AD94" s="2"/>
      <c r="AE94" s="2"/>
    </row>
    <row r="95" ht="15.75" hidden="1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8"/>
      <c r="M95" s="18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8"/>
      <c r="AB95" s="2"/>
      <c r="AC95" s="2"/>
      <c r="AD95" s="2"/>
      <c r="AE95" s="2"/>
    </row>
    <row r="96" ht="15.75" hidden="1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8"/>
      <c r="M96" s="18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8"/>
      <c r="AB96" s="2"/>
      <c r="AC96" s="2"/>
      <c r="AD96" s="2"/>
      <c r="AE96" s="2"/>
    </row>
    <row r="97" ht="15.75" hidden="1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8"/>
      <c r="M97" s="18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8"/>
      <c r="M98" s="18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8"/>
      <c r="M99" s="18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8"/>
      <c r="M100" s="18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8"/>
      <c r="M101" s="18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8"/>
      <c r="M102" s="18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8"/>
      <c r="M103" s="18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8"/>
      <c r="M104" s="18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8"/>
      <c r="M105" s="18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8"/>
      <c r="M106" s="18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8"/>
      <c r="M107" s="18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8"/>
      <c r="M108" s="18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8"/>
      <c r="M109" s="18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8"/>
      <c r="M110" s="18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8"/>
      <c r="M111" s="18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8"/>
      <c r="M112" s="18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8"/>
      <c r="M113" s="18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8"/>
      <c r="M114" s="18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8"/>
      <c r="M115" s="18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8"/>
      <c r="M116" s="18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45"/>
      <c r="B117" s="45"/>
      <c r="C117" s="45"/>
      <c r="D117" s="45"/>
      <c r="E117" s="45"/>
      <c r="F117" s="45"/>
      <c r="G117" s="45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45"/>
      <c r="B118" s="45"/>
      <c r="C118" s="45"/>
      <c r="D118" s="45"/>
      <c r="E118" s="45"/>
      <c r="F118" s="45"/>
      <c r="G118" s="45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45"/>
      <c r="B119" s="45"/>
      <c r="C119" s="45"/>
      <c r="D119" s="45"/>
      <c r="E119" s="45"/>
      <c r="F119" s="45"/>
      <c r="G119" s="45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45"/>
      <c r="B120" s="45"/>
      <c r="C120" s="45"/>
      <c r="D120" s="45"/>
      <c r="E120" s="45"/>
      <c r="F120" s="45"/>
      <c r="G120" s="45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45"/>
      <c r="B121" s="45"/>
      <c r="C121" s="45"/>
      <c r="D121" s="45"/>
      <c r="E121" s="45"/>
      <c r="F121" s="45"/>
      <c r="G121" s="45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45"/>
      <c r="B122" s="45"/>
      <c r="C122" s="45"/>
      <c r="D122" s="45"/>
      <c r="E122" s="45"/>
      <c r="F122" s="45"/>
      <c r="G122" s="45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45"/>
      <c r="B123" s="45"/>
      <c r="C123" s="45"/>
      <c r="D123" s="45"/>
      <c r="E123" s="45"/>
      <c r="F123" s="45"/>
      <c r="G123" s="45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45"/>
      <c r="B124" s="45"/>
      <c r="C124" s="45"/>
      <c r="D124" s="45"/>
      <c r="E124" s="45"/>
      <c r="F124" s="45"/>
      <c r="G124" s="45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45"/>
      <c r="B125" s="45"/>
      <c r="C125" s="45"/>
      <c r="D125" s="45"/>
      <c r="E125" s="45"/>
      <c r="F125" s="45"/>
      <c r="G125" s="45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45"/>
      <c r="B126" s="45"/>
      <c r="C126" s="45"/>
      <c r="D126" s="45"/>
      <c r="E126" s="45"/>
      <c r="F126" s="45"/>
      <c r="G126" s="45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45"/>
      <c r="B127" s="45"/>
      <c r="C127" s="45"/>
      <c r="D127" s="45"/>
      <c r="E127" s="45"/>
      <c r="F127" s="45"/>
      <c r="G127" s="45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45"/>
      <c r="B128" s="45"/>
      <c r="C128" s="45"/>
      <c r="D128" s="45"/>
      <c r="E128" s="45"/>
      <c r="F128" s="45"/>
      <c r="G128" s="45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45"/>
      <c r="B129" s="45"/>
      <c r="C129" s="45"/>
      <c r="D129" s="45"/>
      <c r="E129" s="45"/>
      <c r="F129" s="45"/>
      <c r="G129" s="45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45"/>
      <c r="B130" s="45"/>
      <c r="C130" s="45"/>
      <c r="D130" s="45"/>
      <c r="E130" s="45"/>
      <c r="F130" s="45"/>
      <c r="G130" s="45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45"/>
      <c r="B131" s="45"/>
      <c r="C131" s="45"/>
      <c r="D131" s="45"/>
      <c r="E131" s="45"/>
      <c r="F131" s="45"/>
      <c r="G131" s="45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45"/>
      <c r="B132" s="45"/>
      <c r="C132" s="45"/>
      <c r="D132" s="45"/>
      <c r="E132" s="45"/>
      <c r="F132" s="45"/>
      <c r="G132" s="45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45"/>
      <c r="B133" s="45"/>
      <c r="C133" s="45"/>
      <c r="D133" s="45"/>
      <c r="E133" s="45"/>
      <c r="F133" s="45"/>
      <c r="G133" s="45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45"/>
      <c r="B134" s="45"/>
      <c r="C134" s="45"/>
      <c r="D134" s="45"/>
      <c r="E134" s="45"/>
      <c r="F134" s="45"/>
      <c r="G134" s="45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45"/>
      <c r="B135" s="45"/>
      <c r="C135" s="45"/>
      <c r="D135" s="45"/>
      <c r="E135" s="45"/>
      <c r="F135" s="45"/>
      <c r="G135" s="45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45"/>
      <c r="B136" s="45"/>
      <c r="C136" s="45"/>
      <c r="D136" s="45"/>
      <c r="E136" s="45"/>
      <c r="F136" s="45"/>
      <c r="G136" s="45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45"/>
      <c r="B137" s="45"/>
      <c r="C137" s="45"/>
      <c r="D137" s="45"/>
      <c r="E137" s="45"/>
      <c r="F137" s="45"/>
      <c r="G137" s="45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45"/>
      <c r="B138" s="45"/>
      <c r="C138" s="45"/>
      <c r="D138" s="45"/>
      <c r="E138" s="45"/>
      <c r="F138" s="45"/>
      <c r="G138" s="45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45"/>
      <c r="B139" s="45"/>
      <c r="C139" s="45"/>
      <c r="D139" s="45"/>
      <c r="E139" s="45"/>
      <c r="F139" s="45"/>
      <c r="G139" s="45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45"/>
      <c r="B140" s="45"/>
      <c r="C140" s="45"/>
      <c r="D140" s="45"/>
      <c r="E140" s="45"/>
      <c r="F140" s="45"/>
      <c r="G140" s="45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45"/>
      <c r="B141" s="45"/>
      <c r="C141" s="45"/>
      <c r="D141" s="45"/>
      <c r="E141" s="45"/>
      <c r="F141" s="45"/>
      <c r="G141" s="45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45"/>
      <c r="B142" s="45"/>
      <c r="C142" s="45"/>
      <c r="D142" s="45"/>
      <c r="E142" s="45"/>
      <c r="F142" s="45"/>
      <c r="G142" s="45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45"/>
      <c r="B143" s="45"/>
      <c r="C143" s="45"/>
      <c r="D143" s="45"/>
      <c r="E143" s="45"/>
      <c r="F143" s="45"/>
      <c r="G143" s="45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45"/>
      <c r="B144" s="45"/>
      <c r="C144" s="45"/>
      <c r="D144" s="45"/>
      <c r="E144" s="45"/>
      <c r="F144" s="45"/>
      <c r="G144" s="45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45"/>
      <c r="B145" s="45"/>
      <c r="C145" s="45"/>
      <c r="D145" s="45"/>
      <c r="E145" s="45"/>
      <c r="F145" s="45"/>
      <c r="G145" s="45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45"/>
      <c r="B146" s="45"/>
      <c r="C146" s="45"/>
      <c r="D146" s="45"/>
      <c r="E146" s="45"/>
      <c r="F146" s="45"/>
      <c r="G146" s="45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45"/>
      <c r="B147" s="45"/>
      <c r="C147" s="45"/>
      <c r="D147" s="45"/>
      <c r="E147" s="45"/>
      <c r="F147" s="45"/>
      <c r="G147" s="45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45"/>
      <c r="B148" s="45"/>
      <c r="C148" s="45"/>
      <c r="D148" s="45"/>
      <c r="E148" s="45"/>
      <c r="F148" s="45"/>
      <c r="G148" s="45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45"/>
      <c r="B149" s="45"/>
      <c r="C149" s="45"/>
      <c r="D149" s="45"/>
      <c r="E149" s="45"/>
      <c r="F149" s="45"/>
      <c r="G149" s="45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45"/>
      <c r="B150" s="45"/>
      <c r="C150" s="45"/>
      <c r="D150" s="45"/>
      <c r="E150" s="45"/>
      <c r="F150" s="45"/>
      <c r="G150" s="45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45"/>
      <c r="B151" s="45"/>
      <c r="C151" s="45"/>
      <c r="D151" s="45"/>
      <c r="E151" s="45"/>
      <c r="F151" s="45"/>
      <c r="G151" s="45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45"/>
      <c r="B152" s="45"/>
      <c r="C152" s="45"/>
      <c r="D152" s="45"/>
      <c r="E152" s="45"/>
      <c r="F152" s="45"/>
      <c r="G152" s="45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45"/>
      <c r="B153" s="45"/>
      <c r="C153" s="45"/>
      <c r="D153" s="45"/>
      <c r="E153" s="45"/>
      <c r="F153" s="45"/>
      <c r="G153" s="45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45"/>
      <c r="B154" s="45"/>
      <c r="C154" s="45"/>
      <c r="D154" s="45"/>
      <c r="E154" s="45"/>
      <c r="F154" s="45"/>
      <c r="G154" s="45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45"/>
      <c r="B155" s="45"/>
      <c r="C155" s="45"/>
      <c r="D155" s="45"/>
      <c r="E155" s="45"/>
      <c r="F155" s="45"/>
      <c r="G155" s="45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45"/>
      <c r="B156" s="45"/>
      <c r="C156" s="45"/>
      <c r="D156" s="45"/>
      <c r="E156" s="45"/>
      <c r="F156" s="45"/>
      <c r="G156" s="45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45"/>
      <c r="B157" s="45"/>
      <c r="C157" s="45"/>
      <c r="D157" s="45"/>
      <c r="E157" s="45"/>
      <c r="F157" s="45"/>
      <c r="G157" s="45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5"/>
      <c r="B158" s="45"/>
      <c r="C158" s="45"/>
      <c r="D158" s="45"/>
      <c r="E158" s="45"/>
      <c r="F158" s="45"/>
      <c r="G158" s="45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5"/>
      <c r="B159" s="45"/>
      <c r="C159" s="45"/>
      <c r="D159" s="45"/>
      <c r="E159" s="45"/>
      <c r="F159" s="45"/>
      <c r="G159" s="45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5"/>
      <c r="B160" s="45"/>
      <c r="C160" s="45"/>
      <c r="D160" s="45"/>
      <c r="E160" s="45"/>
      <c r="F160" s="45"/>
      <c r="G160" s="45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5"/>
      <c r="B161" s="45"/>
      <c r="C161" s="45"/>
      <c r="D161" s="45"/>
      <c r="E161" s="45"/>
      <c r="F161" s="45"/>
      <c r="G161" s="45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5"/>
      <c r="B162" s="45"/>
      <c r="C162" s="45"/>
      <c r="D162" s="45"/>
      <c r="E162" s="45"/>
      <c r="F162" s="45"/>
      <c r="G162" s="4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5"/>
      <c r="B163" s="45"/>
      <c r="C163" s="45"/>
      <c r="D163" s="45"/>
      <c r="E163" s="45"/>
      <c r="F163" s="45"/>
      <c r="G163" s="45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5"/>
      <c r="B164" s="45"/>
      <c r="C164" s="45"/>
      <c r="D164" s="45"/>
      <c r="E164" s="45"/>
      <c r="F164" s="45"/>
      <c r="G164" s="4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5"/>
      <c r="B165" s="45"/>
      <c r="C165" s="45"/>
      <c r="D165" s="45"/>
      <c r="E165" s="45"/>
      <c r="F165" s="45"/>
      <c r="G165" s="45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5"/>
      <c r="B166" s="45"/>
      <c r="C166" s="45"/>
      <c r="D166" s="45"/>
      <c r="E166" s="45"/>
      <c r="F166" s="45"/>
      <c r="G166" s="4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5"/>
      <c r="B167" s="45"/>
      <c r="C167" s="45"/>
      <c r="D167" s="45"/>
      <c r="E167" s="45"/>
      <c r="F167" s="45"/>
      <c r="G167" s="45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5"/>
      <c r="B168" s="45"/>
      <c r="C168" s="45"/>
      <c r="D168" s="45"/>
      <c r="E168" s="45"/>
      <c r="F168" s="45"/>
      <c r="G168" s="4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5"/>
      <c r="B169" s="45"/>
      <c r="C169" s="45"/>
      <c r="D169" s="45"/>
      <c r="E169" s="45"/>
      <c r="F169" s="45"/>
      <c r="G169" s="45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5"/>
      <c r="B170" s="45"/>
      <c r="C170" s="45"/>
      <c r="D170" s="45"/>
      <c r="E170" s="45"/>
      <c r="F170" s="45"/>
      <c r="G170" s="4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5"/>
      <c r="B171" s="45"/>
      <c r="C171" s="45"/>
      <c r="D171" s="45"/>
      <c r="E171" s="45"/>
      <c r="F171" s="45"/>
      <c r="G171" s="45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5"/>
      <c r="B172" s="45"/>
      <c r="C172" s="45"/>
      <c r="D172" s="45"/>
      <c r="E172" s="45"/>
      <c r="F172" s="45"/>
      <c r="G172" s="4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5"/>
      <c r="B173" s="45"/>
      <c r="C173" s="45"/>
      <c r="D173" s="45"/>
      <c r="E173" s="45"/>
      <c r="F173" s="45"/>
      <c r="G173" s="45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5"/>
      <c r="B174" s="45"/>
      <c r="C174" s="45"/>
      <c r="D174" s="45"/>
      <c r="E174" s="45"/>
      <c r="F174" s="45"/>
      <c r="G174" s="4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5"/>
      <c r="B175" s="45"/>
      <c r="C175" s="45"/>
      <c r="D175" s="45"/>
      <c r="E175" s="45"/>
      <c r="F175" s="45"/>
      <c r="G175" s="45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5"/>
      <c r="B176" s="45"/>
      <c r="C176" s="45"/>
      <c r="D176" s="45"/>
      <c r="E176" s="45"/>
      <c r="F176" s="45"/>
      <c r="G176" s="4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5"/>
      <c r="B177" s="45"/>
      <c r="C177" s="45"/>
      <c r="D177" s="45"/>
      <c r="E177" s="45"/>
      <c r="F177" s="45"/>
      <c r="G177" s="45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5"/>
      <c r="B178" s="45"/>
      <c r="C178" s="45"/>
      <c r="D178" s="45"/>
      <c r="E178" s="45"/>
      <c r="F178" s="45"/>
      <c r="G178" s="4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5"/>
      <c r="B179" s="45"/>
      <c r="C179" s="45"/>
      <c r="D179" s="45"/>
      <c r="E179" s="45"/>
      <c r="F179" s="45"/>
      <c r="G179" s="45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5"/>
      <c r="B180" s="45"/>
      <c r="C180" s="45"/>
      <c r="D180" s="45"/>
      <c r="E180" s="45"/>
      <c r="F180" s="45"/>
      <c r="G180" s="4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5"/>
      <c r="B181" s="45"/>
      <c r="C181" s="45"/>
      <c r="D181" s="45"/>
      <c r="E181" s="45"/>
      <c r="F181" s="45"/>
      <c r="G181" s="45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5"/>
      <c r="B182" s="45"/>
      <c r="C182" s="45"/>
      <c r="D182" s="45"/>
      <c r="E182" s="45"/>
      <c r="F182" s="45"/>
      <c r="G182" s="4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5"/>
      <c r="B183" s="45"/>
      <c r="C183" s="45"/>
      <c r="D183" s="45"/>
      <c r="E183" s="45"/>
      <c r="F183" s="45"/>
      <c r="G183" s="45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5"/>
      <c r="B184" s="45"/>
      <c r="C184" s="45"/>
      <c r="D184" s="45"/>
      <c r="E184" s="45"/>
      <c r="F184" s="45"/>
      <c r="G184" s="4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5"/>
      <c r="B185" s="45"/>
      <c r="C185" s="45"/>
      <c r="D185" s="45"/>
      <c r="E185" s="45"/>
      <c r="F185" s="45"/>
      <c r="G185" s="45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5"/>
      <c r="B186" s="45"/>
      <c r="C186" s="45"/>
      <c r="D186" s="45"/>
      <c r="E186" s="45"/>
      <c r="F186" s="45"/>
      <c r="G186" s="4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5"/>
      <c r="B187" s="45"/>
      <c r="C187" s="45"/>
      <c r="D187" s="45"/>
      <c r="E187" s="45"/>
      <c r="F187" s="45"/>
      <c r="G187" s="45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5"/>
      <c r="B188" s="45"/>
      <c r="C188" s="45"/>
      <c r="D188" s="45"/>
      <c r="E188" s="45"/>
      <c r="F188" s="45"/>
      <c r="G188" s="45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5"/>
      <c r="B189" s="45"/>
      <c r="C189" s="45"/>
      <c r="D189" s="45"/>
      <c r="E189" s="45"/>
      <c r="F189" s="45"/>
      <c r="G189" s="45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5"/>
      <c r="B190" s="45"/>
      <c r="C190" s="45"/>
      <c r="D190" s="45"/>
      <c r="E190" s="45"/>
      <c r="F190" s="45"/>
      <c r="G190" s="45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5"/>
      <c r="B191" s="45"/>
      <c r="C191" s="45"/>
      <c r="D191" s="45"/>
      <c r="E191" s="45"/>
      <c r="F191" s="45"/>
      <c r="G191" s="45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5"/>
      <c r="B192" s="45"/>
      <c r="C192" s="45"/>
      <c r="D192" s="45"/>
      <c r="E192" s="45"/>
      <c r="F192" s="45"/>
      <c r="G192" s="45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5"/>
      <c r="B193" s="45"/>
      <c r="C193" s="45"/>
      <c r="D193" s="45"/>
      <c r="E193" s="45"/>
      <c r="F193" s="45"/>
      <c r="G193" s="45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5"/>
      <c r="B194" s="45"/>
      <c r="C194" s="45"/>
      <c r="D194" s="45"/>
      <c r="E194" s="45"/>
      <c r="F194" s="45"/>
      <c r="G194" s="45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5"/>
      <c r="B195" s="45"/>
      <c r="C195" s="45"/>
      <c r="D195" s="45"/>
      <c r="E195" s="45"/>
      <c r="F195" s="45"/>
      <c r="G195" s="45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5"/>
      <c r="B196" s="45"/>
      <c r="C196" s="45"/>
      <c r="D196" s="45"/>
      <c r="E196" s="45"/>
      <c r="F196" s="45"/>
      <c r="G196" s="45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5"/>
      <c r="B197" s="45"/>
      <c r="C197" s="45"/>
      <c r="D197" s="45"/>
      <c r="E197" s="45"/>
      <c r="F197" s="45"/>
      <c r="G197" s="45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5"/>
      <c r="B198" s="45"/>
      <c r="C198" s="45"/>
      <c r="D198" s="45"/>
      <c r="E198" s="45"/>
      <c r="F198" s="45"/>
      <c r="G198" s="45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5"/>
      <c r="B199" s="45"/>
      <c r="C199" s="45"/>
      <c r="D199" s="45"/>
      <c r="E199" s="45"/>
      <c r="F199" s="45"/>
      <c r="G199" s="45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5"/>
      <c r="B200" s="45"/>
      <c r="C200" s="45"/>
      <c r="D200" s="45"/>
      <c r="E200" s="45"/>
      <c r="F200" s="45"/>
      <c r="G200" s="45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5"/>
      <c r="B201" s="45"/>
      <c r="C201" s="45"/>
      <c r="D201" s="45"/>
      <c r="E201" s="45"/>
      <c r="F201" s="45"/>
      <c r="G201" s="45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5"/>
      <c r="B202" s="45"/>
      <c r="C202" s="45"/>
      <c r="D202" s="45"/>
      <c r="E202" s="45"/>
      <c r="F202" s="45"/>
      <c r="G202" s="45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5"/>
      <c r="B203" s="45"/>
      <c r="C203" s="45"/>
      <c r="D203" s="45"/>
      <c r="E203" s="45"/>
      <c r="F203" s="45"/>
      <c r="G203" s="45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5"/>
      <c r="B204" s="45"/>
      <c r="C204" s="45"/>
      <c r="D204" s="45"/>
      <c r="E204" s="45"/>
      <c r="F204" s="45"/>
      <c r="G204" s="45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5"/>
      <c r="B205" s="45"/>
      <c r="C205" s="45"/>
      <c r="D205" s="45"/>
      <c r="E205" s="45"/>
      <c r="F205" s="45"/>
      <c r="G205" s="45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5"/>
      <c r="B206" s="45"/>
      <c r="C206" s="45"/>
      <c r="D206" s="45"/>
      <c r="E206" s="45"/>
      <c r="F206" s="45"/>
      <c r="G206" s="45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5"/>
      <c r="B207" s="45"/>
      <c r="C207" s="45"/>
      <c r="D207" s="45"/>
      <c r="E207" s="45"/>
      <c r="F207" s="45"/>
      <c r="G207" s="45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5"/>
      <c r="B208" s="45"/>
      <c r="C208" s="45"/>
      <c r="D208" s="45"/>
      <c r="E208" s="45"/>
      <c r="F208" s="45"/>
      <c r="G208" s="45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5"/>
      <c r="B209" s="45"/>
      <c r="C209" s="45"/>
      <c r="D209" s="45"/>
      <c r="E209" s="45"/>
      <c r="F209" s="45"/>
      <c r="G209" s="45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5"/>
      <c r="B210" s="45"/>
      <c r="C210" s="45"/>
      <c r="D210" s="45"/>
      <c r="E210" s="45"/>
      <c r="F210" s="45"/>
      <c r="G210" s="45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5"/>
      <c r="B211" s="45"/>
      <c r="C211" s="45"/>
      <c r="D211" s="45"/>
      <c r="E211" s="45"/>
      <c r="F211" s="45"/>
      <c r="G211" s="45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5"/>
      <c r="B212" s="45"/>
      <c r="C212" s="45"/>
      <c r="D212" s="45"/>
      <c r="E212" s="45"/>
      <c r="F212" s="45"/>
      <c r="G212" s="45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5"/>
      <c r="B213" s="45"/>
      <c r="C213" s="45"/>
      <c r="D213" s="45"/>
      <c r="E213" s="45"/>
      <c r="F213" s="45"/>
      <c r="G213" s="45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5"/>
      <c r="B214" s="45"/>
      <c r="C214" s="45"/>
      <c r="D214" s="45"/>
      <c r="E214" s="45"/>
      <c r="F214" s="45"/>
      <c r="G214" s="45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5"/>
      <c r="B215" s="45"/>
      <c r="C215" s="45"/>
      <c r="D215" s="45"/>
      <c r="E215" s="45"/>
      <c r="F215" s="45"/>
      <c r="G215" s="45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5"/>
      <c r="B216" s="45"/>
      <c r="C216" s="45"/>
      <c r="D216" s="45"/>
      <c r="E216" s="45"/>
      <c r="F216" s="45"/>
      <c r="G216" s="45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5"/>
      <c r="B217" s="45"/>
      <c r="C217" s="45"/>
      <c r="D217" s="45"/>
      <c r="E217" s="45"/>
      <c r="F217" s="45"/>
      <c r="G217" s="45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5"/>
      <c r="B218" s="45"/>
      <c r="C218" s="45"/>
      <c r="D218" s="45"/>
      <c r="E218" s="45"/>
      <c r="F218" s="45"/>
      <c r="G218" s="45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5"/>
      <c r="B219" s="45"/>
      <c r="C219" s="45"/>
      <c r="D219" s="45"/>
      <c r="E219" s="45"/>
      <c r="F219" s="45"/>
      <c r="G219" s="45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5"/>
      <c r="B220" s="45"/>
      <c r="C220" s="45"/>
      <c r="D220" s="45"/>
      <c r="E220" s="45"/>
      <c r="F220" s="45"/>
      <c r="G220" s="45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5"/>
      <c r="B221" s="45"/>
      <c r="C221" s="45"/>
      <c r="D221" s="45"/>
      <c r="E221" s="45"/>
      <c r="F221" s="45"/>
      <c r="G221" s="45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5"/>
      <c r="B222" s="45"/>
      <c r="C222" s="45"/>
      <c r="D222" s="45"/>
      <c r="E222" s="45"/>
      <c r="F222" s="45"/>
      <c r="G222" s="45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5"/>
      <c r="B223" s="45"/>
      <c r="C223" s="45"/>
      <c r="D223" s="45"/>
      <c r="E223" s="45"/>
      <c r="F223" s="45"/>
      <c r="G223" s="45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5"/>
      <c r="B224" s="45"/>
      <c r="C224" s="45"/>
      <c r="D224" s="45"/>
      <c r="E224" s="45"/>
      <c r="F224" s="45"/>
      <c r="G224" s="45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5"/>
      <c r="B225" s="45"/>
      <c r="C225" s="45"/>
      <c r="D225" s="45"/>
      <c r="E225" s="45"/>
      <c r="F225" s="45"/>
      <c r="G225" s="45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33:G48">
    <cfRule type="cellIs" dxfId="0" priority="1" operator="lessThan">
      <formula>7</formula>
    </cfRule>
  </conditionalFormatting>
  <conditionalFormatting sqref="G33:G48">
    <cfRule type="cellIs" dxfId="1" priority="2" operator="greaterThanOrEqual">
      <formula>7</formula>
    </cfRule>
  </conditionalFormatting>
  <conditionalFormatting sqref="G4:G27">
    <cfRule type="cellIs" dxfId="0" priority="3" operator="lessThan">
      <formula>7</formula>
    </cfRule>
  </conditionalFormatting>
  <conditionalFormatting sqref="G4:G27">
    <cfRule type="cellIs" dxfId="1" priority="4" operator="greaterThanOrEqual">
      <formula>7</formula>
    </cfRule>
  </conditionalFormatting>
  <conditionalFormatting sqref="B4:E2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70C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3" t="s">
        <v>26</v>
      </c>
      <c r="B1" s="14" t="s">
        <v>64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 t="s">
        <v>28</v>
      </c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2"/>
      <c r="AA1" s="18"/>
      <c r="AB1" s="18"/>
      <c r="AC1" s="18"/>
      <c r="AD1" s="18"/>
      <c r="AE1" s="18"/>
    </row>
    <row r="2">
      <c r="A2" s="20"/>
      <c r="B2" s="21"/>
      <c r="C2" s="22"/>
      <c r="D2" s="22"/>
      <c r="E2" s="22"/>
      <c r="F2" s="22"/>
      <c r="G2" s="22"/>
      <c r="H2" s="22"/>
      <c r="I2" s="22"/>
      <c r="J2" s="22"/>
      <c r="K2" s="23"/>
      <c r="L2" s="2"/>
      <c r="M2" s="24" t="s">
        <v>29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2"/>
      <c r="AA2" s="18"/>
      <c r="AB2" s="18"/>
      <c r="AC2" s="18"/>
      <c r="AD2" s="18"/>
      <c r="AE2" s="18"/>
    </row>
    <row r="3">
      <c r="A3" s="25"/>
      <c r="B3" s="26" t="s">
        <v>30</v>
      </c>
      <c r="C3" s="26" t="s">
        <v>31</v>
      </c>
      <c r="D3" s="26" t="s">
        <v>32</v>
      </c>
      <c r="E3" s="26" t="s">
        <v>33</v>
      </c>
      <c r="F3" s="27" t="s">
        <v>34</v>
      </c>
      <c r="G3" s="27" t="s">
        <v>35</v>
      </c>
      <c r="H3" s="27" t="s">
        <v>36</v>
      </c>
      <c r="I3" s="27" t="s">
        <v>37</v>
      </c>
      <c r="J3" s="26" t="s">
        <v>38</v>
      </c>
      <c r="K3" s="26" t="s">
        <v>39</v>
      </c>
      <c r="L3" s="2"/>
      <c r="M3" s="17" t="s">
        <v>40</v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2"/>
      <c r="Y3" s="18"/>
      <c r="Z3" s="18"/>
      <c r="AA3" s="18"/>
      <c r="AB3" s="18"/>
      <c r="AC3" s="18"/>
      <c r="AD3" s="18"/>
      <c r="AE3" s="18"/>
    </row>
    <row r="4">
      <c r="A4" s="28" t="str">
        <f>ALNS!A4</f>
        <v>Ana Beatriz Oliveira Barbosa</v>
      </c>
      <c r="B4" s="29"/>
      <c r="C4" s="29"/>
      <c r="D4" s="29"/>
      <c r="E4" s="29"/>
      <c r="F4" s="30">
        <f t="shared" ref="F4:F27" si="1">IF(A4&lt;&gt;"",SUM(B4:E4),)</f>
        <v>0</v>
      </c>
      <c r="G4" s="31" t="str">
        <f t="shared" ref="G4:G27" si="2">IFERROR(IF(F4&gt;=0,AVERAGE(B4:E4),""),"")</f>
        <v/>
      </c>
      <c r="H4" s="30" t="str">
        <f t="shared" ref="H4:H27" si="3">IF(AND(F4&gt;=10,F4&lt;28,G4&lt;7),ROUND((50-G4*6)/4,1),"")</f>
        <v/>
      </c>
      <c r="I4" s="32"/>
      <c r="J4" s="33" t="str">
        <f t="shared" ref="J4:J27" si="4">IF(AND(B4&lt;&gt;"",C4&lt;&gt;"",D4&lt;&gt;"",E4&lt;&gt;""),IF(OR(F4&gt;=28,F4&lt;10),G4,IF(I4=H4,5,((G4*6)+(I4*4))/10)),)</f>
        <v/>
      </c>
      <c r="K4" s="34" t="str">
        <f t="shared" ref="K4:K27" si="5">IF(AND(B4&lt;&gt;"",C4&lt;&gt;"",D4&lt;&gt;"",E4&lt;&gt;""),IF(J4&gt;=5,"A","R"),)</f>
        <v/>
      </c>
      <c r="L4" s="2"/>
      <c r="M4" s="35" t="s">
        <v>41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</row>
    <row r="5">
      <c r="A5" s="36" t="str">
        <f>ALNS!A5</f>
        <v>Ana Clara de Lima</v>
      </c>
      <c r="B5" s="37"/>
      <c r="C5" s="37"/>
      <c r="D5" s="37"/>
      <c r="E5" s="37"/>
      <c r="F5" s="38">
        <f t="shared" si="1"/>
        <v>0</v>
      </c>
      <c r="G5" s="39" t="str">
        <f t="shared" si="2"/>
        <v/>
      </c>
      <c r="H5" s="38" t="str">
        <f t="shared" si="3"/>
        <v/>
      </c>
      <c r="I5" s="40"/>
      <c r="J5" s="41" t="str">
        <f t="shared" si="4"/>
        <v/>
      </c>
      <c r="K5" s="42" t="str">
        <f t="shared" si="5"/>
        <v/>
      </c>
      <c r="L5" s="2"/>
      <c r="M5" s="24" t="s">
        <v>42</v>
      </c>
      <c r="N5" s="18"/>
      <c r="O5" s="18"/>
      <c r="P5" s="18"/>
      <c r="Q5" s="18"/>
      <c r="R5" s="18"/>
      <c r="S5" s="18"/>
      <c r="T5" s="18"/>
      <c r="U5" s="18"/>
      <c r="V5" s="18"/>
      <c r="W5" s="18"/>
      <c r="X5" s="2"/>
      <c r="Y5" s="18"/>
      <c r="Z5" s="2"/>
      <c r="AA5" s="18"/>
      <c r="AB5" s="18"/>
      <c r="AC5" s="18"/>
      <c r="AD5" s="18"/>
      <c r="AE5" s="18"/>
    </row>
    <row r="6">
      <c r="A6" s="28" t="str">
        <f>ALNS!A6</f>
        <v>Brenda Teixeira Figueiredo</v>
      </c>
      <c r="B6" s="29"/>
      <c r="C6" s="29"/>
      <c r="D6" s="29"/>
      <c r="E6" s="29"/>
      <c r="F6" s="30">
        <f t="shared" si="1"/>
        <v>0</v>
      </c>
      <c r="G6" s="31" t="str">
        <f t="shared" si="2"/>
        <v/>
      </c>
      <c r="H6" s="30" t="str">
        <f t="shared" si="3"/>
        <v/>
      </c>
      <c r="I6" s="32"/>
      <c r="J6" s="33" t="str">
        <f t="shared" si="4"/>
        <v/>
      </c>
      <c r="K6" s="34" t="str">
        <f t="shared" si="5"/>
        <v/>
      </c>
      <c r="L6" s="2"/>
      <c r="M6" s="43" t="s">
        <v>43</v>
      </c>
      <c r="N6" s="18"/>
      <c r="O6" s="18"/>
      <c r="P6" s="18"/>
      <c r="Q6" s="18"/>
      <c r="R6" s="18"/>
      <c r="S6" s="18"/>
      <c r="T6" s="18"/>
      <c r="U6" s="18"/>
      <c r="V6" s="18"/>
      <c r="W6" s="18"/>
      <c r="X6" s="2"/>
      <c r="Y6" s="18"/>
      <c r="Z6" s="2"/>
      <c r="AA6" s="18"/>
      <c r="AB6" s="18"/>
      <c r="AC6" s="18"/>
      <c r="AD6" s="18"/>
      <c r="AE6" s="18"/>
    </row>
    <row r="7">
      <c r="A7" s="36" t="str">
        <f>ALNS!A7</f>
        <v>Carlos Antonio da Silva Vicente</v>
      </c>
      <c r="B7" s="37"/>
      <c r="C7" s="37"/>
      <c r="D7" s="37"/>
      <c r="E7" s="37"/>
      <c r="F7" s="38">
        <f t="shared" si="1"/>
        <v>0</v>
      </c>
      <c r="G7" s="39" t="str">
        <f t="shared" si="2"/>
        <v/>
      </c>
      <c r="H7" s="38" t="str">
        <f t="shared" si="3"/>
        <v/>
      </c>
      <c r="I7" s="40"/>
      <c r="J7" s="41" t="str">
        <f t="shared" si="4"/>
        <v/>
      </c>
      <c r="K7" s="42" t="str">
        <f t="shared" si="5"/>
        <v/>
      </c>
      <c r="L7" s="2"/>
      <c r="M7" s="43" t="s">
        <v>44</v>
      </c>
      <c r="N7" s="18"/>
      <c r="O7" s="18"/>
      <c r="P7" s="18"/>
      <c r="Q7" s="18"/>
      <c r="R7" s="18"/>
      <c r="S7" s="18"/>
      <c r="T7" s="18"/>
      <c r="U7" s="18"/>
      <c r="V7" s="18"/>
      <c r="W7" s="18"/>
      <c r="X7" s="2"/>
      <c r="Y7" s="18"/>
      <c r="Z7" s="2"/>
      <c r="AA7" s="18"/>
      <c r="AB7" s="18"/>
      <c r="AC7" s="18"/>
      <c r="AD7" s="18"/>
      <c r="AE7" s="18"/>
    </row>
    <row r="8">
      <c r="A8" s="28" t="str">
        <f>ALNS!A8</f>
        <v>Eduarda Shaieny Lopes Lima</v>
      </c>
      <c r="B8" s="29"/>
      <c r="C8" s="29"/>
      <c r="D8" s="29"/>
      <c r="E8" s="29"/>
      <c r="F8" s="30">
        <f t="shared" si="1"/>
        <v>0</v>
      </c>
      <c r="G8" s="31" t="str">
        <f t="shared" si="2"/>
        <v/>
      </c>
      <c r="H8" s="30" t="str">
        <f t="shared" si="3"/>
        <v/>
      </c>
      <c r="I8" s="32"/>
      <c r="J8" s="33" t="str">
        <f t="shared" si="4"/>
        <v/>
      </c>
      <c r="K8" s="34" t="str">
        <f t="shared" si="5"/>
        <v/>
      </c>
      <c r="L8" s="2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2"/>
      <c r="Y8" s="18"/>
      <c r="Z8" s="2"/>
      <c r="AA8" s="18"/>
      <c r="AB8" s="18"/>
      <c r="AC8" s="18"/>
      <c r="AD8" s="18"/>
      <c r="AE8" s="18"/>
    </row>
    <row r="9">
      <c r="A9" s="36" t="str">
        <f>ALNS!A9</f>
        <v>Ellen Beatriz Pacífico da Silva</v>
      </c>
      <c r="B9" s="37"/>
      <c r="C9" s="37"/>
      <c r="D9" s="37"/>
      <c r="E9" s="37"/>
      <c r="F9" s="38">
        <f t="shared" si="1"/>
        <v>0</v>
      </c>
      <c r="G9" s="39" t="str">
        <f t="shared" si="2"/>
        <v/>
      </c>
      <c r="H9" s="38" t="str">
        <f t="shared" si="3"/>
        <v/>
      </c>
      <c r="I9" s="40"/>
      <c r="J9" s="41" t="str">
        <f t="shared" si="4"/>
        <v/>
      </c>
      <c r="K9" s="42" t="str">
        <f t="shared" si="5"/>
        <v/>
      </c>
      <c r="L9" s="2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2"/>
      <c r="Y9" s="18"/>
      <c r="Z9" s="2"/>
      <c r="AA9" s="18"/>
      <c r="AB9" s="18"/>
      <c r="AC9" s="18"/>
      <c r="AD9" s="18"/>
      <c r="AE9" s="18"/>
    </row>
    <row r="10">
      <c r="A10" s="28" t="str">
        <f>ALNS!A10</f>
        <v>Emilly Christina Lima Freire</v>
      </c>
      <c r="B10" s="29"/>
      <c r="C10" s="29"/>
      <c r="D10" s="29"/>
      <c r="E10" s="29"/>
      <c r="F10" s="30">
        <f t="shared" si="1"/>
        <v>0</v>
      </c>
      <c r="G10" s="31" t="str">
        <f t="shared" si="2"/>
        <v/>
      </c>
      <c r="H10" s="30" t="str">
        <f t="shared" si="3"/>
        <v/>
      </c>
      <c r="I10" s="32"/>
      <c r="J10" s="33" t="str">
        <f t="shared" si="4"/>
        <v/>
      </c>
      <c r="K10" s="34" t="str">
        <f t="shared" si="5"/>
        <v/>
      </c>
      <c r="L10" s="2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2"/>
      <c r="Y10" s="18"/>
      <c r="Z10" s="2"/>
      <c r="AA10" s="18"/>
      <c r="AB10" s="18"/>
      <c r="AC10" s="18"/>
      <c r="AD10" s="18"/>
      <c r="AE10" s="18"/>
    </row>
    <row r="11">
      <c r="A11" s="36" t="str">
        <f>ALNS!A11</f>
        <v>Emilly Eduarda Almeida da Silva</v>
      </c>
      <c r="B11" s="37"/>
      <c r="C11" s="37"/>
      <c r="D11" s="37"/>
      <c r="E11" s="37"/>
      <c r="F11" s="38">
        <f t="shared" si="1"/>
        <v>0</v>
      </c>
      <c r="G11" s="39" t="str">
        <f t="shared" si="2"/>
        <v/>
      </c>
      <c r="H11" s="38" t="str">
        <f t="shared" si="3"/>
        <v/>
      </c>
      <c r="I11" s="40"/>
      <c r="J11" s="41" t="str">
        <f t="shared" si="4"/>
        <v/>
      </c>
      <c r="K11" s="42" t="str">
        <f t="shared" si="5"/>
        <v/>
      </c>
      <c r="L11" s="2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2"/>
      <c r="Y11" s="18"/>
      <c r="Z11" s="2"/>
      <c r="AA11" s="18"/>
      <c r="AB11" s="18"/>
      <c r="AC11" s="18"/>
      <c r="AD11" s="18"/>
      <c r="AE11" s="18"/>
    </row>
    <row r="12">
      <c r="A12" s="28" t="str">
        <f>ALNS!A12</f>
        <v>Emilly Oliveira da Cruz</v>
      </c>
      <c r="B12" s="29"/>
      <c r="C12" s="29"/>
      <c r="D12" s="29"/>
      <c r="E12" s="29"/>
      <c r="F12" s="30">
        <f t="shared" si="1"/>
        <v>0</v>
      </c>
      <c r="G12" s="31" t="str">
        <f t="shared" si="2"/>
        <v/>
      </c>
      <c r="H12" s="30" t="str">
        <f t="shared" si="3"/>
        <v/>
      </c>
      <c r="I12" s="32"/>
      <c r="J12" s="33" t="str">
        <f t="shared" si="4"/>
        <v/>
      </c>
      <c r="K12" s="34" t="str">
        <f t="shared" si="5"/>
        <v/>
      </c>
      <c r="L12" s="2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2"/>
      <c r="Y12" s="18"/>
      <c r="Z12" s="2"/>
      <c r="AA12" s="18"/>
      <c r="AB12" s="18"/>
      <c r="AC12" s="18"/>
      <c r="AD12" s="18"/>
      <c r="AE12" s="18"/>
    </row>
    <row r="13">
      <c r="A13" s="36" t="str">
        <f>ALNS!A13</f>
        <v>Esteffany Mirelly Lima da Silva</v>
      </c>
      <c r="B13" s="37"/>
      <c r="C13" s="37"/>
      <c r="D13" s="37"/>
      <c r="E13" s="37"/>
      <c r="F13" s="38">
        <f t="shared" si="1"/>
        <v>0</v>
      </c>
      <c r="G13" s="39" t="str">
        <f t="shared" si="2"/>
        <v/>
      </c>
      <c r="H13" s="38" t="str">
        <f t="shared" si="3"/>
        <v/>
      </c>
      <c r="I13" s="40"/>
      <c r="J13" s="41" t="str">
        <f t="shared" si="4"/>
        <v/>
      </c>
      <c r="K13" s="42" t="str">
        <f t="shared" si="5"/>
        <v/>
      </c>
      <c r="L13" s="2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2"/>
      <c r="Y13" s="18"/>
      <c r="Z13" s="2"/>
      <c r="AA13" s="18"/>
      <c r="AB13" s="18"/>
      <c r="AC13" s="18"/>
      <c r="AD13" s="18"/>
      <c r="AE13" s="18"/>
    </row>
    <row r="14">
      <c r="A14" s="28" t="str">
        <f>ALNS!A14</f>
        <v>Ester Hadassa Gomes Silva</v>
      </c>
      <c r="B14" s="29"/>
      <c r="C14" s="29"/>
      <c r="D14" s="29"/>
      <c r="E14" s="29"/>
      <c r="F14" s="30">
        <f t="shared" si="1"/>
        <v>0</v>
      </c>
      <c r="G14" s="31" t="str">
        <f t="shared" si="2"/>
        <v/>
      </c>
      <c r="H14" s="30" t="str">
        <f t="shared" si="3"/>
        <v/>
      </c>
      <c r="I14" s="32"/>
      <c r="J14" s="33" t="str">
        <f t="shared" si="4"/>
        <v/>
      </c>
      <c r="K14" s="34" t="str">
        <f t="shared" si="5"/>
        <v/>
      </c>
      <c r="L14" s="2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2"/>
      <c r="Y14" s="18"/>
      <c r="Z14" s="2"/>
      <c r="AA14" s="18"/>
      <c r="AB14" s="18"/>
      <c r="AC14" s="18"/>
      <c r="AD14" s="18"/>
      <c r="AE14" s="18"/>
    </row>
    <row r="15">
      <c r="A15" s="36" t="str">
        <f>ALNS!A15</f>
        <v>Évelin Yasmin Ferreira de Santana</v>
      </c>
      <c r="B15" s="37"/>
      <c r="C15" s="37"/>
      <c r="D15" s="37"/>
      <c r="E15" s="37"/>
      <c r="F15" s="38">
        <f t="shared" si="1"/>
        <v>0</v>
      </c>
      <c r="G15" s="39" t="str">
        <f t="shared" si="2"/>
        <v/>
      </c>
      <c r="H15" s="38" t="str">
        <f t="shared" si="3"/>
        <v/>
      </c>
      <c r="I15" s="40"/>
      <c r="J15" s="41" t="str">
        <f t="shared" si="4"/>
        <v/>
      </c>
      <c r="K15" s="42" t="str">
        <f t="shared" si="5"/>
        <v/>
      </c>
      <c r="L15" s="2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2"/>
      <c r="Y15" s="18"/>
      <c r="Z15" s="2"/>
      <c r="AA15" s="18"/>
      <c r="AB15" s="18"/>
      <c r="AC15" s="18"/>
      <c r="AD15" s="18"/>
      <c r="AE15" s="18"/>
    </row>
    <row r="16">
      <c r="A16" s="28" t="str">
        <f>ALNS!A16</f>
        <v>Everton Henrique de Negreiros Silva</v>
      </c>
      <c r="B16" s="29"/>
      <c r="C16" s="29"/>
      <c r="D16" s="29"/>
      <c r="E16" s="29"/>
      <c r="F16" s="30">
        <f t="shared" si="1"/>
        <v>0</v>
      </c>
      <c r="G16" s="31" t="str">
        <f t="shared" si="2"/>
        <v/>
      </c>
      <c r="H16" s="30" t="str">
        <f t="shared" si="3"/>
        <v/>
      </c>
      <c r="I16" s="32"/>
      <c r="J16" s="33" t="str">
        <f t="shared" si="4"/>
        <v/>
      </c>
      <c r="K16" s="34" t="str">
        <f t="shared" si="5"/>
        <v/>
      </c>
      <c r="L16" s="2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2"/>
      <c r="Y16" s="18"/>
      <c r="Z16" s="2"/>
      <c r="AA16" s="18"/>
      <c r="AB16" s="18"/>
      <c r="AC16" s="18"/>
      <c r="AD16" s="18"/>
      <c r="AE16" s="18"/>
    </row>
    <row r="17">
      <c r="A17" s="36" t="str">
        <f>ALNS!A17</f>
        <v>Gabrielle Borges Alves</v>
      </c>
      <c r="B17" s="37"/>
      <c r="C17" s="37"/>
      <c r="D17" s="37"/>
      <c r="E17" s="37"/>
      <c r="F17" s="38">
        <f t="shared" si="1"/>
        <v>0</v>
      </c>
      <c r="G17" s="39" t="str">
        <f t="shared" si="2"/>
        <v/>
      </c>
      <c r="H17" s="38" t="str">
        <f t="shared" si="3"/>
        <v/>
      </c>
      <c r="I17" s="40"/>
      <c r="J17" s="41" t="str">
        <f t="shared" si="4"/>
        <v/>
      </c>
      <c r="K17" s="42" t="str">
        <f t="shared" si="5"/>
        <v/>
      </c>
      <c r="L17" s="2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2"/>
      <c r="Y17" s="18"/>
      <c r="Z17" s="2"/>
      <c r="AA17" s="18"/>
      <c r="AB17" s="18"/>
      <c r="AC17" s="18"/>
      <c r="AD17" s="18"/>
      <c r="AE17" s="18"/>
    </row>
    <row r="18">
      <c r="A18" s="28" t="str">
        <f>ALNS!A18</f>
        <v>João Gabriel Araújo Macedo</v>
      </c>
      <c r="B18" s="29"/>
      <c r="C18" s="29"/>
      <c r="D18" s="29"/>
      <c r="E18" s="29"/>
      <c r="F18" s="30">
        <f t="shared" si="1"/>
        <v>0</v>
      </c>
      <c r="G18" s="31" t="str">
        <f t="shared" si="2"/>
        <v/>
      </c>
      <c r="H18" s="30" t="str">
        <f t="shared" si="3"/>
        <v/>
      </c>
      <c r="I18" s="32"/>
      <c r="J18" s="33" t="str">
        <f t="shared" si="4"/>
        <v/>
      </c>
      <c r="K18" s="34" t="str">
        <f t="shared" si="5"/>
        <v/>
      </c>
      <c r="L18" s="2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2"/>
      <c r="Y18" s="18"/>
      <c r="Z18" s="2"/>
      <c r="AA18" s="18"/>
      <c r="AB18" s="18"/>
      <c r="AC18" s="18"/>
      <c r="AD18" s="18"/>
      <c r="AE18" s="18"/>
    </row>
    <row r="19">
      <c r="A19" s="36" t="str">
        <f>ALNS!A19</f>
        <v>José Flávio Araújo Macedo</v>
      </c>
      <c r="B19" s="37"/>
      <c r="C19" s="37"/>
      <c r="D19" s="37"/>
      <c r="E19" s="37"/>
      <c r="F19" s="38">
        <f t="shared" si="1"/>
        <v>0</v>
      </c>
      <c r="G19" s="39" t="str">
        <f t="shared" si="2"/>
        <v/>
      </c>
      <c r="H19" s="38" t="str">
        <f t="shared" si="3"/>
        <v/>
      </c>
      <c r="I19" s="40"/>
      <c r="J19" s="41" t="str">
        <f t="shared" si="4"/>
        <v/>
      </c>
      <c r="K19" s="42" t="str">
        <f t="shared" si="5"/>
        <v/>
      </c>
      <c r="L19" s="2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2"/>
      <c r="Y19" s="18"/>
      <c r="Z19" s="2"/>
      <c r="AA19" s="18"/>
      <c r="AB19" s="18"/>
      <c r="AC19" s="18"/>
      <c r="AD19" s="18"/>
      <c r="AE19" s="18"/>
    </row>
    <row r="20" ht="15.75" customHeight="1">
      <c r="A20" s="44" t="str">
        <f>ALNS!A20</f>
        <v>Lethycia Nascimento Sousa</v>
      </c>
      <c r="B20" s="29"/>
      <c r="C20" s="29"/>
      <c r="D20" s="29"/>
      <c r="E20" s="29"/>
      <c r="F20" s="30">
        <f t="shared" si="1"/>
        <v>0</v>
      </c>
      <c r="G20" s="31" t="str">
        <f t="shared" si="2"/>
        <v/>
      </c>
      <c r="H20" s="30" t="str">
        <f t="shared" si="3"/>
        <v/>
      </c>
      <c r="I20" s="32"/>
      <c r="J20" s="33" t="str">
        <f t="shared" si="4"/>
        <v/>
      </c>
      <c r="K20" s="34" t="str">
        <f t="shared" si="5"/>
        <v/>
      </c>
      <c r="L20" s="2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2"/>
      <c r="Y20" s="18"/>
      <c r="Z20" s="2"/>
      <c r="AA20" s="18"/>
      <c r="AB20" s="18"/>
      <c r="AC20" s="18"/>
      <c r="AD20" s="18"/>
      <c r="AE20" s="18"/>
    </row>
    <row r="21" ht="15.75" customHeight="1">
      <c r="A21" s="36" t="str">
        <f>ALNS!A21</f>
        <v>Maria Julia Oliveira Almeida</v>
      </c>
      <c r="B21" s="37"/>
      <c r="C21" s="37"/>
      <c r="D21" s="37"/>
      <c r="E21" s="37"/>
      <c r="F21" s="38">
        <f t="shared" si="1"/>
        <v>0</v>
      </c>
      <c r="G21" s="39" t="str">
        <f t="shared" si="2"/>
        <v/>
      </c>
      <c r="H21" s="38" t="str">
        <f t="shared" si="3"/>
        <v/>
      </c>
      <c r="I21" s="40"/>
      <c r="J21" s="41" t="str">
        <f t="shared" si="4"/>
        <v/>
      </c>
      <c r="K21" s="42" t="str">
        <f t="shared" si="5"/>
        <v/>
      </c>
      <c r="L21" s="2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2"/>
      <c r="Y21" s="18"/>
      <c r="Z21" s="2"/>
      <c r="AA21" s="18"/>
      <c r="AB21" s="18"/>
      <c r="AC21" s="18"/>
      <c r="AD21" s="18"/>
      <c r="AE21" s="18"/>
    </row>
    <row r="22" ht="15.75" customHeight="1">
      <c r="A22" s="28" t="str">
        <f>ALNS!A22</f>
        <v>Marynna Mellyne de Oliveira Almeida Carneiro</v>
      </c>
      <c r="B22" s="29"/>
      <c r="C22" s="29"/>
      <c r="D22" s="29"/>
      <c r="E22" s="29"/>
      <c r="F22" s="30">
        <f t="shared" si="1"/>
        <v>0</v>
      </c>
      <c r="G22" s="31" t="str">
        <f t="shared" si="2"/>
        <v/>
      </c>
      <c r="H22" s="30" t="str">
        <f t="shared" si="3"/>
        <v/>
      </c>
      <c r="I22" s="32"/>
      <c r="J22" s="33" t="str">
        <f t="shared" si="4"/>
        <v/>
      </c>
      <c r="K22" s="34" t="str">
        <f t="shared" si="5"/>
        <v/>
      </c>
      <c r="L22" s="2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2"/>
      <c r="Y22" s="18"/>
      <c r="Z22" s="2"/>
      <c r="AA22" s="18"/>
      <c r="AB22" s="18"/>
      <c r="AC22" s="18"/>
      <c r="AD22" s="18"/>
      <c r="AE22" s="18"/>
    </row>
    <row r="23" ht="15.75" customHeight="1">
      <c r="A23" s="36" t="str">
        <f>ALNS!A23</f>
        <v>Milena Luana Azevedo Lima</v>
      </c>
      <c r="B23" s="37"/>
      <c r="C23" s="37"/>
      <c r="D23" s="37"/>
      <c r="E23" s="37"/>
      <c r="F23" s="38">
        <f t="shared" si="1"/>
        <v>0</v>
      </c>
      <c r="G23" s="39" t="str">
        <f t="shared" si="2"/>
        <v/>
      </c>
      <c r="H23" s="38" t="str">
        <f t="shared" si="3"/>
        <v/>
      </c>
      <c r="I23" s="40"/>
      <c r="J23" s="41" t="str">
        <f t="shared" si="4"/>
        <v/>
      </c>
      <c r="K23" s="42" t="str">
        <f t="shared" si="5"/>
        <v/>
      </c>
      <c r="L23" s="2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2"/>
      <c r="Y23" s="18"/>
      <c r="Z23" s="2"/>
      <c r="AA23" s="18"/>
      <c r="AB23" s="18"/>
      <c r="AC23" s="18"/>
      <c r="AD23" s="18"/>
      <c r="AE23" s="18"/>
    </row>
    <row r="24" ht="15.75" customHeight="1">
      <c r="A24" s="28" t="str">
        <f>ALNS!A24</f>
        <v>Myllena Maria da Silva Balbino</v>
      </c>
      <c r="B24" s="29"/>
      <c r="C24" s="29"/>
      <c r="D24" s="29"/>
      <c r="E24" s="29"/>
      <c r="F24" s="30">
        <f t="shared" si="1"/>
        <v>0</v>
      </c>
      <c r="G24" s="31" t="str">
        <f t="shared" si="2"/>
        <v/>
      </c>
      <c r="H24" s="30" t="str">
        <f t="shared" si="3"/>
        <v/>
      </c>
      <c r="I24" s="32"/>
      <c r="J24" s="33" t="str">
        <f t="shared" si="4"/>
        <v/>
      </c>
      <c r="K24" s="34" t="str">
        <f t="shared" si="5"/>
        <v/>
      </c>
      <c r="L24" s="2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2"/>
      <c r="Y24" s="18"/>
      <c r="Z24" s="2"/>
      <c r="AA24" s="18"/>
      <c r="AB24" s="18"/>
      <c r="AC24" s="18"/>
      <c r="AD24" s="18"/>
      <c r="AE24" s="18"/>
    </row>
    <row r="25" ht="15.75" customHeight="1">
      <c r="A25" s="36" t="str">
        <f>ALNS!A25</f>
        <v>Poliana Kelly de Almeida Nascimento</v>
      </c>
      <c r="B25" s="37"/>
      <c r="C25" s="37"/>
      <c r="D25" s="37"/>
      <c r="E25" s="37"/>
      <c r="F25" s="38">
        <f t="shared" si="1"/>
        <v>0</v>
      </c>
      <c r="G25" s="39" t="str">
        <f t="shared" si="2"/>
        <v/>
      </c>
      <c r="H25" s="38" t="str">
        <f t="shared" si="3"/>
        <v/>
      </c>
      <c r="I25" s="40"/>
      <c r="J25" s="41" t="str">
        <f t="shared" si="4"/>
        <v/>
      </c>
      <c r="K25" s="42" t="str">
        <f t="shared" si="5"/>
        <v/>
      </c>
      <c r="L25" s="2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2"/>
      <c r="Y25" s="18"/>
      <c r="Z25" s="2"/>
      <c r="AA25" s="18"/>
      <c r="AB25" s="18"/>
      <c r="AC25" s="18"/>
      <c r="AD25" s="18"/>
      <c r="AE25" s="18"/>
    </row>
    <row r="26" ht="15.75" customHeight="1">
      <c r="A26" s="28" t="str">
        <f>ALNS!A26</f>
        <v>Rafaelly Jordão de Oliveira</v>
      </c>
      <c r="B26" s="29"/>
      <c r="C26" s="29"/>
      <c r="D26" s="29"/>
      <c r="E26" s="29"/>
      <c r="F26" s="30">
        <f t="shared" si="1"/>
        <v>0</v>
      </c>
      <c r="G26" s="31" t="str">
        <f t="shared" si="2"/>
        <v/>
      </c>
      <c r="H26" s="30" t="str">
        <f t="shared" si="3"/>
        <v/>
      </c>
      <c r="I26" s="32"/>
      <c r="J26" s="33" t="str">
        <f t="shared" si="4"/>
        <v/>
      </c>
      <c r="K26" s="34" t="str">
        <f t="shared" si="5"/>
        <v/>
      </c>
      <c r="L26" s="2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2"/>
      <c r="Y26" s="18"/>
      <c r="Z26" s="2"/>
      <c r="AA26" s="18"/>
      <c r="AB26" s="18"/>
      <c r="AC26" s="18"/>
      <c r="AD26" s="18"/>
      <c r="AE26" s="18"/>
    </row>
    <row r="27" ht="15.75" customHeight="1">
      <c r="A27" s="36" t="str">
        <f>ALNS!A27</f>
        <v>Samuel de Sousa Ribeiro</v>
      </c>
      <c r="B27" s="37"/>
      <c r="C27" s="37"/>
      <c r="D27" s="37"/>
      <c r="E27" s="37"/>
      <c r="F27" s="38">
        <f t="shared" si="1"/>
        <v>0</v>
      </c>
      <c r="G27" s="39" t="str">
        <f t="shared" si="2"/>
        <v/>
      </c>
      <c r="H27" s="38" t="str">
        <f t="shared" si="3"/>
        <v/>
      </c>
      <c r="I27" s="40"/>
      <c r="J27" s="41" t="str">
        <f t="shared" si="4"/>
        <v/>
      </c>
      <c r="K27" s="42" t="str">
        <f t="shared" si="5"/>
        <v/>
      </c>
      <c r="L27" s="2"/>
      <c r="M27" s="18"/>
      <c r="N27" s="2"/>
      <c r="O27" s="2"/>
      <c r="P27" s="18"/>
      <c r="Q27" s="2"/>
      <c r="R27" s="2"/>
      <c r="S27" s="2"/>
      <c r="T27" s="2"/>
      <c r="U27" s="2"/>
      <c r="V27" s="2"/>
      <c r="W27" s="2"/>
      <c r="X27" s="2"/>
      <c r="Y27" s="18"/>
      <c r="Z27" s="2"/>
      <c r="AA27" s="18"/>
      <c r="AB27" s="18"/>
      <c r="AC27" s="18"/>
      <c r="AD27" s="18"/>
      <c r="AE27" s="18"/>
    </row>
    <row r="28" ht="15.75" hidden="1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2"/>
      <c r="M28" s="18"/>
      <c r="N28" s="2"/>
      <c r="O28" s="18"/>
      <c r="P28" s="18"/>
      <c r="Q28" s="18"/>
      <c r="R28" s="18"/>
      <c r="S28" s="18"/>
      <c r="T28" s="2"/>
      <c r="U28" s="2"/>
      <c r="V28" s="2"/>
      <c r="W28" s="2"/>
      <c r="X28" s="2"/>
      <c r="Y28" s="18"/>
      <c r="Z28" s="2"/>
      <c r="AA28" s="18"/>
      <c r="AB28" s="18"/>
      <c r="AC28" s="18"/>
      <c r="AD28" s="18"/>
      <c r="AE28" s="18"/>
    </row>
    <row r="29" ht="15.75" hidden="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2"/>
      <c r="M29" s="18"/>
      <c r="N29" s="18"/>
      <c r="O29" s="18"/>
      <c r="P29" s="18"/>
      <c r="Q29" s="18"/>
      <c r="R29" s="18"/>
      <c r="S29" s="18"/>
      <c r="T29" s="2"/>
      <c r="U29" s="2"/>
      <c r="V29" s="2"/>
      <c r="W29" s="2"/>
      <c r="X29" s="2"/>
      <c r="Y29" s="2"/>
      <c r="Z29" s="2"/>
      <c r="AA29" s="18"/>
      <c r="AB29" s="18"/>
      <c r="AC29" s="18"/>
      <c r="AD29" s="18"/>
      <c r="AE29" s="18"/>
    </row>
    <row r="30" ht="15.75" hidden="1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2"/>
      <c r="M30" s="18"/>
      <c r="N30" s="2"/>
      <c r="O30" s="18"/>
      <c r="P30" s="18"/>
      <c r="Q30" s="18"/>
      <c r="R30" s="18"/>
      <c r="S30" s="18"/>
      <c r="T30" s="2"/>
      <c r="U30" s="2"/>
      <c r="V30" s="2"/>
      <c r="W30" s="2"/>
      <c r="X30" s="2"/>
      <c r="Y30" s="2"/>
      <c r="Z30" s="2"/>
      <c r="AA30" s="18"/>
      <c r="AB30" s="18"/>
      <c r="AC30" s="18"/>
      <c r="AD30" s="18"/>
      <c r="AE30" s="18"/>
    </row>
    <row r="31" ht="15.75" hidden="1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8"/>
      <c r="M31" s="18"/>
      <c r="N31" s="18"/>
      <c r="O31" s="18"/>
      <c r="P31" s="18"/>
      <c r="Q31" s="18"/>
      <c r="R31" s="18"/>
      <c r="S31" s="18"/>
      <c r="T31" s="2"/>
      <c r="U31" s="2"/>
      <c r="V31" s="2"/>
      <c r="W31" s="2"/>
      <c r="X31" s="2"/>
      <c r="Y31" s="2"/>
      <c r="Z31" s="2"/>
      <c r="AA31" s="18"/>
      <c r="AB31" s="2"/>
      <c r="AC31" s="18"/>
      <c r="AD31" s="18"/>
      <c r="AE31" s="18"/>
    </row>
    <row r="32" ht="15.75" hidden="1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8"/>
      <c r="M32" s="18"/>
      <c r="N32" s="18"/>
      <c r="O32" s="18"/>
      <c r="P32" s="18"/>
      <c r="Q32" s="18"/>
      <c r="R32" s="18"/>
      <c r="S32" s="18"/>
      <c r="T32" s="2"/>
      <c r="U32" s="2"/>
      <c r="V32" s="2"/>
      <c r="W32" s="2"/>
      <c r="X32" s="2"/>
      <c r="Y32" s="2"/>
      <c r="Z32" s="2"/>
      <c r="AA32" s="18"/>
      <c r="AB32" s="18"/>
      <c r="AC32" s="18"/>
      <c r="AD32" s="18"/>
      <c r="AE32" s="18"/>
    </row>
    <row r="33" ht="15.75" hidden="1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8"/>
      <c r="M33" s="18"/>
      <c r="N33" s="18"/>
      <c r="O33" s="18"/>
      <c r="P33" s="18"/>
      <c r="Q33" s="18"/>
      <c r="R33" s="18"/>
      <c r="S33" s="18"/>
      <c r="T33" s="2"/>
      <c r="U33" s="2"/>
      <c r="V33" s="2"/>
      <c r="W33" s="2"/>
      <c r="X33" s="2"/>
      <c r="Y33" s="2"/>
      <c r="Z33" s="2"/>
      <c r="AA33" s="18"/>
      <c r="AB33" s="18"/>
      <c r="AC33" s="18"/>
      <c r="AD33" s="18"/>
      <c r="AE33" s="18"/>
    </row>
    <row r="34" ht="15.75" hidden="1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8"/>
      <c r="M34" s="18"/>
      <c r="N34" s="18"/>
      <c r="O34" s="18"/>
      <c r="P34" s="18"/>
      <c r="Q34" s="18"/>
      <c r="R34" s="2"/>
      <c r="S34" s="2"/>
      <c r="T34" s="2"/>
      <c r="U34" s="2"/>
      <c r="V34" s="2"/>
      <c r="W34" s="2"/>
      <c r="X34" s="2"/>
      <c r="Y34" s="2"/>
      <c r="Z34" s="2"/>
      <c r="AA34" s="18"/>
      <c r="AB34" s="18"/>
      <c r="AC34" s="18"/>
      <c r="AD34" s="18"/>
      <c r="AE34" s="18"/>
    </row>
    <row r="35" ht="15.75" hidden="1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8"/>
      <c r="M35" s="18"/>
      <c r="N35" s="18"/>
      <c r="O35" s="18"/>
      <c r="P35" s="18"/>
      <c r="Q35" s="18"/>
      <c r="R35" s="2"/>
      <c r="S35" s="2"/>
      <c r="T35" s="2"/>
      <c r="U35" s="2"/>
      <c r="V35" s="2"/>
      <c r="W35" s="2"/>
      <c r="X35" s="2"/>
      <c r="Y35" s="2"/>
      <c r="Z35" s="2"/>
      <c r="AA35" s="18"/>
      <c r="AB35" s="18"/>
      <c r="AC35" s="18"/>
      <c r="AD35" s="18"/>
      <c r="AE35" s="18"/>
    </row>
    <row r="36" ht="15.75" hidden="1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8"/>
      <c r="M36" s="18"/>
      <c r="N36" s="18"/>
      <c r="O36" s="18"/>
      <c r="P36" s="18"/>
      <c r="Q36" s="18"/>
      <c r="R36" s="2"/>
      <c r="S36" s="2"/>
      <c r="T36" s="2"/>
      <c r="U36" s="2"/>
      <c r="V36" s="2"/>
      <c r="W36" s="2"/>
      <c r="X36" s="2"/>
      <c r="Y36" s="2"/>
      <c r="Z36" s="2"/>
      <c r="AA36" s="18"/>
      <c r="AB36" s="18"/>
      <c r="AC36" s="18"/>
      <c r="AD36" s="18"/>
      <c r="AE36" s="18"/>
    </row>
    <row r="37" ht="15.75" hidden="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8"/>
      <c r="M37" s="18"/>
      <c r="N37" s="18"/>
      <c r="O37" s="18"/>
      <c r="P37" s="18"/>
      <c r="Q37" s="18"/>
      <c r="R37" s="2"/>
      <c r="S37" s="2"/>
      <c r="T37" s="2"/>
      <c r="U37" s="2"/>
      <c r="V37" s="2"/>
      <c r="W37" s="2"/>
      <c r="X37" s="2"/>
      <c r="Y37" s="2"/>
      <c r="Z37" s="2"/>
      <c r="AA37" s="18"/>
      <c r="AB37" s="18"/>
      <c r="AC37" s="18"/>
      <c r="AD37" s="18"/>
      <c r="AE37" s="2"/>
    </row>
    <row r="38" ht="15.75" hidden="1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8"/>
      <c r="M38" s="18"/>
      <c r="N38" s="18"/>
      <c r="O38" s="18"/>
      <c r="P38" s="18"/>
      <c r="Q38" s="18"/>
      <c r="R38" s="2"/>
      <c r="S38" s="2"/>
      <c r="T38" s="2"/>
      <c r="U38" s="2"/>
      <c r="V38" s="2"/>
      <c r="W38" s="2"/>
      <c r="X38" s="2"/>
      <c r="Y38" s="2"/>
      <c r="Z38" s="2"/>
      <c r="AA38" s="18"/>
      <c r="AB38" s="18"/>
      <c r="AC38" s="18"/>
      <c r="AD38" s="18"/>
      <c r="AE38" s="2"/>
    </row>
    <row r="39" ht="15.75" hidden="1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8"/>
      <c r="M39" s="18"/>
      <c r="N39" s="18"/>
      <c r="O39" s="18"/>
      <c r="P39" s="18"/>
      <c r="Q39" s="18"/>
      <c r="R39" s="2"/>
      <c r="S39" s="2"/>
      <c r="T39" s="2"/>
      <c r="U39" s="2"/>
      <c r="V39" s="2"/>
      <c r="W39" s="2"/>
      <c r="X39" s="2"/>
      <c r="Y39" s="2"/>
      <c r="Z39" s="2"/>
      <c r="AA39" s="18"/>
      <c r="AB39" s="18"/>
      <c r="AC39" s="18"/>
      <c r="AD39" s="18"/>
      <c r="AE39" s="2"/>
    </row>
    <row r="40" ht="15.75" hidden="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8"/>
      <c r="M40" s="18"/>
      <c r="N40" s="18"/>
      <c r="O40" s="18"/>
      <c r="P40" s="18"/>
      <c r="Q40" s="18"/>
      <c r="R40" s="2"/>
      <c r="S40" s="2"/>
      <c r="T40" s="2"/>
      <c r="U40" s="2"/>
      <c r="V40" s="2"/>
      <c r="W40" s="2"/>
      <c r="X40" s="2"/>
      <c r="Y40" s="2"/>
      <c r="Z40" s="2"/>
      <c r="AA40" s="18"/>
      <c r="AB40" s="18"/>
      <c r="AC40" s="18"/>
      <c r="AD40" s="2"/>
      <c r="AE40" s="2"/>
    </row>
    <row r="41" ht="15.75" hidden="1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8"/>
      <c r="M41" s="18"/>
      <c r="N41" s="18"/>
      <c r="O41" s="18"/>
      <c r="P41" s="18"/>
      <c r="Q41" s="18"/>
      <c r="R41" s="2"/>
      <c r="S41" s="2"/>
      <c r="T41" s="2"/>
      <c r="U41" s="2"/>
      <c r="V41" s="2"/>
      <c r="W41" s="2"/>
      <c r="X41" s="2"/>
      <c r="Y41" s="2"/>
      <c r="Z41" s="2"/>
      <c r="AA41" s="18"/>
      <c r="AB41" s="2"/>
      <c r="AC41" s="2"/>
      <c r="AD41" s="2"/>
      <c r="AE41" s="2"/>
    </row>
    <row r="42" ht="15.75" hidden="1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8"/>
      <c r="M42" s="18"/>
      <c r="N42" s="18"/>
      <c r="O42" s="18"/>
      <c r="P42" s="18"/>
      <c r="Q42" s="18"/>
      <c r="R42" s="2"/>
      <c r="S42" s="2"/>
      <c r="T42" s="2"/>
      <c r="U42" s="2"/>
      <c r="V42" s="2"/>
      <c r="W42" s="2"/>
      <c r="X42" s="2"/>
      <c r="Y42" s="2"/>
      <c r="Z42" s="2"/>
      <c r="AA42" s="18"/>
      <c r="AB42" s="2"/>
      <c r="AC42" s="2"/>
      <c r="AD42" s="2"/>
      <c r="AE42" s="2"/>
    </row>
    <row r="43" ht="15.75" hidden="1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8"/>
      <c r="M43" s="18"/>
      <c r="N43" s="18"/>
      <c r="O43" s="18"/>
      <c r="P43" s="18"/>
      <c r="Q43" s="18"/>
      <c r="R43" s="2"/>
      <c r="S43" s="2"/>
      <c r="T43" s="2"/>
      <c r="U43" s="2"/>
      <c r="V43" s="2"/>
      <c r="W43" s="2"/>
      <c r="X43" s="2"/>
      <c r="Y43" s="2"/>
      <c r="Z43" s="2"/>
      <c r="AA43" s="18"/>
      <c r="AB43" s="2"/>
      <c r="AC43" s="2"/>
      <c r="AD43" s="2"/>
      <c r="AE43" s="2"/>
    </row>
    <row r="44" ht="15.75" hidden="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8"/>
      <c r="M44" s="18"/>
      <c r="N44" s="18"/>
      <c r="O44" s="18"/>
      <c r="P44" s="18"/>
      <c r="Q44" s="18"/>
      <c r="R44" s="2"/>
      <c r="S44" s="2"/>
      <c r="T44" s="2"/>
      <c r="U44" s="2"/>
      <c r="V44" s="2"/>
      <c r="W44" s="2"/>
      <c r="X44" s="2"/>
      <c r="Y44" s="2"/>
      <c r="Z44" s="2"/>
      <c r="AA44" s="18"/>
      <c r="AB44" s="2"/>
      <c r="AC44" s="2"/>
      <c r="AD44" s="2"/>
      <c r="AE44" s="2"/>
    </row>
    <row r="45" ht="15.75" hidden="1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8"/>
      <c r="M45" s="18"/>
      <c r="N45" s="18"/>
      <c r="O45" s="18"/>
      <c r="P45" s="18"/>
      <c r="Q45" s="18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8"/>
      <c r="M46" s="18"/>
      <c r="N46" s="18"/>
      <c r="O46" s="18"/>
      <c r="P46" s="18"/>
      <c r="Q46" s="18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8"/>
      <c r="M47" s="18"/>
      <c r="N47" s="18"/>
      <c r="O47" s="18"/>
      <c r="P47" s="18"/>
      <c r="Q47" s="18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8"/>
      <c r="M48" s="18"/>
      <c r="N48" s="18"/>
      <c r="O48" s="18"/>
      <c r="P48" s="18"/>
      <c r="Q48" s="18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8"/>
      <c r="M49" s="18"/>
      <c r="N49" s="18"/>
      <c r="O49" s="18"/>
      <c r="P49" s="18"/>
      <c r="Q49" s="18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8"/>
      <c r="M50" s="18"/>
      <c r="N50" s="18"/>
      <c r="O50" s="18"/>
      <c r="P50" s="18"/>
      <c r="Q50" s="18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8"/>
      <c r="M51" s="18"/>
      <c r="N51" s="18"/>
      <c r="O51" s="18"/>
      <c r="P51" s="18"/>
      <c r="Q51" s="18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8"/>
      <c r="M52" s="18"/>
      <c r="N52" s="18"/>
      <c r="O52" s="18"/>
      <c r="P52" s="18"/>
      <c r="Q52" s="18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2"/>
      <c r="AA53" s="18"/>
      <c r="AB53" s="18"/>
      <c r="AC53" s="18"/>
      <c r="AD53" s="18"/>
      <c r="AE53" s="18"/>
    </row>
    <row r="54" ht="15.75" hidden="1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2"/>
      <c r="AA54" s="18"/>
      <c r="AB54" s="18"/>
      <c r="AC54" s="18"/>
      <c r="AD54" s="18"/>
      <c r="AE54" s="18"/>
    </row>
    <row r="55" ht="15.75" hidden="1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2"/>
      <c r="Y55" s="18"/>
      <c r="Z55" s="2"/>
      <c r="AA55" s="18"/>
      <c r="AB55" s="18"/>
      <c r="AC55" s="18"/>
      <c r="AD55" s="18"/>
      <c r="AE55" s="18"/>
    </row>
    <row r="56" ht="15.75" hidden="1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2"/>
      <c r="AA56" s="18"/>
      <c r="AB56" s="18"/>
      <c r="AC56" s="18"/>
      <c r="AD56" s="18"/>
      <c r="AE56" s="18"/>
    </row>
    <row r="57" ht="15.75" hidden="1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2"/>
      <c r="Y57" s="18"/>
      <c r="Z57" s="2"/>
      <c r="AA57" s="18"/>
      <c r="AB57" s="18"/>
      <c r="AC57" s="18"/>
      <c r="AD57" s="18"/>
      <c r="AE57" s="18"/>
    </row>
    <row r="58" ht="15.75" hidden="1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2"/>
      <c r="Y58" s="18"/>
      <c r="Z58" s="2"/>
      <c r="AA58" s="18"/>
      <c r="AB58" s="18"/>
      <c r="AC58" s="18"/>
      <c r="AD58" s="18"/>
      <c r="AE58" s="18"/>
    </row>
    <row r="59" ht="15.75" hidden="1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2"/>
      <c r="Y59" s="18"/>
      <c r="Z59" s="2"/>
      <c r="AA59" s="18"/>
      <c r="AB59" s="18"/>
      <c r="AC59" s="18"/>
      <c r="AD59" s="18"/>
      <c r="AE59" s="18"/>
    </row>
    <row r="60" ht="15.75" hidden="1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2"/>
      <c r="Y60" s="18"/>
      <c r="Z60" s="2"/>
      <c r="AA60" s="18"/>
      <c r="AB60" s="18"/>
      <c r="AC60" s="18"/>
      <c r="AD60" s="18"/>
      <c r="AE60" s="18"/>
    </row>
    <row r="61" ht="15.75" hidden="1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2"/>
      <c r="Y61" s="18"/>
      <c r="Z61" s="2"/>
      <c r="AA61" s="18"/>
      <c r="AB61" s="18"/>
      <c r="AC61" s="18"/>
      <c r="AD61" s="18"/>
      <c r="AE61" s="18"/>
    </row>
    <row r="62" ht="15.75" hidden="1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2"/>
      <c r="Y62" s="18"/>
      <c r="Z62" s="2"/>
      <c r="AA62" s="18"/>
      <c r="AB62" s="18"/>
      <c r="AC62" s="18"/>
      <c r="AD62" s="18"/>
      <c r="AE62" s="18"/>
    </row>
    <row r="63" ht="15.75" hidden="1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2"/>
      <c r="Y63" s="18"/>
      <c r="Z63" s="2"/>
      <c r="AA63" s="18"/>
      <c r="AB63" s="18"/>
      <c r="AC63" s="18"/>
      <c r="AD63" s="18"/>
      <c r="AE63" s="18"/>
    </row>
    <row r="64" ht="15.75" hidden="1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2"/>
      <c r="Y64" s="18"/>
      <c r="Z64" s="2"/>
      <c r="AA64" s="18"/>
      <c r="AB64" s="18"/>
      <c r="AC64" s="18"/>
      <c r="AD64" s="18"/>
      <c r="AE64" s="18"/>
    </row>
    <row r="65" ht="15.75" hidden="1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2"/>
      <c r="Y65" s="18"/>
      <c r="Z65" s="2"/>
      <c r="AA65" s="18"/>
      <c r="AB65" s="18"/>
      <c r="AC65" s="18"/>
      <c r="AD65" s="18"/>
      <c r="AE65" s="18"/>
    </row>
    <row r="66" ht="15.75" hidden="1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2"/>
      <c r="Y66" s="18"/>
      <c r="Z66" s="2"/>
      <c r="AA66" s="18"/>
      <c r="AB66" s="18"/>
      <c r="AC66" s="18"/>
      <c r="AD66" s="18"/>
      <c r="AE66" s="18"/>
    </row>
    <row r="67" ht="15.75" hidden="1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2"/>
      <c r="Y67" s="18"/>
      <c r="Z67" s="2"/>
      <c r="AA67" s="18"/>
      <c r="AB67" s="18"/>
      <c r="AC67" s="18"/>
      <c r="AD67" s="18"/>
      <c r="AE67" s="18"/>
    </row>
    <row r="68" ht="15.75" hidden="1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2"/>
      <c r="Y68" s="18"/>
      <c r="Z68" s="2"/>
      <c r="AA68" s="18"/>
      <c r="AB68" s="18"/>
      <c r="AC68" s="18"/>
      <c r="AD68" s="18"/>
      <c r="AE68" s="18"/>
    </row>
    <row r="69" ht="15.75" hidden="1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2"/>
      <c r="Y69" s="18"/>
      <c r="Z69" s="2"/>
      <c r="AA69" s="18"/>
      <c r="AB69" s="18"/>
      <c r="AC69" s="18"/>
      <c r="AD69" s="18"/>
      <c r="AE69" s="18"/>
    </row>
    <row r="70" ht="15.75" hidden="1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2"/>
      <c r="Y70" s="18"/>
      <c r="Z70" s="2"/>
      <c r="AA70" s="18"/>
      <c r="AB70" s="18"/>
      <c r="AC70" s="18"/>
      <c r="AD70" s="18"/>
      <c r="AE70" s="18"/>
    </row>
    <row r="71" ht="15.75" hidden="1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2"/>
      <c r="Y71" s="18"/>
      <c r="Z71" s="2"/>
      <c r="AA71" s="18"/>
      <c r="AB71" s="18"/>
      <c r="AC71" s="18"/>
      <c r="AD71" s="18"/>
      <c r="AE71" s="18"/>
    </row>
    <row r="72" ht="15.75" hidden="1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2"/>
      <c r="Y72" s="18"/>
      <c r="Z72" s="2"/>
      <c r="AA72" s="18"/>
      <c r="AB72" s="18"/>
      <c r="AC72" s="18"/>
      <c r="AD72" s="18"/>
      <c r="AE72" s="18"/>
    </row>
    <row r="73" ht="15.75" hidden="1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2"/>
      <c r="Y73" s="18"/>
      <c r="Z73" s="2"/>
      <c r="AA73" s="18"/>
      <c r="AB73" s="18"/>
      <c r="AC73" s="18"/>
      <c r="AD73" s="18"/>
      <c r="AE73" s="18"/>
    </row>
    <row r="74" ht="15.75" hidden="1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2"/>
      <c r="Y74" s="18"/>
      <c r="Z74" s="2"/>
      <c r="AA74" s="18"/>
      <c r="AB74" s="18"/>
      <c r="AC74" s="18"/>
      <c r="AD74" s="18"/>
      <c r="AE74" s="18"/>
    </row>
    <row r="75" ht="15.75" hidden="1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2"/>
      <c r="Y75" s="18"/>
      <c r="Z75" s="2"/>
      <c r="AA75" s="18"/>
      <c r="AB75" s="18"/>
      <c r="AC75" s="18"/>
      <c r="AD75" s="18"/>
      <c r="AE75" s="18"/>
    </row>
    <row r="76" ht="15.75" hidden="1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2"/>
      <c r="Y76" s="18"/>
      <c r="Z76" s="2"/>
      <c r="AA76" s="18"/>
      <c r="AB76" s="18"/>
      <c r="AC76" s="18"/>
      <c r="AD76" s="18"/>
      <c r="AE76" s="18"/>
    </row>
    <row r="77" ht="15.75" hidden="1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2"/>
      <c r="Y77" s="18"/>
      <c r="Z77" s="2"/>
      <c r="AA77" s="18"/>
      <c r="AB77" s="18"/>
      <c r="AC77" s="18"/>
      <c r="AD77" s="18"/>
      <c r="AE77" s="18"/>
    </row>
    <row r="78" ht="15.75" hidden="1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2"/>
      <c r="Y78" s="18"/>
      <c r="Z78" s="2"/>
      <c r="AA78" s="18"/>
      <c r="AB78" s="18"/>
      <c r="AC78" s="18"/>
      <c r="AD78" s="18"/>
      <c r="AE78" s="18"/>
    </row>
    <row r="79" ht="15.75" hidden="1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2"/>
      <c r="W79" s="2"/>
      <c r="X79" s="2"/>
      <c r="Y79" s="18"/>
      <c r="Z79" s="2"/>
      <c r="AA79" s="18"/>
      <c r="AB79" s="18"/>
      <c r="AC79" s="18"/>
      <c r="AD79" s="18"/>
      <c r="AE79" s="18"/>
    </row>
    <row r="80" ht="15.75" hidden="1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2"/>
      <c r="W80" s="2"/>
      <c r="X80" s="2"/>
      <c r="Y80" s="18"/>
      <c r="Z80" s="2"/>
      <c r="AA80" s="18"/>
      <c r="AB80" s="18"/>
      <c r="AC80" s="18"/>
      <c r="AD80" s="18"/>
      <c r="AE80" s="18"/>
    </row>
    <row r="81" ht="15.75" hidden="1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2"/>
      <c r="W81" s="2"/>
      <c r="X81" s="2"/>
      <c r="Y81" s="2"/>
      <c r="Z81" s="2"/>
      <c r="AA81" s="18"/>
      <c r="AB81" s="18"/>
      <c r="AC81" s="18"/>
      <c r="AD81" s="18"/>
      <c r="AE81" s="18"/>
    </row>
    <row r="82" ht="15.75" hidden="1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2"/>
      <c r="W82" s="2"/>
      <c r="X82" s="2"/>
      <c r="Y82" s="2"/>
      <c r="Z82" s="2"/>
      <c r="AA82" s="18"/>
      <c r="AB82" s="18"/>
      <c r="AC82" s="18"/>
      <c r="AD82" s="18"/>
      <c r="AE82" s="18"/>
    </row>
    <row r="83" ht="15.75" hidden="1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2"/>
      <c r="W83" s="2"/>
      <c r="X83" s="2"/>
      <c r="Y83" s="2"/>
      <c r="Z83" s="2"/>
      <c r="AA83" s="18"/>
      <c r="AB83" s="18"/>
      <c r="AC83" s="18"/>
      <c r="AD83" s="18"/>
      <c r="AE83" s="18"/>
    </row>
    <row r="84" ht="15.75" hidden="1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2"/>
      <c r="W84" s="2"/>
      <c r="X84" s="2"/>
      <c r="Y84" s="2"/>
      <c r="Z84" s="2"/>
      <c r="AA84" s="18"/>
      <c r="AB84" s="18"/>
      <c r="AC84" s="18"/>
      <c r="AD84" s="18"/>
      <c r="AE84" s="18"/>
    </row>
    <row r="85" ht="15.75" hidden="1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2"/>
      <c r="W85" s="2"/>
      <c r="X85" s="2"/>
      <c r="Y85" s="2"/>
      <c r="Z85" s="2"/>
      <c r="AA85" s="18"/>
      <c r="AB85" s="18"/>
      <c r="AC85" s="18"/>
      <c r="AD85" s="18"/>
      <c r="AE85" s="18"/>
    </row>
    <row r="86" ht="15.75" hidden="1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8"/>
      <c r="M86" s="18"/>
      <c r="N86" s="18"/>
      <c r="O86" s="18"/>
      <c r="P86" s="18"/>
      <c r="Q86" s="18"/>
      <c r="R86" s="2"/>
      <c r="S86" s="18"/>
      <c r="T86" s="18"/>
      <c r="U86" s="2"/>
      <c r="V86" s="2"/>
      <c r="W86" s="2"/>
      <c r="X86" s="2"/>
      <c r="Y86" s="2"/>
      <c r="Z86" s="2"/>
      <c r="AA86" s="18"/>
      <c r="AB86" s="18"/>
      <c r="AC86" s="18"/>
      <c r="AD86" s="18"/>
      <c r="AE86" s="18"/>
    </row>
    <row r="87" ht="15.75" hidden="1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8"/>
      <c r="M87" s="18"/>
      <c r="N87" s="18"/>
      <c r="O87" s="18"/>
      <c r="P87" s="18"/>
      <c r="Q87" s="18"/>
      <c r="R87" s="2"/>
      <c r="S87" s="2"/>
      <c r="T87" s="2"/>
      <c r="U87" s="2"/>
      <c r="V87" s="2"/>
      <c r="W87" s="2"/>
      <c r="X87" s="2"/>
      <c r="Y87" s="2"/>
      <c r="Z87" s="2"/>
      <c r="AA87" s="18"/>
      <c r="AB87" s="18"/>
      <c r="AC87" s="18"/>
      <c r="AD87" s="18"/>
      <c r="AE87" s="18"/>
    </row>
    <row r="88" ht="15.75" hidden="1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8"/>
      <c r="M88" s="18"/>
      <c r="N88" s="18"/>
      <c r="O88" s="18"/>
      <c r="P88" s="18"/>
      <c r="Q88" s="18"/>
      <c r="R88" s="2"/>
      <c r="S88" s="2"/>
      <c r="T88" s="2"/>
      <c r="U88" s="2"/>
      <c r="V88" s="2"/>
      <c r="W88" s="2"/>
      <c r="X88" s="2"/>
      <c r="Y88" s="2"/>
      <c r="Z88" s="2"/>
      <c r="AA88" s="18"/>
      <c r="AB88" s="18"/>
      <c r="AC88" s="18"/>
      <c r="AD88" s="18"/>
      <c r="AE88" s="18"/>
    </row>
    <row r="89" ht="15.75" hidden="1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8"/>
      <c r="M89" s="18"/>
      <c r="N89" s="18"/>
      <c r="O89" s="18"/>
      <c r="P89" s="18"/>
      <c r="Q89" s="18"/>
      <c r="R89" s="2"/>
      <c r="S89" s="2"/>
      <c r="T89" s="2"/>
      <c r="U89" s="2"/>
      <c r="V89" s="2"/>
      <c r="W89" s="2"/>
      <c r="X89" s="2"/>
      <c r="Y89" s="2"/>
      <c r="Z89" s="2"/>
      <c r="AA89" s="18"/>
      <c r="AB89" s="18"/>
      <c r="AC89" s="18"/>
      <c r="AD89" s="18"/>
      <c r="AE89" s="18"/>
    </row>
    <row r="90" ht="15.75" hidden="1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8"/>
      <c r="M90" s="18"/>
      <c r="N90" s="18"/>
      <c r="O90" s="18"/>
      <c r="P90" s="18"/>
      <c r="Q90" s="18"/>
      <c r="R90" s="2"/>
      <c r="S90" s="2"/>
      <c r="T90" s="2"/>
      <c r="U90" s="2"/>
      <c r="V90" s="2"/>
      <c r="W90" s="2"/>
      <c r="X90" s="2"/>
      <c r="Y90" s="2"/>
      <c r="Z90" s="2"/>
      <c r="AA90" s="18"/>
      <c r="AB90" s="18"/>
      <c r="AC90" s="18"/>
      <c r="AD90" s="18"/>
      <c r="AE90" s="2"/>
    </row>
    <row r="91" ht="15.75" hidden="1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8"/>
      <c r="M91" s="18"/>
      <c r="N91" s="18"/>
      <c r="O91" s="18"/>
      <c r="P91" s="18"/>
      <c r="Q91" s="18"/>
      <c r="R91" s="2"/>
      <c r="S91" s="2"/>
      <c r="T91" s="2"/>
      <c r="U91" s="2"/>
      <c r="V91" s="2"/>
      <c r="W91" s="2"/>
      <c r="X91" s="2"/>
      <c r="Y91" s="2"/>
      <c r="Z91" s="2"/>
      <c r="AA91" s="18"/>
      <c r="AB91" s="18"/>
      <c r="AC91" s="18"/>
      <c r="AD91" s="18"/>
      <c r="AE91" s="2"/>
    </row>
    <row r="92" ht="15.75" hidden="1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8"/>
      <c r="M92" s="18"/>
      <c r="N92" s="18"/>
      <c r="O92" s="18"/>
      <c r="P92" s="18"/>
      <c r="Q92" s="18"/>
      <c r="R92" s="2"/>
      <c r="S92" s="2"/>
      <c r="T92" s="2"/>
      <c r="U92" s="2"/>
      <c r="V92" s="2"/>
      <c r="W92" s="2"/>
      <c r="X92" s="2"/>
      <c r="Y92" s="2"/>
      <c r="Z92" s="2"/>
      <c r="AA92" s="18"/>
      <c r="AB92" s="18"/>
      <c r="AC92" s="18"/>
      <c r="AD92" s="2"/>
      <c r="AE92" s="2"/>
    </row>
    <row r="93" ht="15.75" hidden="1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8"/>
      <c r="M93" s="18"/>
      <c r="N93" s="18"/>
      <c r="O93" s="18"/>
      <c r="P93" s="18"/>
      <c r="Q93" s="18"/>
      <c r="R93" s="2"/>
      <c r="S93" s="2"/>
      <c r="T93" s="2"/>
      <c r="U93" s="2"/>
      <c r="V93" s="2"/>
      <c r="W93" s="2"/>
      <c r="X93" s="2"/>
      <c r="Y93" s="2"/>
      <c r="Z93" s="2"/>
      <c r="AA93" s="18"/>
      <c r="AB93" s="2"/>
      <c r="AC93" s="2"/>
      <c r="AD93" s="2"/>
      <c r="AE93" s="2"/>
    </row>
    <row r="94" ht="15.75" hidden="1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8"/>
      <c r="M94" s="18"/>
      <c r="N94" s="18"/>
      <c r="O94" s="18"/>
      <c r="P94" s="18"/>
      <c r="Q94" s="18"/>
      <c r="R94" s="2"/>
      <c r="S94" s="2"/>
      <c r="T94" s="2"/>
      <c r="U94" s="2"/>
      <c r="V94" s="2"/>
      <c r="W94" s="2"/>
      <c r="X94" s="2"/>
      <c r="Y94" s="2"/>
      <c r="Z94" s="2"/>
      <c r="AA94" s="18"/>
      <c r="AB94" s="2"/>
      <c r="AC94" s="2"/>
      <c r="AD94" s="2"/>
      <c r="AE94" s="2"/>
    </row>
    <row r="95" ht="15.75" hidden="1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8"/>
      <c r="M95" s="18"/>
      <c r="N95" s="18"/>
      <c r="O95" s="18"/>
      <c r="P95" s="18"/>
      <c r="Q95" s="18"/>
      <c r="R95" s="2"/>
      <c r="S95" s="2"/>
      <c r="T95" s="2"/>
      <c r="U95" s="2"/>
      <c r="V95" s="2"/>
      <c r="W95" s="2"/>
      <c r="X95" s="2"/>
      <c r="Y95" s="2"/>
      <c r="Z95" s="2"/>
      <c r="AA95" s="18"/>
      <c r="AB95" s="2"/>
      <c r="AC95" s="2"/>
      <c r="AD95" s="2"/>
      <c r="AE95" s="2"/>
    </row>
    <row r="96" ht="15.75" hidden="1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8"/>
      <c r="M96" s="18"/>
      <c r="N96" s="18"/>
      <c r="O96" s="18"/>
      <c r="P96" s="18"/>
      <c r="Q96" s="18"/>
      <c r="R96" s="2"/>
      <c r="S96" s="2"/>
      <c r="T96" s="2"/>
      <c r="U96" s="2"/>
      <c r="V96" s="2"/>
      <c r="W96" s="2"/>
      <c r="X96" s="2"/>
      <c r="Y96" s="2"/>
      <c r="Z96" s="2"/>
      <c r="AA96" s="18"/>
      <c r="AB96" s="2"/>
      <c r="AC96" s="2"/>
      <c r="AD96" s="2"/>
      <c r="AE96" s="2"/>
    </row>
    <row r="97" ht="15.75" hidden="1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8"/>
      <c r="M97" s="18"/>
      <c r="N97" s="18"/>
      <c r="O97" s="18"/>
      <c r="P97" s="18"/>
      <c r="Q97" s="18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8"/>
      <c r="M98" s="18"/>
      <c r="N98" s="18"/>
      <c r="O98" s="18"/>
      <c r="P98" s="18"/>
      <c r="Q98" s="18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8"/>
      <c r="M99" s="18"/>
      <c r="N99" s="18"/>
      <c r="O99" s="18"/>
      <c r="P99" s="18"/>
      <c r="Q99" s="18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8"/>
      <c r="M100" s="18"/>
      <c r="N100" s="18"/>
      <c r="O100" s="18"/>
      <c r="P100" s="18"/>
      <c r="Q100" s="18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8"/>
      <c r="M101" s="18"/>
      <c r="N101" s="18"/>
      <c r="O101" s="18"/>
      <c r="P101" s="18"/>
      <c r="Q101" s="18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8"/>
      <c r="M102" s="18"/>
      <c r="N102" s="18"/>
      <c r="O102" s="18"/>
      <c r="P102" s="18"/>
      <c r="Q102" s="18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8"/>
      <c r="M103" s="18"/>
      <c r="N103" s="18"/>
      <c r="O103" s="18"/>
      <c r="P103" s="18"/>
      <c r="Q103" s="18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8"/>
      <c r="M104" s="18"/>
      <c r="N104" s="18"/>
      <c r="O104" s="18"/>
      <c r="P104" s="18"/>
      <c r="Q104" s="18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8"/>
      <c r="M105" s="18"/>
      <c r="N105" s="18"/>
      <c r="O105" s="18"/>
      <c r="P105" s="18"/>
      <c r="Q105" s="18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8"/>
      <c r="M106" s="18"/>
      <c r="N106" s="18"/>
      <c r="O106" s="18"/>
      <c r="P106" s="18"/>
      <c r="Q106" s="18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8"/>
      <c r="M107" s="18"/>
      <c r="N107" s="18"/>
      <c r="O107" s="18"/>
      <c r="P107" s="18"/>
      <c r="Q107" s="18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8"/>
      <c r="M108" s="18"/>
      <c r="N108" s="18"/>
      <c r="O108" s="18"/>
      <c r="P108" s="18"/>
      <c r="Q108" s="18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8"/>
      <c r="M109" s="18"/>
      <c r="N109" s="18"/>
      <c r="O109" s="18"/>
      <c r="P109" s="18"/>
      <c r="Q109" s="18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8"/>
      <c r="M110" s="18"/>
      <c r="N110" s="18"/>
      <c r="O110" s="18"/>
      <c r="P110" s="18"/>
      <c r="Q110" s="18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8"/>
      <c r="M111" s="18"/>
      <c r="N111" s="18"/>
      <c r="O111" s="18"/>
      <c r="P111" s="18"/>
      <c r="Q111" s="18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8"/>
      <c r="M112" s="18"/>
      <c r="N112" s="18"/>
      <c r="O112" s="18"/>
      <c r="P112" s="18"/>
      <c r="Q112" s="18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8"/>
      <c r="M113" s="18"/>
      <c r="N113" s="18"/>
      <c r="O113" s="18"/>
      <c r="P113" s="18"/>
      <c r="Q113" s="18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8"/>
      <c r="M114" s="18"/>
      <c r="N114" s="18"/>
      <c r="O114" s="18"/>
      <c r="P114" s="18"/>
      <c r="Q114" s="18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8"/>
      <c r="M115" s="18"/>
      <c r="N115" s="18"/>
      <c r="O115" s="18"/>
      <c r="P115" s="18"/>
      <c r="Q115" s="18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8"/>
      <c r="M116" s="18"/>
      <c r="N116" s="18"/>
      <c r="O116" s="18"/>
      <c r="P116" s="18"/>
      <c r="Q116" s="18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8"/>
      <c r="M117" s="18"/>
      <c r="N117" s="18"/>
      <c r="O117" s="18"/>
      <c r="P117" s="18"/>
      <c r="Q117" s="18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8"/>
      <c r="M118" s="18"/>
      <c r="N118" s="18"/>
      <c r="O118" s="18"/>
      <c r="P118" s="18"/>
      <c r="Q118" s="18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8"/>
      <c r="M119" s="18"/>
      <c r="N119" s="18"/>
      <c r="O119" s="18"/>
      <c r="P119" s="18"/>
      <c r="Q119" s="18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8"/>
      <c r="M120" s="18"/>
      <c r="N120" s="18"/>
      <c r="O120" s="18"/>
      <c r="P120" s="18"/>
      <c r="Q120" s="18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8"/>
      <c r="M121" s="18"/>
      <c r="N121" s="18"/>
      <c r="O121" s="18"/>
      <c r="P121" s="18"/>
      <c r="Q121" s="18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8"/>
      <c r="M122" s="18"/>
      <c r="N122" s="18"/>
      <c r="O122" s="18"/>
      <c r="P122" s="18"/>
      <c r="Q122" s="18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8"/>
      <c r="M123" s="18"/>
      <c r="N123" s="18"/>
      <c r="O123" s="18"/>
      <c r="P123" s="18"/>
      <c r="Q123" s="18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8"/>
      <c r="M124" s="18"/>
      <c r="N124" s="18"/>
      <c r="O124" s="18"/>
      <c r="P124" s="18"/>
      <c r="Q124" s="18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45"/>
      <c r="B125" s="45"/>
      <c r="C125" s="45"/>
      <c r="D125" s="45"/>
      <c r="E125" s="45"/>
      <c r="F125" s="45"/>
      <c r="G125" s="45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45"/>
      <c r="B126" s="45"/>
      <c r="C126" s="45"/>
      <c r="D126" s="45"/>
      <c r="E126" s="45"/>
      <c r="F126" s="45"/>
      <c r="G126" s="45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45"/>
      <c r="B127" s="45"/>
      <c r="C127" s="45"/>
      <c r="D127" s="45"/>
      <c r="E127" s="45"/>
      <c r="F127" s="45"/>
      <c r="G127" s="45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45"/>
      <c r="B128" s="45"/>
      <c r="C128" s="45"/>
      <c r="D128" s="45"/>
      <c r="E128" s="45"/>
      <c r="F128" s="45"/>
      <c r="G128" s="45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45"/>
      <c r="B129" s="45"/>
      <c r="C129" s="45"/>
      <c r="D129" s="45"/>
      <c r="E129" s="45"/>
      <c r="F129" s="45"/>
      <c r="G129" s="45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45"/>
      <c r="B130" s="45"/>
      <c r="C130" s="45"/>
      <c r="D130" s="45"/>
      <c r="E130" s="45"/>
      <c r="F130" s="45"/>
      <c r="G130" s="45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45"/>
      <c r="B131" s="45"/>
      <c r="C131" s="45"/>
      <c r="D131" s="45"/>
      <c r="E131" s="45"/>
      <c r="F131" s="45"/>
      <c r="G131" s="45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45"/>
      <c r="B132" s="45"/>
      <c r="C132" s="45"/>
      <c r="D132" s="45"/>
      <c r="E132" s="45"/>
      <c r="F132" s="45"/>
      <c r="G132" s="45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45"/>
      <c r="B133" s="45"/>
      <c r="C133" s="45"/>
      <c r="D133" s="45"/>
      <c r="E133" s="45"/>
      <c r="F133" s="45"/>
      <c r="G133" s="45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45"/>
      <c r="B134" s="45"/>
      <c r="C134" s="45"/>
      <c r="D134" s="45"/>
      <c r="E134" s="45"/>
      <c r="F134" s="45"/>
      <c r="G134" s="45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45"/>
      <c r="B135" s="45"/>
      <c r="C135" s="45"/>
      <c r="D135" s="45"/>
      <c r="E135" s="45"/>
      <c r="F135" s="45"/>
      <c r="G135" s="45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45"/>
      <c r="B136" s="45"/>
      <c r="C136" s="45"/>
      <c r="D136" s="45"/>
      <c r="E136" s="45"/>
      <c r="F136" s="45"/>
      <c r="G136" s="45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45"/>
      <c r="B137" s="45"/>
      <c r="C137" s="45"/>
      <c r="D137" s="45"/>
      <c r="E137" s="45"/>
      <c r="F137" s="45"/>
      <c r="G137" s="45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45"/>
      <c r="B138" s="45"/>
      <c r="C138" s="45"/>
      <c r="D138" s="45"/>
      <c r="E138" s="45"/>
      <c r="F138" s="45"/>
      <c r="G138" s="45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45"/>
      <c r="B139" s="45"/>
      <c r="C139" s="45"/>
      <c r="D139" s="45"/>
      <c r="E139" s="45"/>
      <c r="F139" s="45"/>
      <c r="G139" s="45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45"/>
      <c r="B140" s="45"/>
      <c r="C140" s="45"/>
      <c r="D140" s="45"/>
      <c r="E140" s="45"/>
      <c r="F140" s="45"/>
      <c r="G140" s="45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45"/>
      <c r="B141" s="45"/>
      <c r="C141" s="45"/>
      <c r="D141" s="45"/>
      <c r="E141" s="45"/>
      <c r="F141" s="45"/>
      <c r="G141" s="45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45"/>
      <c r="B142" s="45"/>
      <c r="C142" s="45"/>
      <c r="D142" s="45"/>
      <c r="E142" s="45"/>
      <c r="F142" s="45"/>
      <c r="G142" s="45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45"/>
      <c r="B143" s="45"/>
      <c r="C143" s="45"/>
      <c r="D143" s="45"/>
      <c r="E143" s="45"/>
      <c r="F143" s="45"/>
      <c r="G143" s="45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45"/>
      <c r="B144" s="45"/>
      <c r="C144" s="45"/>
      <c r="D144" s="45"/>
      <c r="E144" s="45"/>
      <c r="F144" s="45"/>
      <c r="G144" s="45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45"/>
      <c r="B145" s="45"/>
      <c r="C145" s="45"/>
      <c r="D145" s="45"/>
      <c r="E145" s="45"/>
      <c r="F145" s="45"/>
      <c r="G145" s="45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45"/>
      <c r="B146" s="45"/>
      <c r="C146" s="45"/>
      <c r="D146" s="45"/>
      <c r="E146" s="45"/>
      <c r="F146" s="45"/>
      <c r="G146" s="45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45"/>
      <c r="B147" s="45"/>
      <c r="C147" s="45"/>
      <c r="D147" s="45"/>
      <c r="E147" s="45"/>
      <c r="F147" s="45"/>
      <c r="G147" s="45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45"/>
      <c r="B148" s="45"/>
      <c r="C148" s="45"/>
      <c r="D148" s="45"/>
      <c r="E148" s="45"/>
      <c r="F148" s="45"/>
      <c r="G148" s="45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45"/>
      <c r="B149" s="45"/>
      <c r="C149" s="45"/>
      <c r="D149" s="45"/>
      <c r="E149" s="45"/>
      <c r="F149" s="45"/>
      <c r="G149" s="45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45"/>
      <c r="B150" s="45"/>
      <c r="C150" s="45"/>
      <c r="D150" s="45"/>
      <c r="E150" s="45"/>
      <c r="F150" s="45"/>
      <c r="G150" s="45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45"/>
      <c r="B151" s="45"/>
      <c r="C151" s="45"/>
      <c r="D151" s="45"/>
      <c r="E151" s="45"/>
      <c r="F151" s="45"/>
      <c r="G151" s="45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45"/>
      <c r="B152" s="45"/>
      <c r="C152" s="45"/>
      <c r="D152" s="45"/>
      <c r="E152" s="45"/>
      <c r="F152" s="45"/>
      <c r="G152" s="45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45"/>
      <c r="B153" s="45"/>
      <c r="C153" s="45"/>
      <c r="D153" s="45"/>
      <c r="E153" s="45"/>
      <c r="F153" s="45"/>
      <c r="G153" s="45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45"/>
      <c r="B154" s="45"/>
      <c r="C154" s="45"/>
      <c r="D154" s="45"/>
      <c r="E154" s="45"/>
      <c r="F154" s="45"/>
      <c r="G154" s="45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45"/>
      <c r="B155" s="45"/>
      <c r="C155" s="45"/>
      <c r="D155" s="45"/>
      <c r="E155" s="45"/>
      <c r="F155" s="45"/>
      <c r="G155" s="45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45"/>
      <c r="B156" s="45"/>
      <c r="C156" s="45"/>
      <c r="D156" s="45"/>
      <c r="E156" s="45"/>
      <c r="F156" s="45"/>
      <c r="G156" s="45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45"/>
      <c r="B157" s="45"/>
      <c r="C157" s="45"/>
      <c r="D157" s="45"/>
      <c r="E157" s="45"/>
      <c r="F157" s="45"/>
      <c r="G157" s="45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5"/>
      <c r="B158" s="45"/>
      <c r="C158" s="45"/>
      <c r="D158" s="45"/>
      <c r="E158" s="45"/>
      <c r="F158" s="45"/>
      <c r="G158" s="45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5"/>
      <c r="B159" s="45"/>
      <c r="C159" s="45"/>
      <c r="D159" s="45"/>
      <c r="E159" s="45"/>
      <c r="F159" s="45"/>
      <c r="G159" s="45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5"/>
      <c r="B160" s="45"/>
      <c r="C160" s="45"/>
      <c r="D160" s="45"/>
      <c r="E160" s="45"/>
      <c r="F160" s="45"/>
      <c r="G160" s="45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5"/>
      <c r="B161" s="45"/>
      <c r="C161" s="45"/>
      <c r="D161" s="45"/>
      <c r="E161" s="45"/>
      <c r="F161" s="45"/>
      <c r="G161" s="45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5"/>
      <c r="B162" s="45"/>
      <c r="C162" s="45"/>
      <c r="D162" s="45"/>
      <c r="E162" s="45"/>
      <c r="F162" s="45"/>
      <c r="G162" s="4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5"/>
      <c r="B163" s="45"/>
      <c r="C163" s="45"/>
      <c r="D163" s="45"/>
      <c r="E163" s="45"/>
      <c r="F163" s="45"/>
      <c r="G163" s="45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5"/>
      <c r="B164" s="45"/>
      <c r="C164" s="45"/>
      <c r="D164" s="45"/>
      <c r="E164" s="45"/>
      <c r="F164" s="45"/>
      <c r="G164" s="4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5"/>
      <c r="B165" s="45"/>
      <c r="C165" s="45"/>
      <c r="D165" s="45"/>
      <c r="E165" s="45"/>
      <c r="F165" s="45"/>
      <c r="G165" s="45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5"/>
      <c r="B166" s="45"/>
      <c r="C166" s="45"/>
      <c r="D166" s="45"/>
      <c r="E166" s="45"/>
      <c r="F166" s="45"/>
      <c r="G166" s="4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5"/>
      <c r="B167" s="45"/>
      <c r="C167" s="45"/>
      <c r="D167" s="45"/>
      <c r="E167" s="45"/>
      <c r="F167" s="45"/>
      <c r="G167" s="45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5"/>
      <c r="B168" s="45"/>
      <c r="C168" s="45"/>
      <c r="D168" s="45"/>
      <c r="E168" s="45"/>
      <c r="F168" s="45"/>
      <c r="G168" s="4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5"/>
      <c r="B169" s="45"/>
      <c r="C169" s="45"/>
      <c r="D169" s="45"/>
      <c r="E169" s="45"/>
      <c r="F169" s="45"/>
      <c r="G169" s="45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5"/>
      <c r="B170" s="45"/>
      <c r="C170" s="45"/>
      <c r="D170" s="45"/>
      <c r="E170" s="45"/>
      <c r="F170" s="45"/>
      <c r="G170" s="4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5"/>
      <c r="B171" s="45"/>
      <c r="C171" s="45"/>
      <c r="D171" s="45"/>
      <c r="E171" s="45"/>
      <c r="F171" s="45"/>
      <c r="G171" s="45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5"/>
      <c r="B172" s="45"/>
      <c r="C172" s="45"/>
      <c r="D172" s="45"/>
      <c r="E172" s="45"/>
      <c r="F172" s="45"/>
      <c r="G172" s="4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5"/>
      <c r="B173" s="45"/>
      <c r="C173" s="45"/>
      <c r="D173" s="45"/>
      <c r="E173" s="45"/>
      <c r="F173" s="45"/>
      <c r="G173" s="45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5"/>
      <c r="B174" s="45"/>
      <c r="C174" s="45"/>
      <c r="D174" s="45"/>
      <c r="E174" s="45"/>
      <c r="F174" s="45"/>
      <c r="G174" s="4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5"/>
      <c r="B175" s="45"/>
      <c r="C175" s="45"/>
      <c r="D175" s="45"/>
      <c r="E175" s="45"/>
      <c r="F175" s="45"/>
      <c r="G175" s="45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5"/>
      <c r="B176" s="45"/>
      <c r="C176" s="45"/>
      <c r="D176" s="45"/>
      <c r="E176" s="45"/>
      <c r="F176" s="45"/>
      <c r="G176" s="4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5"/>
      <c r="B177" s="45"/>
      <c r="C177" s="45"/>
      <c r="D177" s="45"/>
      <c r="E177" s="45"/>
      <c r="F177" s="45"/>
      <c r="G177" s="45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5"/>
      <c r="B178" s="45"/>
      <c r="C178" s="45"/>
      <c r="D178" s="45"/>
      <c r="E178" s="45"/>
      <c r="F178" s="45"/>
      <c r="G178" s="4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5"/>
      <c r="B179" s="45"/>
      <c r="C179" s="45"/>
      <c r="D179" s="45"/>
      <c r="E179" s="45"/>
      <c r="F179" s="45"/>
      <c r="G179" s="45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5"/>
      <c r="B180" s="45"/>
      <c r="C180" s="45"/>
      <c r="D180" s="45"/>
      <c r="E180" s="45"/>
      <c r="F180" s="45"/>
      <c r="G180" s="4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5"/>
      <c r="B181" s="45"/>
      <c r="C181" s="45"/>
      <c r="D181" s="45"/>
      <c r="E181" s="45"/>
      <c r="F181" s="45"/>
      <c r="G181" s="45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5"/>
      <c r="B182" s="45"/>
      <c r="C182" s="45"/>
      <c r="D182" s="45"/>
      <c r="E182" s="45"/>
      <c r="F182" s="45"/>
      <c r="G182" s="4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5"/>
      <c r="B183" s="45"/>
      <c r="C183" s="45"/>
      <c r="D183" s="45"/>
      <c r="E183" s="45"/>
      <c r="F183" s="45"/>
      <c r="G183" s="45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5"/>
      <c r="B184" s="45"/>
      <c r="C184" s="45"/>
      <c r="D184" s="45"/>
      <c r="E184" s="45"/>
      <c r="F184" s="45"/>
      <c r="G184" s="4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5"/>
      <c r="B185" s="45"/>
      <c r="C185" s="45"/>
      <c r="D185" s="45"/>
      <c r="E185" s="45"/>
      <c r="F185" s="45"/>
      <c r="G185" s="45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5"/>
      <c r="B186" s="45"/>
      <c r="C186" s="45"/>
      <c r="D186" s="45"/>
      <c r="E186" s="45"/>
      <c r="F186" s="45"/>
      <c r="G186" s="4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5"/>
      <c r="B187" s="45"/>
      <c r="C187" s="45"/>
      <c r="D187" s="45"/>
      <c r="E187" s="45"/>
      <c r="F187" s="45"/>
      <c r="G187" s="45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5"/>
      <c r="B188" s="45"/>
      <c r="C188" s="45"/>
      <c r="D188" s="45"/>
      <c r="E188" s="45"/>
      <c r="F188" s="45"/>
      <c r="G188" s="45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5"/>
      <c r="B189" s="45"/>
      <c r="C189" s="45"/>
      <c r="D189" s="45"/>
      <c r="E189" s="45"/>
      <c r="F189" s="45"/>
      <c r="G189" s="45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5"/>
      <c r="B190" s="45"/>
      <c r="C190" s="45"/>
      <c r="D190" s="45"/>
      <c r="E190" s="45"/>
      <c r="F190" s="45"/>
      <c r="G190" s="45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5"/>
      <c r="B191" s="45"/>
      <c r="C191" s="45"/>
      <c r="D191" s="45"/>
      <c r="E191" s="45"/>
      <c r="F191" s="45"/>
      <c r="G191" s="45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5"/>
      <c r="B192" s="45"/>
      <c r="C192" s="45"/>
      <c r="D192" s="45"/>
      <c r="E192" s="45"/>
      <c r="F192" s="45"/>
      <c r="G192" s="45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5"/>
      <c r="B193" s="45"/>
      <c r="C193" s="45"/>
      <c r="D193" s="45"/>
      <c r="E193" s="45"/>
      <c r="F193" s="45"/>
      <c r="G193" s="45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5"/>
      <c r="B194" s="45"/>
      <c r="C194" s="45"/>
      <c r="D194" s="45"/>
      <c r="E194" s="45"/>
      <c r="F194" s="45"/>
      <c r="G194" s="45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5"/>
      <c r="B195" s="45"/>
      <c r="C195" s="45"/>
      <c r="D195" s="45"/>
      <c r="E195" s="45"/>
      <c r="F195" s="45"/>
      <c r="G195" s="45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5"/>
      <c r="B196" s="45"/>
      <c r="C196" s="45"/>
      <c r="D196" s="45"/>
      <c r="E196" s="45"/>
      <c r="F196" s="45"/>
      <c r="G196" s="45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5"/>
      <c r="B197" s="45"/>
      <c r="C197" s="45"/>
      <c r="D197" s="45"/>
      <c r="E197" s="45"/>
      <c r="F197" s="45"/>
      <c r="G197" s="45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5"/>
      <c r="B198" s="45"/>
      <c r="C198" s="45"/>
      <c r="D198" s="45"/>
      <c r="E198" s="45"/>
      <c r="F198" s="45"/>
      <c r="G198" s="45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5"/>
      <c r="B199" s="45"/>
      <c r="C199" s="45"/>
      <c r="D199" s="45"/>
      <c r="E199" s="45"/>
      <c r="F199" s="45"/>
      <c r="G199" s="45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5"/>
      <c r="B200" s="45"/>
      <c r="C200" s="45"/>
      <c r="D200" s="45"/>
      <c r="E200" s="45"/>
      <c r="F200" s="45"/>
      <c r="G200" s="45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5"/>
      <c r="B201" s="45"/>
      <c r="C201" s="45"/>
      <c r="D201" s="45"/>
      <c r="E201" s="45"/>
      <c r="F201" s="45"/>
      <c r="G201" s="45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5"/>
      <c r="B202" s="45"/>
      <c r="C202" s="45"/>
      <c r="D202" s="45"/>
      <c r="E202" s="45"/>
      <c r="F202" s="45"/>
      <c r="G202" s="45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5"/>
      <c r="B203" s="45"/>
      <c r="C203" s="45"/>
      <c r="D203" s="45"/>
      <c r="E203" s="45"/>
      <c r="F203" s="45"/>
      <c r="G203" s="45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5"/>
      <c r="B204" s="45"/>
      <c r="C204" s="45"/>
      <c r="D204" s="45"/>
      <c r="E204" s="45"/>
      <c r="F204" s="45"/>
      <c r="G204" s="45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5"/>
      <c r="B205" s="45"/>
      <c r="C205" s="45"/>
      <c r="D205" s="45"/>
      <c r="E205" s="45"/>
      <c r="F205" s="45"/>
      <c r="G205" s="45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5"/>
      <c r="B206" s="45"/>
      <c r="C206" s="45"/>
      <c r="D206" s="45"/>
      <c r="E206" s="45"/>
      <c r="F206" s="45"/>
      <c r="G206" s="45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5"/>
      <c r="B207" s="45"/>
      <c r="C207" s="45"/>
      <c r="D207" s="45"/>
      <c r="E207" s="45"/>
      <c r="F207" s="45"/>
      <c r="G207" s="45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5"/>
      <c r="B208" s="45"/>
      <c r="C208" s="45"/>
      <c r="D208" s="45"/>
      <c r="E208" s="45"/>
      <c r="F208" s="45"/>
      <c r="G208" s="45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5"/>
      <c r="B209" s="45"/>
      <c r="C209" s="45"/>
      <c r="D209" s="45"/>
      <c r="E209" s="45"/>
      <c r="F209" s="45"/>
      <c r="G209" s="45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5"/>
      <c r="B210" s="45"/>
      <c r="C210" s="45"/>
      <c r="D210" s="45"/>
      <c r="E210" s="45"/>
      <c r="F210" s="45"/>
      <c r="G210" s="45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5"/>
      <c r="B211" s="45"/>
      <c r="C211" s="45"/>
      <c r="D211" s="45"/>
      <c r="E211" s="45"/>
      <c r="F211" s="45"/>
      <c r="G211" s="45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5"/>
      <c r="B212" s="45"/>
      <c r="C212" s="45"/>
      <c r="D212" s="45"/>
      <c r="E212" s="45"/>
      <c r="F212" s="45"/>
      <c r="G212" s="45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5"/>
      <c r="B213" s="45"/>
      <c r="C213" s="45"/>
      <c r="D213" s="45"/>
      <c r="E213" s="45"/>
      <c r="F213" s="45"/>
      <c r="G213" s="45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5"/>
      <c r="B214" s="45"/>
      <c r="C214" s="45"/>
      <c r="D214" s="45"/>
      <c r="E214" s="45"/>
      <c r="F214" s="45"/>
      <c r="G214" s="45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5"/>
      <c r="B215" s="45"/>
      <c r="C215" s="45"/>
      <c r="D215" s="45"/>
      <c r="E215" s="45"/>
      <c r="F215" s="45"/>
      <c r="G215" s="45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5"/>
      <c r="B216" s="45"/>
      <c r="C216" s="45"/>
      <c r="D216" s="45"/>
      <c r="E216" s="45"/>
      <c r="F216" s="45"/>
      <c r="G216" s="45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5"/>
      <c r="B217" s="45"/>
      <c r="C217" s="45"/>
      <c r="D217" s="45"/>
      <c r="E217" s="45"/>
      <c r="F217" s="45"/>
      <c r="G217" s="45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5"/>
      <c r="B218" s="45"/>
      <c r="C218" s="45"/>
      <c r="D218" s="45"/>
      <c r="E218" s="45"/>
      <c r="F218" s="45"/>
      <c r="G218" s="45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5"/>
      <c r="B219" s="45"/>
      <c r="C219" s="45"/>
      <c r="D219" s="45"/>
      <c r="E219" s="45"/>
      <c r="F219" s="45"/>
      <c r="G219" s="45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5"/>
      <c r="B220" s="45"/>
      <c r="C220" s="45"/>
      <c r="D220" s="45"/>
      <c r="E220" s="45"/>
      <c r="F220" s="45"/>
      <c r="G220" s="45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5"/>
      <c r="B221" s="45"/>
      <c r="C221" s="45"/>
      <c r="D221" s="45"/>
      <c r="E221" s="45"/>
      <c r="F221" s="45"/>
      <c r="G221" s="45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5"/>
      <c r="B222" s="45"/>
      <c r="C222" s="45"/>
      <c r="D222" s="45"/>
      <c r="E222" s="45"/>
      <c r="F222" s="45"/>
      <c r="G222" s="45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5"/>
      <c r="B223" s="45"/>
      <c r="C223" s="45"/>
      <c r="D223" s="45"/>
      <c r="E223" s="45"/>
      <c r="F223" s="45"/>
      <c r="G223" s="45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5"/>
      <c r="B224" s="45"/>
      <c r="C224" s="45"/>
      <c r="D224" s="45"/>
      <c r="E224" s="45"/>
      <c r="F224" s="45"/>
      <c r="G224" s="45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5"/>
      <c r="B225" s="45"/>
      <c r="C225" s="45"/>
      <c r="D225" s="45"/>
      <c r="E225" s="45"/>
      <c r="F225" s="45"/>
      <c r="G225" s="45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33:G48">
    <cfRule type="cellIs" dxfId="0" priority="1" operator="lessThan">
      <formula>7</formula>
    </cfRule>
  </conditionalFormatting>
  <conditionalFormatting sqref="G33:G48">
    <cfRule type="cellIs" dxfId="1" priority="2" operator="greaterThanOrEqual">
      <formula>7</formula>
    </cfRule>
  </conditionalFormatting>
  <conditionalFormatting sqref="G4:G27">
    <cfRule type="cellIs" dxfId="0" priority="3" operator="lessThan">
      <formula>7</formula>
    </cfRule>
  </conditionalFormatting>
  <conditionalFormatting sqref="G4:G27">
    <cfRule type="cellIs" dxfId="1" priority="4" operator="greaterThanOrEqual">
      <formula>7</formula>
    </cfRule>
  </conditionalFormatting>
  <conditionalFormatting sqref="B4:E2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3" t="s">
        <v>26</v>
      </c>
      <c r="B1" s="14" t="s">
        <v>65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 t="s">
        <v>28</v>
      </c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2"/>
      <c r="AA1" s="18"/>
      <c r="AB1" s="18"/>
      <c r="AC1" s="18"/>
      <c r="AD1" s="18"/>
      <c r="AE1" s="18"/>
    </row>
    <row r="2">
      <c r="A2" s="20"/>
      <c r="B2" s="21"/>
      <c r="C2" s="22"/>
      <c r="D2" s="22"/>
      <c r="E2" s="22"/>
      <c r="F2" s="22"/>
      <c r="G2" s="22"/>
      <c r="H2" s="22"/>
      <c r="I2" s="22"/>
      <c r="J2" s="22"/>
      <c r="K2" s="23"/>
      <c r="L2" s="2"/>
      <c r="M2" s="24" t="s">
        <v>29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2"/>
      <c r="AA2" s="18"/>
      <c r="AB2" s="18"/>
      <c r="AC2" s="18"/>
      <c r="AD2" s="18"/>
      <c r="AE2" s="18"/>
    </row>
    <row r="3">
      <c r="A3" s="25"/>
      <c r="B3" s="26" t="s">
        <v>30</v>
      </c>
      <c r="C3" s="26" t="s">
        <v>31</v>
      </c>
      <c r="D3" s="26" t="s">
        <v>32</v>
      </c>
      <c r="E3" s="26" t="s">
        <v>33</v>
      </c>
      <c r="F3" s="27" t="s">
        <v>34</v>
      </c>
      <c r="G3" s="27" t="s">
        <v>35</v>
      </c>
      <c r="H3" s="27" t="s">
        <v>36</v>
      </c>
      <c r="I3" s="27" t="s">
        <v>37</v>
      </c>
      <c r="J3" s="26" t="s">
        <v>38</v>
      </c>
      <c r="K3" s="26" t="s">
        <v>39</v>
      </c>
      <c r="L3" s="2"/>
      <c r="M3" s="17" t="s">
        <v>40</v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2"/>
      <c r="Y3" s="18"/>
      <c r="Z3" s="18"/>
      <c r="AA3" s="18"/>
      <c r="AB3" s="18"/>
      <c r="AC3" s="18"/>
      <c r="AD3" s="18"/>
      <c r="AE3" s="18"/>
    </row>
    <row r="4">
      <c r="A4" s="28" t="str">
        <f>ALNS!A4</f>
        <v>Ana Beatriz Oliveira Barbosa</v>
      </c>
      <c r="B4" s="29"/>
      <c r="C4" s="29"/>
      <c r="D4" s="29"/>
      <c r="E4" s="29"/>
      <c r="F4" s="30">
        <f t="shared" ref="F4:F27" si="1">IF(A4&lt;&gt;"",SUM(B4:E4),)</f>
        <v>0</v>
      </c>
      <c r="G4" s="31" t="str">
        <f t="shared" ref="G4:G27" si="2">IFERROR(IF(F4&gt;=0,AVERAGE(B4:E4),""),"")</f>
        <v/>
      </c>
      <c r="H4" s="30" t="str">
        <f t="shared" ref="H4:H27" si="3">IF(AND(F4&gt;=10,F4&lt;28,G4&lt;7),ROUND((50-G4*6)/4,1),"")</f>
        <v/>
      </c>
      <c r="I4" s="32"/>
      <c r="J4" s="33" t="str">
        <f t="shared" ref="J4:J27" si="4">IF(AND(B4&lt;&gt;"",C4&lt;&gt;"",D4&lt;&gt;"",E4&lt;&gt;""),IF(OR(F4&gt;=28,F4&lt;10),G4,IF(I4=H4,5,((G4*6)+(I4*4))/10)),)</f>
        <v/>
      </c>
      <c r="K4" s="34" t="str">
        <f t="shared" ref="K4:K27" si="5">IF(AND(B4&lt;&gt;"",C4&lt;&gt;"",D4&lt;&gt;"",E4&lt;&gt;""),IF(J4&gt;=5,"A","R"),)</f>
        <v/>
      </c>
      <c r="L4" s="2"/>
      <c r="M4" s="35" t="s">
        <v>41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</row>
    <row r="5">
      <c r="A5" s="36" t="str">
        <f>ALNS!A5</f>
        <v>Ana Clara de Lima</v>
      </c>
      <c r="B5" s="37"/>
      <c r="C5" s="37"/>
      <c r="D5" s="37"/>
      <c r="E5" s="37"/>
      <c r="F5" s="38">
        <f t="shared" si="1"/>
        <v>0</v>
      </c>
      <c r="G5" s="39" t="str">
        <f t="shared" si="2"/>
        <v/>
      </c>
      <c r="H5" s="38" t="str">
        <f t="shared" si="3"/>
        <v/>
      </c>
      <c r="I5" s="40"/>
      <c r="J5" s="41" t="str">
        <f t="shared" si="4"/>
        <v/>
      </c>
      <c r="K5" s="42" t="str">
        <f t="shared" si="5"/>
        <v/>
      </c>
      <c r="L5" s="2"/>
      <c r="M5" s="24" t="s">
        <v>42</v>
      </c>
      <c r="N5" s="18"/>
      <c r="O5" s="18"/>
      <c r="P5" s="18"/>
      <c r="Q5" s="18"/>
      <c r="R5" s="18"/>
      <c r="S5" s="18"/>
      <c r="T5" s="18"/>
      <c r="U5" s="18"/>
      <c r="V5" s="18"/>
      <c r="W5" s="18"/>
      <c r="X5" s="2"/>
      <c r="Y5" s="18"/>
      <c r="Z5" s="2"/>
      <c r="AA5" s="18"/>
      <c r="AB5" s="18"/>
      <c r="AC5" s="18"/>
      <c r="AD5" s="18"/>
      <c r="AE5" s="18"/>
    </row>
    <row r="6">
      <c r="A6" s="28" t="str">
        <f>ALNS!A6</f>
        <v>Brenda Teixeira Figueiredo</v>
      </c>
      <c r="B6" s="29"/>
      <c r="C6" s="29"/>
      <c r="D6" s="29"/>
      <c r="E6" s="29"/>
      <c r="F6" s="30">
        <f t="shared" si="1"/>
        <v>0</v>
      </c>
      <c r="G6" s="31" t="str">
        <f t="shared" si="2"/>
        <v/>
      </c>
      <c r="H6" s="30" t="str">
        <f t="shared" si="3"/>
        <v/>
      </c>
      <c r="I6" s="32"/>
      <c r="J6" s="33" t="str">
        <f t="shared" si="4"/>
        <v/>
      </c>
      <c r="K6" s="34" t="str">
        <f t="shared" si="5"/>
        <v/>
      </c>
      <c r="L6" s="2"/>
      <c r="M6" s="43" t="s">
        <v>43</v>
      </c>
      <c r="N6" s="18"/>
      <c r="O6" s="18"/>
      <c r="P6" s="18"/>
      <c r="Q6" s="18"/>
      <c r="R6" s="18"/>
      <c r="S6" s="18"/>
      <c r="T6" s="18"/>
      <c r="U6" s="18"/>
      <c r="V6" s="18"/>
      <c r="W6" s="18"/>
      <c r="X6" s="2"/>
      <c r="Y6" s="18"/>
      <c r="Z6" s="2"/>
      <c r="AA6" s="18"/>
      <c r="AB6" s="18"/>
      <c r="AC6" s="18"/>
      <c r="AD6" s="18"/>
      <c r="AE6" s="18"/>
    </row>
    <row r="7">
      <c r="A7" s="36" t="str">
        <f>ALNS!A7</f>
        <v>Carlos Antonio da Silva Vicente</v>
      </c>
      <c r="B7" s="37"/>
      <c r="C7" s="37"/>
      <c r="D7" s="37"/>
      <c r="E7" s="37"/>
      <c r="F7" s="38">
        <f t="shared" si="1"/>
        <v>0</v>
      </c>
      <c r="G7" s="39" t="str">
        <f t="shared" si="2"/>
        <v/>
      </c>
      <c r="H7" s="38" t="str">
        <f t="shared" si="3"/>
        <v/>
      </c>
      <c r="I7" s="40"/>
      <c r="J7" s="41" t="str">
        <f t="shared" si="4"/>
        <v/>
      </c>
      <c r="K7" s="42" t="str">
        <f t="shared" si="5"/>
        <v/>
      </c>
      <c r="L7" s="2"/>
      <c r="M7" s="43" t="s">
        <v>44</v>
      </c>
      <c r="N7" s="18"/>
      <c r="O7" s="18"/>
      <c r="P7" s="18"/>
      <c r="Q7" s="18"/>
      <c r="R7" s="18"/>
      <c r="S7" s="18"/>
      <c r="T7" s="18"/>
      <c r="U7" s="18"/>
      <c r="V7" s="18"/>
      <c r="W7" s="18"/>
      <c r="X7" s="2"/>
      <c r="Y7" s="18"/>
      <c r="Z7" s="2"/>
      <c r="AA7" s="18"/>
      <c r="AB7" s="18"/>
      <c r="AC7" s="18"/>
      <c r="AD7" s="18"/>
      <c r="AE7" s="18"/>
    </row>
    <row r="8">
      <c r="A8" s="28" t="str">
        <f>ALNS!A8</f>
        <v>Eduarda Shaieny Lopes Lima</v>
      </c>
      <c r="B8" s="29"/>
      <c r="C8" s="29"/>
      <c r="D8" s="29"/>
      <c r="E8" s="29"/>
      <c r="F8" s="30">
        <f t="shared" si="1"/>
        <v>0</v>
      </c>
      <c r="G8" s="31" t="str">
        <f t="shared" si="2"/>
        <v/>
      </c>
      <c r="H8" s="30" t="str">
        <f t="shared" si="3"/>
        <v/>
      </c>
      <c r="I8" s="32"/>
      <c r="J8" s="33" t="str">
        <f t="shared" si="4"/>
        <v/>
      </c>
      <c r="K8" s="34" t="str">
        <f t="shared" si="5"/>
        <v/>
      </c>
      <c r="L8" s="2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2"/>
      <c r="Y8" s="18"/>
      <c r="Z8" s="2"/>
      <c r="AA8" s="18"/>
      <c r="AB8" s="18"/>
      <c r="AC8" s="18"/>
      <c r="AD8" s="18"/>
      <c r="AE8" s="18"/>
    </row>
    <row r="9">
      <c r="A9" s="36" t="str">
        <f>ALNS!A9</f>
        <v>Ellen Beatriz Pacífico da Silva</v>
      </c>
      <c r="B9" s="37"/>
      <c r="C9" s="37"/>
      <c r="D9" s="37"/>
      <c r="E9" s="37"/>
      <c r="F9" s="38">
        <f t="shared" si="1"/>
        <v>0</v>
      </c>
      <c r="G9" s="39" t="str">
        <f t="shared" si="2"/>
        <v/>
      </c>
      <c r="H9" s="38" t="str">
        <f t="shared" si="3"/>
        <v/>
      </c>
      <c r="I9" s="40"/>
      <c r="J9" s="41" t="str">
        <f t="shared" si="4"/>
        <v/>
      </c>
      <c r="K9" s="42" t="str">
        <f t="shared" si="5"/>
        <v/>
      </c>
      <c r="L9" s="2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2"/>
      <c r="Y9" s="18"/>
      <c r="Z9" s="2"/>
      <c r="AA9" s="18"/>
      <c r="AB9" s="18"/>
      <c r="AC9" s="18"/>
      <c r="AD9" s="18"/>
      <c r="AE9" s="18"/>
    </row>
    <row r="10">
      <c r="A10" s="28" t="str">
        <f>ALNS!A10</f>
        <v>Emilly Christina Lima Freire</v>
      </c>
      <c r="B10" s="29"/>
      <c r="C10" s="29"/>
      <c r="D10" s="29"/>
      <c r="E10" s="29"/>
      <c r="F10" s="30">
        <f t="shared" si="1"/>
        <v>0</v>
      </c>
      <c r="G10" s="31" t="str">
        <f t="shared" si="2"/>
        <v/>
      </c>
      <c r="H10" s="30" t="str">
        <f t="shared" si="3"/>
        <v/>
      </c>
      <c r="I10" s="32"/>
      <c r="J10" s="33" t="str">
        <f t="shared" si="4"/>
        <v/>
      </c>
      <c r="K10" s="34" t="str">
        <f t="shared" si="5"/>
        <v/>
      </c>
      <c r="L10" s="2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2"/>
      <c r="Y10" s="18"/>
      <c r="Z10" s="2"/>
      <c r="AA10" s="18"/>
      <c r="AB10" s="18"/>
      <c r="AC10" s="18"/>
      <c r="AD10" s="18"/>
      <c r="AE10" s="18"/>
    </row>
    <row r="11">
      <c r="A11" s="36" t="str">
        <f>ALNS!A11</f>
        <v>Emilly Eduarda Almeida da Silva</v>
      </c>
      <c r="B11" s="37"/>
      <c r="C11" s="37"/>
      <c r="D11" s="37"/>
      <c r="E11" s="37"/>
      <c r="F11" s="38">
        <f t="shared" si="1"/>
        <v>0</v>
      </c>
      <c r="G11" s="39" t="str">
        <f t="shared" si="2"/>
        <v/>
      </c>
      <c r="H11" s="38" t="str">
        <f t="shared" si="3"/>
        <v/>
      </c>
      <c r="I11" s="40"/>
      <c r="J11" s="41" t="str">
        <f t="shared" si="4"/>
        <v/>
      </c>
      <c r="K11" s="42" t="str">
        <f t="shared" si="5"/>
        <v/>
      </c>
      <c r="L11" s="2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2"/>
      <c r="Y11" s="18"/>
      <c r="Z11" s="2"/>
      <c r="AA11" s="18"/>
      <c r="AB11" s="18"/>
      <c r="AC11" s="18"/>
      <c r="AD11" s="18"/>
      <c r="AE11" s="18"/>
    </row>
    <row r="12">
      <c r="A12" s="28" t="str">
        <f>ALNS!A12</f>
        <v>Emilly Oliveira da Cruz</v>
      </c>
      <c r="B12" s="29"/>
      <c r="C12" s="29"/>
      <c r="D12" s="29"/>
      <c r="E12" s="29"/>
      <c r="F12" s="30">
        <f t="shared" si="1"/>
        <v>0</v>
      </c>
      <c r="G12" s="31" t="str">
        <f t="shared" si="2"/>
        <v/>
      </c>
      <c r="H12" s="30" t="str">
        <f t="shared" si="3"/>
        <v/>
      </c>
      <c r="I12" s="32"/>
      <c r="J12" s="33" t="str">
        <f t="shared" si="4"/>
        <v/>
      </c>
      <c r="K12" s="34" t="str">
        <f t="shared" si="5"/>
        <v/>
      </c>
      <c r="L12" s="2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2"/>
      <c r="Y12" s="18"/>
      <c r="Z12" s="2"/>
      <c r="AA12" s="18"/>
      <c r="AB12" s="18"/>
      <c r="AC12" s="18"/>
      <c r="AD12" s="18"/>
      <c r="AE12" s="18"/>
    </row>
    <row r="13">
      <c r="A13" s="36" t="str">
        <f>ALNS!A13</f>
        <v>Esteffany Mirelly Lima da Silva</v>
      </c>
      <c r="B13" s="37"/>
      <c r="C13" s="37"/>
      <c r="D13" s="37"/>
      <c r="E13" s="37"/>
      <c r="F13" s="38">
        <f t="shared" si="1"/>
        <v>0</v>
      </c>
      <c r="G13" s="39" t="str">
        <f t="shared" si="2"/>
        <v/>
      </c>
      <c r="H13" s="38" t="str">
        <f t="shared" si="3"/>
        <v/>
      </c>
      <c r="I13" s="40"/>
      <c r="J13" s="41" t="str">
        <f t="shared" si="4"/>
        <v/>
      </c>
      <c r="K13" s="42" t="str">
        <f t="shared" si="5"/>
        <v/>
      </c>
      <c r="L13" s="2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2"/>
      <c r="Y13" s="18"/>
      <c r="Z13" s="2"/>
      <c r="AA13" s="18"/>
      <c r="AB13" s="18"/>
      <c r="AC13" s="18"/>
      <c r="AD13" s="18"/>
      <c r="AE13" s="18"/>
    </row>
    <row r="14">
      <c r="A14" s="28" t="str">
        <f>ALNS!A14</f>
        <v>Ester Hadassa Gomes Silva</v>
      </c>
      <c r="B14" s="29"/>
      <c r="C14" s="29"/>
      <c r="D14" s="29"/>
      <c r="E14" s="29"/>
      <c r="F14" s="30">
        <f t="shared" si="1"/>
        <v>0</v>
      </c>
      <c r="G14" s="31" t="str">
        <f t="shared" si="2"/>
        <v/>
      </c>
      <c r="H14" s="30" t="str">
        <f t="shared" si="3"/>
        <v/>
      </c>
      <c r="I14" s="32"/>
      <c r="J14" s="33" t="str">
        <f t="shared" si="4"/>
        <v/>
      </c>
      <c r="K14" s="34" t="str">
        <f t="shared" si="5"/>
        <v/>
      </c>
      <c r="L14" s="2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2"/>
      <c r="Y14" s="18"/>
      <c r="Z14" s="2"/>
      <c r="AA14" s="18"/>
      <c r="AB14" s="18"/>
      <c r="AC14" s="18"/>
      <c r="AD14" s="18"/>
      <c r="AE14" s="18"/>
    </row>
    <row r="15">
      <c r="A15" s="36" t="str">
        <f>ALNS!A15</f>
        <v>Évelin Yasmin Ferreira de Santana</v>
      </c>
      <c r="B15" s="37"/>
      <c r="C15" s="37"/>
      <c r="D15" s="37"/>
      <c r="E15" s="37"/>
      <c r="F15" s="38">
        <f t="shared" si="1"/>
        <v>0</v>
      </c>
      <c r="G15" s="39" t="str">
        <f t="shared" si="2"/>
        <v/>
      </c>
      <c r="H15" s="38" t="str">
        <f t="shared" si="3"/>
        <v/>
      </c>
      <c r="I15" s="40"/>
      <c r="J15" s="41" t="str">
        <f t="shared" si="4"/>
        <v/>
      </c>
      <c r="K15" s="42" t="str">
        <f t="shared" si="5"/>
        <v/>
      </c>
      <c r="L15" s="2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2"/>
      <c r="Y15" s="18"/>
      <c r="Z15" s="2"/>
      <c r="AA15" s="18"/>
      <c r="AB15" s="18"/>
      <c r="AC15" s="18"/>
      <c r="AD15" s="18"/>
      <c r="AE15" s="18"/>
    </row>
    <row r="16">
      <c r="A16" s="28" t="str">
        <f>ALNS!A16</f>
        <v>Everton Henrique de Negreiros Silva</v>
      </c>
      <c r="B16" s="29"/>
      <c r="C16" s="29"/>
      <c r="D16" s="29"/>
      <c r="E16" s="29"/>
      <c r="F16" s="30">
        <f t="shared" si="1"/>
        <v>0</v>
      </c>
      <c r="G16" s="31" t="str">
        <f t="shared" si="2"/>
        <v/>
      </c>
      <c r="H16" s="30" t="str">
        <f t="shared" si="3"/>
        <v/>
      </c>
      <c r="I16" s="32"/>
      <c r="J16" s="33" t="str">
        <f t="shared" si="4"/>
        <v/>
      </c>
      <c r="K16" s="34" t="str">
        <f t="shared" si="5"/>
        <v/>
      </c>
      <c r="L16" s="2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2"/>
      <c r="Y16" s="18"/>
      <c r="Z16" s="2"/>
      <c r="AA16" s="18"/>
      <c r="AB16" s="18"/>
      <c r="AC16" s="18"/>
      <c r="AD16" s="18"/>
      <c r="AE16" s="18"/>
    </row>
    <row r="17">
      <c r="A17" s="36" t="str">
        <f>ALNS!A17</f>
        <v>Gabrielle Borges Alves</v>
      </c>
      <c r="B17" s="37"/>
      <c r="C17" s="37"/>
      <c r="D17" s="37"/>
      <c r="E17" s="37"/>
      <c r="F17" s="38">
        <f t="shared" si="1"/>
        <v>0</v>
      </c>
      <c r="G17" s="39" t="str">
        <f t="shared" si="2"/>
        <v/>
      </c>
      <c r="H17" s="38" t="str">
        <f t="shared" si="3"/>
        <v/>
      </c>
      <c r="I17" s="40"/>
      <c r="J17" s="41" t="str">
        <f t="shared" si="4"/>
        <v/>
      </c>
      <c r="K17" s="42" t="str">
        <f t="shared" si="5"/>
        <v/>
      </c>
      <c r="L17" s="2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2"/>
      <c r="Y17" s="18"/>
      <c r="Z17" s="2"/>
      <c r="AA17" s="18"/>
      <c r="AB17" s="18"/>
      <c r="AC17" s="18"/>
      <c r="AD17" s="18"/>
      <c r="AE17" s="18"/>
    </row>
    <row r="18">
      <c r="A18" s="28" t="str">
        <f>ALNS!A18</f>
        <v>João Gabriel Araújo Macedo</v>
      </c>
      <c r="B18" s="29"/>
      <c r="C18" s="29"/>
      <c r="D18" s="29"/>
      <c r="E18" s="29"/>
      <c r="F18" s="30">
        <f t="shared" si="1"/>
        <v>0</v>
      </c>
      <c r="G18" s="31" t="str">
        <f t="shared" si="2"/>
        <v/>
      </c>
      <c r="H18" s="30" t="str">
        <f t="shared" si="3"/>
        <v/>
      </c>
      <c r="I18" s="32"/>
      <c r="J18" s="33" t="str">
        <f t="shared" si="4"/>
        <v/>
      </c>
      <c r="K18" s="34" t="str">
        <f t="shared" si="5"/>
        <v/>
      </c>
      <c r="L18" s="2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2"/>
      <c r="Y18" s="18"/>
      <c r="Z18" s="2"/>
      <c r="AA18" s="18"/>
      <c r="AB18" s="18"/>
      <c r="AC18" s="18"/>
      <c r="AD18" s="18"/>
      <c r="AE18" s="18"/>
    </row>
    <row r="19">
      <c r="A19" s="36" t="str">
        <f>ALNS!A19</f>
        <v>José Flávio Araújo Macedo</v>
      </c>
      <c r="B19" s="37"/>
      <c r="C19" s="37"/>
      <c r="D19" s="37"/>
      <c r="E19" s="37"/>
      <c r="F19" s="38">
        <f t="shared" si="1"/>
        <v>0</v>
      </c>
      <c r="G19" s="39" t="str">
        <f t="shared" si="2"/>
        <v/>
      </c>
      <c r="H19" s="38" t="str">
        <f t="shared" si="3"/>
        <v/>
      </c>
      <c r="I19" s="40"/>
      <c r="J19" s="41" t="str">
        <f t="shared" si="4"/>
        <v/>
      </c>
      <c r="K19" s="42" t="str">
        <f t="shared" si="5"/>
        <v/>
      </c>
      <c r="L19" s="2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2"/>
      <c r="Y19" s="18"/>
      <c r="Z19" s="2"/>
      <c r="AA19" s="18"/>
      <c r="AB19" s="18"/>
      <c r="AC19" s="18"/>
      <c r="AD19" s="18"/>
      <c r="AE19" s="18"/>
    </row>
    <row r="20" ht="15.75" customHeight="1">
      <c r="A20" s="44" t="str">
        <f>ALNS!A20</f>
        <v>Lethycia Nascimento Sousa</v>
      </c>
      <c r="B20" s="29"/>
      <c r="C20" s="29"/>
      <c r="D20" s="29"/>
      <c r="E20" s="29"/>
      <c r="F20" s="30">
        <f t="shared" si="1"/>
        <v>0</v>
      </c>
      <c r="G20" s="31" t="str">
        <f t="shared" si="2"/>
        <v/>
      </c>
      <c r="H20" s="30" t="str">
        <f t="shared" si="3"/>
        <v/>
      </c>
      <c r="I20" s="32"/>
      <c r="J20" s="33" t="str">
        <f t="shared" si="4"/>
        <v/>
      </c>
      <c r="K20" s="34" t="str">
        <f t="shared" si="5"/>
        <v/>
      </c>
      <c r="L20" s="2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2"/>
      <c r="Y20" s="18"/>
      <c r="Z20" s="2"/>
      <c r="AA20" s="18"/>
      <c r="AB20" s="18"/>
      <c r="AC20" s="18"/>
      <c r="AD20" s="18"/>
      <c r="AE20" s="18"/>
    </row>
    <row r="21" ht="15.75" customHeight="1">
      <c r="A21" s="36" t="str">
        <f>ALNS!A21</f>
        <v>Maria Julia Oliveira Almeida</v>
      </c>
      <c r="B21" s="37"/>
      <c r="C21" s="37"/>
      <c r="D21" s="37"/>
      <c r="E21" s="37"/>
      <c r="F21" s="38">
        <f t="shared" si="1"/>
        <v>0</v>
      </c>
      <c r="G21" s="39" t="str">
        <f t="shared" si="2"/>
        <v/>
      </c>
      <c r="H21" s="38" t="str">
        <f t="shared" si="3"/>
        <v/>
      </c>
      <c r="I21" s="40"/>
      <c r="J21" s="41" t="str">
        <f t="shared" si="4"/>
        <v/>
      </c>
      <c r="K21" s="42" t="str">
        <f t="shared" si="5"/>
        <v/>
      </c>
      <c r="L21" s="2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2"/>
      <c r="Y21" s="18"/>
      <c r="Z21" s="2"/>
      <c r="AA21" s="18"/>
      <c r="AB21" s="18"/>
      <c r="AC21" s="18"/>
      <c r="AD21" s="18"/>
      <c r="AE21" s="18"/>
    </row>
    <row r="22" ht="15.75" customHeight="1">
      <c r="A22" s="28" t="str">
        <f>ALNS!A22</f>
        <v>Marynna Mellyne de Oliveira Almeida Carneiro</v>
      </c>
      <c r="B22" s="29"/>
      <c r="C22" s="29"/>
      <c r="D22" s="29"/>
      <c r="E22" s="29"/>
      <c r="F22" s="30">
        <f t="shared" si="1"/>
        <v>0</v>
      </c>
      <c r="G22" s="31" t="str">
        <f t="shared" si="2"/>
        <v/>
      </c>
      <c r="H22" s="30" t="str">
        <f t="shared" si="3"/>
        <v/>
      </c>
      <c r="I22" s="32"/>
      <c r="J22" s="33" t="str">
        <f t="shared" si="4"/>
        <v/>
      </c>
      <c r="K22" s="34" t="str">
        <f t="shared" si="5"/>
        <v/>
      </c>
      <c r="L22" s="2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2"/>
      <c r="Y22" s="18"/>
      <c r="Z22" s="2"/>
      <c r="AA22" s="18"/>
      <c r="AB22" s="18"/>
      <c r="AC22" s="18"/>
      <c r="AD22" s="18"/>
      <c r="AE22" s="18"/>
    </row>
    <row r="23" ht="15.75" customHeight="1">
      <c r="A23" s="36" t="str">
        <f>ALNS!A23</f>
        <v>Milena Luana Azevedo Lima</v>
      </c>
      <c r="B23" s="37"/>
      <c r="C23" s="37"/>
      <c r="D23" s="37"/>
      <c r="E23" s="37"/>
      <c r="F23" s="38">
        <f t="shared" si="1"/>
        <v>0</v>
      </c>
      <c r="G23" s="39" t="str">
        <f t="shared" si="2"/>
        <v/>
      </c>
      <c r="H23" s="38" t="str">
        <f t="shared" si="3"/>
        <v/>
      </c>
      <c r="I23" s="40"/>
      <c r="J23" s="41" t="str">
        <f t="shared" si="4"/>
        <v/>
      </c>
      <c r="K23" s="42" t="str">
        <f t="shared" si="5"/>
        <v/>
      </c>
      <c r="L23" s="2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2"/>
      <c r="Y23" s="18"/>
      <c r="Z23" s="2"/>
      <c r="AA23" s="18"/>
      <c r="AB23" s="18"/>
      <c r="AC23" s="18"/>
      <c r="AD23" s="18"/>
      <c r="AE23" s="18"/>
    </row>
    <row r="24" ht="15.75" customHeight="1">
      <c r="A24" s="28" t="str">
        <f>ALNS!A24</f>
        <v>Myllena Maria da Silva Balbino</v>
      </c>
      <c r="B24" s="29"/>
      <c r="C24" s="29"/>
      <c r="D24" s="29"/>
      <c r="E24" s="29"/>
      <c r="F24" s="30">
        <f t="shared" si="1"/>
        <v>0</v>
      </c>
      <c r="G24" s="31" t="str">
        <f t="shared" si="2"/>
        <v/>
      </c>
      <c r="H24" s="30" t="str">
        <f t="shared" si="3"/>
        <v/>
      </c>
      <c r="I24" s="32"/>
      <c r="J24" s="33" t="str">
        <f t="shared" si="4"/>
        <v/>
      </c>
      <c r="K24" s="34" t="str">
        <f t="shared" si="5"/>
        <v/>
      </c>
      <c r="L24" s="2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2"/>
      <c r="Y24" s="18"/>
      <c r="Z24" s="2"/>
      <c r="AA24" s="18"/>
      <c r="AB24" s="18"/>
      <c r="AC24" s="18"/>
      <c r="AD24" s="18"/>
      <c r="AE24" s="18"/>
    </row>
    <row r="25" ht="15.75" customHeight="1">
      <c r="A25" s="36" t="str">
        <f>ALNS!A25</f>
        <v>Poliana Kelly de Almeida Nascimento</v>
      </c>
      <c r="B25" s="37"/>
      <c r="C25" s="37"/>
      <c r="D25" s="37"/>
      <c r="E25" s="37"/>
      <c r="F25" s="38">
        <f t="shared" si="1"/>
        <v>0</v>
      </c>
      <c r="G25" s="39" t="str">
        <f t="shared" si="2"/>
        <v/>
      </c>
      <c r="H25" s="38" t="str">
        <f t="shared" si="3"/>
        <v/>
      </c>
      <c r="I25" s="40"/>
      <c r="J25" s="41" t="str">
        <f t="shared" si="4"/>
        <v/>
      </c>
      <c r="K25" s="42" t="str">
        <f t="shared" si="5"/>
        <v/>
      </c>
      <c r="L25" s="2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2"/>
      <c r="Y25" s="18"/>
      <c r="Z25" s="2"/>
      <c r="AA25" s="18"/>
      <c r="AB25" s="18"/>
      <c r="AC25" s="18"/>
      <c r="AD25" s="18"/>
      <c r="AE25" s="18"/>
    </row>
    <row r="26" ht="15.75" customHeight="1">
      <c r="A26" s="28" t="str">
        <f>ALNS!A26</f>
        <v>Rafaelly Jordão de Oliveira</v>
      </c>
      <c r="B26" s="29"/>
      <c r="C26" s="29"/>
      <c r="D26" s="29"/>
      <c r="E26" s="29"/>
      <c r="F26" s="30">
        <f t="shared" si="1"/>
        <v>0</v>
      </c>
      <c r="G26" s="31" t="str">
        <f t="shared" si="2"/>
        <v/>
      </c>
      <c r="H26" s="30" t="str">
        <f t="shared" si="3"/>
        <v/>
      </c>
      <c r="I26" s="32"/>
      <c r="J26" s="33" t="str">
        <f t="shared" si="4"/>
        <v/>
      </c>
      <c r="K26" s="34" t="str">
        <f t="shared" si="5"/>
        <v/>
      </c>
      <c r="L26" s="2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2"/>
      <c r="Y26" s="18"/>
      <c r="Z26" s="2"/>
      <c r="AA26" s="18"/>
      <c r="AB26" s="18"/>
      <c r="AC26" s="18"/>
      <c r="AD26" s="18"/>
      <c r="AE26" s="18"/>
    </row>
    <row r="27" ht="15.75" customHeight="1">
      <c r="A27" s="36" t="str">
        <f>ALNS!A27</f>
        <v>Samuel de Sousa Ribeiro</v>
      </c>
      <c r="B27" s="37"/>
      <c r="C27" s="37"/>
      <c r="D27" s="37"/>
      <c r="E27" s="37"/>
      <c r="F27" s="38">
        <f t="shared" si="1"/>
        <v>0</v>
      </c>
      <c r="G27" s="39" t="str">
        <f t="shared" si="2"/>
        <v/>
      </c>
      <c r="H27" s="38" t="str">
        <f t="shared" si="3"/>
        <v/>
      </c>
      <c r="I27" s="40"/>
      <c r="J27" s="41" t="str">
        <f t="shared" si="4"/>
        <v/>
      </c>
      <c r="K27" s="42" t="str">
        <f t="shared" si="5"/>
        <v/>
      </c>
      <c r="L27" s="2"/>
      <c r="M27" s="18"/>
      <c r="N27" s="2"/>
      <c r="O27" s="2"/>
      <c r="P27" s="18"/>
      <c r="Q27" s="2"/>
      <c r="R27" s="2"/>
      <c r="S27" s="2"/>
      <c r="T27" s="2"/>
      <c r="U27" s="2"/>
      <c r="V27" s="2"/>
      <c r="W27" s="2"/>
      <c r="X27" s="2"/>
      <c r="Y27" s="18"/>
      <c r="Z27" s="2"/>
      <c r="AA27" s="18"/>
      <c r="AB27" s="18"/>
      <c r="AC27" s="18"/>
      <c r="AD27" s="18"/>
      <c r="AE27" s="18"/>
    </row>
    <row r="28" ht="15.75" hidden="1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2"/>
      <c r="M28" s="18"/>
      <c r="N28" s="2"/>
      <c r="O28" s="18"/>
      <c r="P28" s="18"/>
      <c r="Q28" s="18"/>
      <c r="R28" s="18"/>
      <c r="S28" s="18"/>
      <c r="T28" s="2"/>
      <c r="U28" s="2"/>
      <c r="V28" s="2"/>
      <c r="W28" s="2"/>
      <c r="X28" s="2"/>
      <c r="Y28" s="18"/>
      <c r="Z28" s="2"/>
      <c r="AA28" s="18"/>
      <c r="AB28" s="18"/>
      <c r="AC28" s="18"/>
      <c r="AD28" s="18"/>
      <c r="AE28" s="18"/>
    </row>
    <row r="29" ht="15.75" hidden="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2"/>
      <c r="M29" s="18"/>
      <c r="N29" s="18"/>
      <c r="O29" s="18"/>
      <c r="P29" s="18"/>
      <c r="Q29" s="18"/>
      <c r="R29" s="18"/>
      <c r="S29" s="18"/>
      <c r="T29" s="2"/>
      <c r="U29" s="2"/>
      <c r="V29" s="2"/>
      <c r="W29" s="2"/>
      <c r="X29" s="2"/>
      <c r="Y29" s="2"/>
      <c r="Z29" s="2"/>
      <c r="AA29" s="18"/>
      <c r="AB29" s="18"/>
      <c r="AC29" s="18"/>
      <c r="AD29" s="18"/>
      <c r="AE29" s="18"/>
    </row>
    <row r="30" ht="15.75" hidden="1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2"/>
      <c r="M30" s="18"/>
      <c r="N30" s="2"/>
      <c r="O30" s="18"/>
      <c r="P30" s="18"/>
      <c r="Q30" s="18"/>
      <c r="R30" s="18"/>
      <c r="S30" s="18"/>
      <c r="T30" s="2"/>
      <c r="U30" s="2"/>
      <c r="V30" s="2"/>
      <c r="W30" s="2"/>
      <c r="X30" s="2"/>
      <c r="Y30" s="2"/>
      <c r="Z30" s="2"/>
      <c r="AA30" s="18"/>
      <c r="AB30" s="18"/>
      <c r="AC30" s="18"/>
      <c r="AD30" s="18"/>
      <c r="AE30" s="18"/>
    </row>
    <row r="31" ht="15.75" hidden="1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8"/>
      <c r="M31" s="18"/>
      <c r="N31" s="18"/>
      <c r="O31" s="18"/>
      <c r="P31" s="18"/>
      <c r="Q31" s="2"/>
      <c r="R31" s="18"/>
      <c r="S31" s="18"/>
      <c r="T31" s="2"/>
      <c r="U31" s="2"/>
      <c r="V31" s="2"/>
      <c r="W31" s="2"/>
      <c r="X31" s="2"/>
      <c r="Y31" s="2"/>
      <c r="Z31" s="2"/>
      <c r="AA31" s="18"/>
      <c r="AB31" s="2"/>
      <c r="AC31" s="18"/>
      <c r="AD31" s="18"/>
      <c r="AE31" s="18"/>
    </row>
    <row r="32" ht="15.75" hidden="1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8"/>
      <c r="M32" s="18"/>
      <c r="N32" s="18"/>
      <c r="O32" s="18"/>
      <c r="P32" s="18"/>
      <c r="Q32" s="18"/>
      <c r="R32" s="18"/>
      <c r="S32" s="18"/>
      <c r="T32" s="2"/>
      <c r="U32" s="2"/>
      <c r="V32" s="2"/>
      <c r="W32" s="2"/>
      <c r="X32" s="2"/>
      <c r="Y32" s="2"/>
      <c r="Z32" s="2"/>
      <c r="AA32" s="18"/>
      <c r="AB32" s="18"/>
      <c r="AC32" s="18"/>
      <c r="AD32" s="18"/>
      <c r="AE32" s="18"/>
    </row>
    <row r="33" ht="15.75" hidden="1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8"/>
      <c r="M33" s="18"/>
      <c r="N33" s="18"/>
      <c r="O33" s="18"/>
      <c r="P33" s="18"/>
      <c r="Q33" s="18"/>
      <c r="R33" s="18"/>
      <c r="S33" s="18"/>
      <c r="T33" s="2"/>
      <c r="U33" s="2"/>
      <c r="V33" s="2"/>
      <c r="W33" s="2"/>
      <c r="X33" s="2"/>
      <c r="Y33" s="2"/>
      <c r="Z33" s="2"/>
      <c r="AA33" s="18"/>
      <c r="AB33" s="18"/>
      <c r="AC33" s="18"/>
      <c r="AD33" s="18"/>
      <c r="AE33" s="18"/>
    </row>
    <row r="34" ht="15.75" hidden="1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8"/>
      <c r="M34" s="18"/>
      <c r="N34" s="18"/>
      <c r="O34" s="18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8"/>
      <c r="AB34" s="18"/>
      <c r="AC34" s="18"/>
      <c r="AD34" s="18"/>
      <c r="AE34" s="18"/>
    </row>
    <row r="35" ht="15.75" hidden="1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8"/>
      <c r="M35" s="18"/>
      <c r="N35" s="18"/>
      <c r="O35" s="18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8"/>
      <c r="AB35" s="18"/>
      <c r="AC35" s="18"/>
      <c r="AD35" s="18"/>
      <c r="AE35" s="18"/>
    </row>
    <row r="36" ht="15.75" hidden="1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8"/>
      <c r="M36" s="18"/>
      <c r="N36" s="18"/>
      <c r="O36" s="18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8"/>
      <c r="AB36" s="18"/>
      <c r="AC36" s="18"/>
      <c r="AD36" s="18"/>
      <c r="AE36" s="18"/>
    </row>
    <row r="37" ht="15.75" hidden="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8"/>
      <c r="M37" s="18"/>
      <c r="N37" s="18"/>
      <c r="O37" s="18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8"/>
      <c r="AB37" s="18"/>
      <c r="AC37" s="18"/>
      <c r="AD37" s="18"/>
      <c r="AE37" s="2"/>
    </row>
    <row r="38" ht="15.75" hidden="1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8"/>
      <c r="M38" s="18"/>
      <c r="N38" s="18"/>
      <c r="O38" s="18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8"/>
      <c r="AB38" s="18"/>
      <c r="AC38" s="18"/>
      <c r="AD38" s="18"/>
      <c r="AE38" s="2"/>
    </row>
    <row r="39" ht="15.75" hidden="1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8"/>
      <c r="M39" s="18"/>
      <c r="N39" s="18"/>
      <c r="O39" s="18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8"/>
      <c r="AB39" s="18"/>
      <c r="AC39" s="18"/>
      <c r="AD39" s="18"/>
      <c r="AE39" s="2"/>
    </row>
    <row r="40" ht="15.75" hidden="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8"/>
      <c r="M40" s="18"/>
      <c r="N40" s="18"/>
      <c r="O40" s="18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8"/>
      <c r="AB40" s="18"/>
      <c r="AC40" s="18"/>
      <c r="AD40" s="2"/>
      <c r="AE40" s="2"/>
    </row>
    <row r="41" ht="15.75" hidden="1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8"/>
      <c r="M41" s="18"/>
      <c r="N41" s="18"/>
      <c r="O41" s="18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8"/>
      <c r="AB41" s="2"/>
      <c r="AC41" s="2"/>
      <c r="AD41" s="2"/>
      <c r="AE41" s="2"/>
    </row>
    <row r="42" ht="15.75" hidden="1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8"/>
      <c r="M42" s="18"/>
      <c r="N42" s="18"/>
      <c r="O42" s="18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8"/>
      <c r="AB42" s="2"/>
      <c r="AC42" s="2"/>
      <c r="AD42" s="2"/>
      <c r="AE42" s="2"/>
    </row>
    <row r="43" ht="15.75" hidden="1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8"/>
      <c r="M43" s="18"/>
      <c r="N43" s="18"/>
      <c r="O43" s="18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8"/>
      <c r="AB43" s="2"/>
      <c r="AC43" s="2"/>
      <c r="AD43" s="2"/>
      <c r="AE43" s="2"/>
    </row>
    <row r="44" ht="15.75" hidden="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8"/>
      <c r="M44" s="18"/>
      <c r="N44" s="18"/>
      <c r="O44" s="18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8"/>
      <c r="AB44" s="2"/>
      <c r="AC44" s="2"/>
      <c r="AD44" s="2"/>
      <c r="AE44" s="2"/>
    </row>
    <row r="45" ht="15.75" hidden="1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8"/>
      <c r="M45" s="18"/>
      <c r="N45" s="18"/>
      <c r="O45" s="18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8"/>
      <c r="M46" s="18"/>
      <c r="N46" s="18"/>
      <c r="O46" s="18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8"/>
      <c r="M47" s="18"/>
      <c r="N47" s="18"/>
      <c r="O47" s="18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8"/>
      <c r="M48" s="18"/>
      <c r="N48" s="18"/>
      <c r="O48" s="18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8"/>
      <c r="M49" s="18"/>
      <c r="N49" s="18"/>
      <c r="O49" s="18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8"/>
      <c r="M50" s="18"/>
      <c r="N50" s="18"/>
      <c r="O50" s="18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8"/>
      <c r="M51" s="18"/>
      <c r="N51" s="18"/>
      <c r="O51" s="18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8"/>
      <c r="M52" s="18"/>
      <c r="N52" s="18"/>
      <c r="O52" s="18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2"/>
      <c r="AA53" s="18"/>
      <c r="AB53" s="18"/>
      <c r="AC53" s="18"/>
      <c r="AD53" s="18"/>
      <c r="AE53" s="18"/>
    </row>
    <row r="54" ht="15.75" hidden="1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2"/>
      <c r="AA54" s="18"/>
      <c r="AB54" s="18"/>
      <c r="AC54" s="18"/>
      <c r="AD54" s="18"/>
      <c r="AE54" s="18"/>
    </row>
    <row r="55" ht="15.75" hidden="1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2"/>
      <c r="Y55" s="18"/>
      <c r="Z55" s="2"/>
      <c r="AA55" s="18"/>
      <c r="AB55" s="18"/>
      <c r="AC55" s="18"/>
      <c r="AD55" s="18"/>
      <c r="AE55" s="18"/>
    </row>
    <row r="56" ht="15.75" hidden="1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2"/>
      <c r="AA56" s="18"/>
      <c r="AB56" s="18"/>
      <c r="AC56" s="18"/>
      <c r="AD56" s="18"/>
      <c r="AE56" s="18"/>
    </row>
    <row r="57" ht="15.75" hidden="1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2"/>
      <c r="Y57" s="18"/>
      <c r="Z57" s="2"/>
      <c r="AA57" s="18"/>
      <c r="AB57" s="18"/>
      <c r="AC57" s="18"/>
      <c r="AD57" s="18"/>
      <c r="AE57" s="18"/>
    </row>
    <row r="58" ht="15.75" hidden="1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2"/>
      <c r="Y58" s="18"/>
      <c r="Z58" s="2"/>
      <c r="AA58" s="18"/>
      <c r="AB58" s="18"/>
      <c r="AC58" s="18"/>
      <c r="AD58" s="18"/>
      <c r="AE58" s="18"/>
    </row>
    <row r="59" ht="15.75" hidden="1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2"/>
      <c r="Y59" s="18"/>
      <c r="Z59" s="2"/>
      <c r="AA59" s="18"/>
      <c r="AB59" s="18"/>
      <c r="AC59" s="18"/>
      <c r="AD59" s="18"/>
      <c r="AE59" s="18"/>
    </row>
    <row r="60" ht="15.75" hidden="1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2"/>
      <c r="Y60" s="18"/>
      <c r="Z60" s="2"/>
      <c r="AA60" s="18"/>
      <c r="AB60" s="18"/>
      <c r="AC60" s="18"/>
      <c r="AD60" s="18"/>
      <c r="AE60" s="18"/>
    </row>
    <row r="61" ht="15.75" hidden="1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2"/>
      <c r="Y61" s="18"/>
      <c r="Z61" s="2"/>
      <c r="AA61" s="18"/>
      <c r="AB61" s="18"/>
      <c r="AC61" s="18"/>
      <c r="AD61" s="18"/>
      <c r="AE61" s="18"/>
    </row>
    <row r="62" ht="15.75" hidden="1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2"/>
      <c r="Y62" s="18"/>
      <c r="Z62" s="2"/>
      <c r="AA62" s="18"/>
      <c r="AB62" s="18"/>
      <c r="AC62" s="18"/>
      <c r="AD62" s="18"/>
      <c r="AE62" s="18"/>
    </row>
    <row r="63" ht="15.75" hidden="1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2"/>
      <c r="Y63" s="18"/>
      <c r="Z63" s="2"/>
      <c r="AA63" s="18"/>
      <c r="AB63" s="18"/>
      <c r="AC63" s="18"/>
      <c r="AD63" s="18"/>
      <c r="AE63" s="18"/>
    </row>
    <row r="64" ht="15.75" hidden="1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2"/>
      <c r="Y64" s="18"/>
      <c r="Z64" s="2"/>
      <c r="AA64" s="18"/>
      <c r="AB64" s="18"/>
      <c r="AC64" s="18"/>
      <c r="AD64" s="18"/>
      <c r="AE64" s="18"/>
    </row>
    <row r="65" ht="15.75" hidden="1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2"/>
      <c r="Y65" s="18"/>
      <c r="Z65" s="2"/>
      <c r="AA65" s="18"/>
      <c r="AB65" s="18"/>
      <c r="AC65" s="18"/>
      <c r="AD65" s="18"/>
      <c r="AE65" s="18"/>
    </row>
    <row r="66" ht="15.75" hidden="1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2"/>
      <c r="Y66" s="18"/>
      <c r="Z66" s="2"/>
      <c r="AA66" s="18"/>
      <c r="AB66" s="18"/>
      <c r="AC66" s="18"/>
      <c r="AD66" s="18"/>
      <c r="AE66" s="18"/>
    </row>
    <row r="67" ht="15.75" hidden="1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2"/>
      <c r="Y67" s="18"/>
      <c r="Z67" s="2"/>
      <c r="AA67" s="18"/>
      <c r="AB67" s="18"/>
      <c r="AC67" s="18"/>
      <c r="AD67" s="18"/>
      <c r="AE67" s="18"/>
    </row>
    <row r="68" ht="15.75" hidden="1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2"/>
      <c r="Y68" s="18"/>
      <c r="Z68" s="2"/>
      <c r="AA68" s="18"/>
      <c r="AB68" s="18"/>
      <c r="AC68" s="18"/>
      <c r="AD68" s="18"/>
      <c r="AE68" s="18"/>
    </row>
    <row r="69" ht="15.75" hidden="1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2"/>
      <c r="Y69" s="18"/>
      <c r="Z69" s="2"/>
      <c r="AA69" s="18"/>
      <c r="AB69" s="18"/>
      <c r="AC69" s="18"/>
      <c r="AD69" s="18"/>
      <c r="AE69" s="18"/>
    </row>
    <row r="70" ht="15.75" hidden="1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2"/>
      <c r="Y70" s="18"/>
      <c r="Z70" s="2"/>
      <c r="AA70" s="18"/>
      <c r="AB70" s="18"/>
      <c r="AC70" s="18"/>
      <c r="AD70" s="18"/>
      <c r="AE70" s="18"/>
    </row>
    <row r="71" ht="15.75" hidden="1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2"/>
      <c r="Y71" s="18"/>
      <c r="Z71" s="2"/>
      <c r="AA71" s="18"/>
      <c r="AB71" s="18"/>
      <c r="AC71" s="18"/>
      <c r="AD71" s="18"/>
      <c r="AE71" s="18"/>
    </row>
    <row r="72" ht="15.75" hidden="1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2"/>
      <c r="Y72" s="18"/>
      <c r="Z72" s="2"/>
      <c r="AA72" s="18"/>
      <c r="AB72" s="18"/>
      <c r="AC72" s="18"/>
      <c r="AD72" s="18"/>
      <c r="AE72" s="18"/>
    </row>
    <row r="73" ht="15.75" hidden="1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2"/>
      <c r="Y73" s="18"/>
      <c r="Z73" s="2"/>
      <c r="AA73" s="18"/>
      <c r="AB73" s="18"/>
      <c r="AC73" s="18"/>
      <c r="AD73" s="18"/>
      <c r="AE73" s="18"/>
    </row>
    <row r="74" ht="15.75" hidden="1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2"/>
      <c r="Y74" s="18"/>
      <c r="Z74" s="2"/>
      <c r="AA74" s="18"/>
      <c r="AB74" s="18"/>
      <c r="AC74" s="18"/>
      <c r="AD74" s="18"/>
      <c r="AE74" s="18"/>
    </row>
    <row r="75" ht="15.75" hidden="1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2"/>
      <c r="Y75" s="18"/>
      <c r="Z75" s="2"/>
      <c r="AA75" s="18"/>
      <c r="AB75" s="18"/>
      <c r="AC75" s="18"/>
      <c r="AD75" s="18"/>
      <c r="AE75" s="18"/>
    </row>
    <row r="76" ht="15.75" hidden="1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2"/>
      <c r="Y76" s="18"/>
      <c r="Z76" s="2"/>
      <c r="AA76" s="18"/>
      <c r="AB76" s="18"/>
      <c r="AC76" s="18"/>
      <c r="AD76" s="18"/>
      <c r="AE76" s="18"/>
    </row>
    <row r="77" ht="15.75" hidden="1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2"/>
      <c r="Y77" s="18"/>
      <c r="Z77" s="2"/>
      <c r="AA77" s="18"/>
      <c r="AB77" s="18"/>
      <c r="AC77" s="18"/>
      <c r="AD77" s="18"/>
      <c r="AE77" s="18"/>
    </row>
    <row r="78" ht="15.75" hidden="1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2"/>
      <c r="Y78" s="18"/>
      <c r="Z78" s="2"/>
      <c r="AA78" s="18"/>
      <c r="AB78" s="18"/>
      <c r="AC78" s="18"/>
      <c r="AD78" s="18"/>
      <c r="AE78" s="18"/>
    </row>
    <row r="79" ht="15.75" hidden="1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2"/>
      <c r="W79" s="2"/>
      <c r="X79" s="2"/>
      <c r="Y79" s="18"/>
      <c r="Z79" s="2"/>
      <c r="AA79" s="18"/>
      <c r="AB79" s="18"/>
      <c r="AC79" s="18"/>
      <c r="AD79" s="18"/>
      <c r="AE79" s="18"/>
    </row>
    <row r="80" ht="15.75" hidden="1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2"/>
      <c r="W80" s="2"/>
      <c r="X80" s="2"/>
      <c r="Y80" s="18"/>
      <c r="Z80" s="2"/>
      <c r="AA80" s="18"/>
      <c r="AB80" s="18"/>
      <c r="AC80" s="18"/>
      <c r="AD80" s="18"/>
      <c r="AE80" s="18"/>
    </row>
    <row r="81" ht="15.75" hidden="1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2"/>
      <c r="W81" s="2"/>
      <c r="X81" s="2"/>
      <c r="Y81" s="2"/>
      <c r="Z81" s="2"/>
      <c r="AA81" s="18"/>
      <c r="AB81" s="18"/>
      <c r="AC81" s="18"/>
      <c r="AD81" s="18"/>
      <c r="AE81" s="18"/>
    </row>
    <row r="82" ht="15.75" hidden="1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2"/>
      <c r="W82" s="2"/>
      <c r="X82" s="2"/>
      <c r="Y82" s="2"/>
      <c r="Z82" s="2"/>
      <c r="AA82" s="18"/>
      <c r="AB82" s="18"/>
      <c r="AC82" s="18"/>
      <c r="AD82" s="18"/>
      <c r="AE82" s="18"/>
    </row>
    <row r="83" ht="15.75" hidden="1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2"/>
      <c r="W83" s="2"/>
      <c r="X83" s="2"/>
      <c r="Y83" s="2"/>
      <c r="Z83" s="2"/>
      <c r="AA83" s="18"/>
      <c r="AB83" s="18"/>
      <c r="AC83" s="18"/>
      <c r="AD83" s="18"/>
      <c r="AE83" s="18"/>
    </row>
    <row r="84" ht="15.75" hidden="1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2"/>
      <c r="W84" s="2"/>
      <c r="X84" s="2"/>
      <c r="Y84" s="2"/>
      <c r="Z84" s="2"/>
      <c r="AA84" s="18"/>
      <c r="AB84" s="18"/>
      <c r="AC84" s="18"/>
      <c r="AD84" s="18"/>
      <c r="AE84" s="18"/>
    </row>
    <row r="85" ht="15.75" hidden="1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2"/>
      <c r="W85" s="2"/>
      <c r="X85" s="2"/>
      <c r="Y85" s="2"/>
      <c r="Z85" s="2"/>
      <c r="AA85" s="18"/>
      <c r="AB85" s="18"/>
      <c r="AC85" s="18"/>
      <c r="AD85" s="18"/>
      <c r="AE85" s="18"/>
    </row>
    <row r="86" ht="15.75" hidden="1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8"/>
      <c r="M86" s="18"/>
      <c r="N86" s="18"/>
      <c r="O86" s="18"/>
      <c r="P86" s="18"/>
      <c r="Q86" s="2"/>
      <c r="R86" s="2"/>
      <c r="S86" s="18"/>
      <c r="T86" s="18"/>
      <c r="U86" s="2"/>
      <c r="V86" s="2"/>
      <c r="W86" s="2"/>
      <c r="X86" s="2"/>
      <c r="Y86" s="2"/>
      <c r="Z86" s="2"/>
      <c r="AA86" s="18"/>
      <c r="AB86" s="18"/>
      <c r="AC86" s="18"/>
      <c r="AD86" s="18"/>
      <c r="AE86" s="18"/>
    </row>
    <row r="87" ht="15.75" hidden="1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8"/>
      <c r="M87" s="18"/>
      <c r="N87" s="18"/>
      <c r="O87" s="18"/>
      <c r="P87" s="18"/>
      <c r="Q87" s="2"/>
      <c r="R87" s="2"/>
      <c r="S87" s="2"/>
      <c r="T87" s="2"/>
      <c r="U87" s="2"/>
      <c r="V87" s="2"/>
      <c r="W87" s="2"/>
      <c r="X87" s="2"/>
      <c r="Y87" s="2"/>
      <c r="Z87" s="2"/>
      <c r="AA87" s="18"/>
      <c r="AB87" s="18"/>
      <c r="AC87" s="18"/>
      <c r="AD87" s="18"/>
      <c r="AE87" s="18"/>
    </row>
    <row r="88" ht="15.75" hidden="1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8"/>
      <c r="M88" s="18"/>
      <c r="N88" s="18"/>
      <c r="O88" s="18"/>
      <c r="P88" s="18"/>
      <c r="Q88" s="2"/>
      <c r="R88" s="2"/>
      <c r="S88" s="2"/>
      <c r="T88" s="2"/>
      <c r="U88" s="2"/>
      <c r="V88" s="2"/>
      <c r="W88" s="2"/>
      <c r="X88" s="2"/>
      <c r="Y88" s="2"/>
      <c r="Z88" s="2"/>
      <c r="AA88" s="18"/>
      <c r="AB88" s="18"/>
      <c r="AC88" s="18"/>
      <c r="AD88" s="18"/>
      <c r="AE88" s="18"/>
    </row>
    <row r="89" ht="15.75" hidden="1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8"/>
      <c r="M89" s="18"/>
      <c r="N89" s="18"/>
      <c r="O89" s="18"/>
      <c r="P89" s="18"/>
      <c r="Q89" s="2"/>
      <c r="R89" s="2"/>
      <c r="S89" s="2"/>
      <c r="T89" s="2"/>
      <c r="U89" s="2"/>
      <c r="V89" s="2"/>
      <c r="W89" s="2"/>
      <c r="X89" s="2"/>
      <c r="Y89" s="2"/>
      <c r="Z89" s="2"/>
      <c r="AA89" s="18"/>
      <c r="AB89" s="18"/>
      <c r="AC89" s="18"/>
      <c r="AD89" s="18"/>
      <c r="AE89" s="18"/>
    </row>
    <row r="90" ht="15.75" hidden="1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8"/>
      <c r="M90" s="18"/>
      <c r="N90" s="18"/>
      <c r="O90" s="18"/>
      <c r="P90" s="18"/>
      <c r="Q90" s="2"/>
      <c r="R90" s="2"/>
      <c r="S90" s="2"/>
      <c r="T90" s="2"/>
      <c r="U90" s="2"/>
      <c r="V90" s="2"/>
      <c r="W90" s="2"/>
      <c r="X90" s="2"/>
      <c r="Y90" s="2"/>
      <c r="Z90" s="2"/>
      <c r="AA90" s="18"/>
      <c r="AB90" s="18"/>
      <c r="AC90" s="18"/>
      <c r="AD90" s="18"/>
      <c r="AE90" s="2"/>
    </row>
    <row r="91" ht="15.75" hidden="1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8"/>
      <c r="M91" s="18"/>
      <c r="N91" s="18"/>
      <c r="O91" s="18"/>
      <c r="P91" s="18"/>
      <c r="Q91" s="2"/>
      <c r="R91" s="2"/>
      <c r="S91" s="2"/>
      <c r="T91" s="2"/>
      <c r="U91" s="2"/>
      <c r="V91" s="2"/>
      <c r="W91" s="2"/>
      <c r="X91" s="2"/>
      <c r="Y91" s="2"/>
      <c r="Z91" s="2"/>
      <c r="AA91" s="18"/>
      <c r="AB91" s="18"/>
      <c r="AC91" s="18"/>
      <c r="AD91" s="18"/>
      <c r="AE91" s="2"/>
    </row>
    <row r="92" ht="15.75" hidden="1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8"/>
      <c r="M92" s="18"/>
      <c r="N92" s="18"/>
      <c r="O92" s="18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8"/>
      <c r="AB92" s="18"/>
      <c r="AC92" s="18"/>
      <c r="AD92" s="2"/>
      <c r="AE92" s="2"/>
    </row>
    <row r="93" ht="15.75" hidden="1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8"/>
      <c r="M93" s="18"/>
      <c r="N93" s="18"/>
      <c r="O93" s="18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8"/>
      <c r="AB93" s="2"/>
      <c r="AC93" s="2"/>
      <c r="AD93" s="2"/>
      <c r="AE93" s="2"/>
    </row>
    <row r="94" ht="15.75" hidden="1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8"/>
      <c r="M94" s="18"/>
      <c r="N94" s="18"/>
      <c r="O94" s="18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8"/>
      <c r="AB94" s="2"/>
      <c r="AC94" s="2"/>
      <c r="AD94" s="2"/>
      <c r="AE94" s="2"/>
    </row>
    <row r="95" ht="15.75" hidden="1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8"/>
      <c r="M95" s="18"/>
      <c r="N95" s="18"/>
      <c r="O95" s="18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8"/>
      <c r="AB95" s="2"/>
      <c r="AC95" s="2"/>
      <c r="AD95" s="2"/>
      <c r="AE95" s="2"/>
    </row>
    <row r="96" ht="15.75" hidden="1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8"/>
      <c r="M96" s="18"/>
      <c r="N96" s="18"/>
      <c r="O96" s="18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8"/>
      <c r="AB96" s="2"/>
      <c r="AC96" s="2"/>
      <c r="AD96" s="2"/>
      <c r="AE96" s="2"/>
    </row>
    <row r="97" ht="15.75" hidden="1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8"/>
      <c r="M97" s="18"/>
      <c r="N97" s="18"/>
      <c r="O97" s="18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8"/>
      <c r="M98" s="18"/>
      <c r="N98" s="18"/>
      <c r="O98" s="18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8"/>
      <c r="M99" s="18"/>
      <c r="N99" s="18"/>
      <c r="O99" s="18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8"/>
      <c r="M100" s="18"/>
      <c r="N100" s="18"/>
      <c r="O100" s="18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8"/>
      <c r="M101" s="18"/>
      <c r="N101" s="18"/>
      <c r="O101" s="18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8"/>
      <c r="M102" s="18"/>
      <c r="N102" s="18"/>
      <c r="O102" s="18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8"/>
      <c r="M103" s="18"/>
      <c r="N103" s="18"/>
      <c r="O103" s="18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8"/>
      <c r="M104" s="18"/>
      <c r="N104" s="18"/>
      <c r="O104" s="18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8"/>
      <c r="M105" s="18"/>
      <c r="N105" s="18"/>
      <c r="O105" s="18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8"/>
      <c r="M106" s="18"/>
      <c r="N106" s="18"/>
      <c r="O106" s="18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8"/>
      <c r="M107" s="18"/>
      <c r="N107" s="18"/>
      <c r="O107" s="18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45"/>
      <c r="B108" s="45"/>
      <c r="C108" s="45"/>
      <c r="D108" s="45"/>
      <c r="E108" s="45"/>
      <c r="F108" s="45"/>
      <c r="G108" s="45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45"/>
      <c r="B109" s="45"/>
      <c r="C109" s="45"/>
      <c r="D109" s="45"/>
      <c r="E109" s="45"/>
      <c r="F109" s="45"/>
      <c r="G109" s="45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45"/>
      <c r="B110" s="45"/>
      <c r="C110" s="45"/>
      <c r="D110" s="45"/>
      <c r="E110" s="45"/>
      <c r="F110" s="45"/>
      <c r="G110" s="45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45"/>
      <c r="B111" s="45"/>
      <c r="C111" s="45"/>
      <c r="D111" s="45"/>
      <c r="E111" s="45"/>
      <c r="F111" s="45"/>
      <c r="G111" s="45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45"/>
      <c r="B112" s="45"/>
      <c r="C112" s="45"/>
      <c r="D112" s="45"/>
      <c r="E112" s="45"/>
      <c r="F112" s="45"/>
      <c r="G112" s="45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45"/>
      <c r="B113" s="45"/>
      <c r="C113" s="45"/>
      <c r="D113" s="45"/>
      <c r="E113" s="45"/>
      <c r="F113" s="45"/>
      <c r="G113" s="45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45"/>
      <c r="B114" s="45"/>
      <c r="C114" s="45"/>
      <c r="D114" s="45"/>
      <c r="E114" s="45"/>
      <c r="F114" s="45"/>
      <c r="G114" s="45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45"/>
      <c r="B115" s="45"/>
      <c r="C115" s="45"/>
      <c r="D115" s="45"/>
      <c r="E115" s="45"/>
      <c r="F115" s="45"/>
      <c r="G115" s="45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45"/>
      <c r="B116" s="45"/>
      <c r="C116" s="45"/>
      <c r="D116" s="45"/>
      <c r="E116" s="45"/>
      <c r="F116" s="45"/>
      <c r="G116" s="45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45"/>
      <c r="B117" s="45"/>
      <c r="C117" s="45"/>
      <c r="D117" s="45"/>
      <c r="E117" s="45"/>
      <c r="F117" s="45"/>
      <c r="G117" s="45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45"/>
      <c r="B118" s="45"/>
      <c r="C118" s="45"/>
      <c r="D118" s="45"/>
      <c r="E118" s="45"/>
      <c r="F118" s="45"/>
      <c r="G118" s="45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45"/>
      <c r="B119" s="45"/>
      <c r="C119" s="45"/>
      <c r="D119" s="45"/>
      <c r="E119" s="45"/>
      <c r="F119" s="45"/>
      <c r="G119" s="45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45"/>
      <c r="B120" s="45"/>
      <c r="C120" s="45"/>
      <c r="D120" s="45"/>
      <c r="E120" s="45"/>
      <c r="F120" s="45"/>
      <c r="G120" s="45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45"/>
      <c r="B121" s="45"/>
      <c r="C121" s="45"/>
      <c r="D121" s="45"/>
      <c r="E121" s="45"/>
      <c r="F121" s="45"/>
      <c r="G121" s="45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45"/>
      <c r="B122" s="45"/>
      <c r="C122" s="45"/>
      <c r="D122" s="45"/>
      <c r="E122" s="45"/>
      <c r="F122" s="45"/>
      <c r="G122" s="45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45"/>
      <c r="B123" s="45"/>
      <c r="C123" s="45"/>
      <c r="D123" s="45"/>
      <c r="E123" s="45"/>
      <c r="F123" s="45"/>
      <c r="G123" s="45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45"/>
      <c r="B124" s="45"/>
      <c r="C124" s="45"/>
      <c r="D124" s="45"/>
      <c r="E124" s="45"/>
      <c r="F124" s="45"/>
      <c r="G124" s="45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45"/>
      <c r="B125" s="45"/>
      <c r="C125" s="45"/>
      <c r="D125" s="45"/>
      <c r="E125" s="45"/>
      <c r="F125" s="45"/>
      <c r="G125" s="45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45"/>
      <c r="B126" s="45"/>
      <c r="C126" s="45"/>
      <c r="D126" s="45"/>
      <c r="E126" s="45"/>
      <c r="F126" s="45"/>
      <c r="G126" s="45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45"/>
      <c r="B127" s="45"/>
      <c r="C127" s="45"/>
      <c r="D127" s="45"/>
      <c r="E127" s="45"/>
      <c r="F127" s="45"/>
      <c r="G127" s="45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45"/>
      <c r="B128" s="45"/>
      <c r="C128" s="45"/>
      <c r="D128" s="45"/>
      <c r="E128" s="45"/>
      <c r="F128" s="45"/>
      <c r="G128" s="45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45"/>
      <c r="B129" s="45"/>
      <c r="C129" s="45"/>
      <c r="D129" s="45"/>
      <c r="E129" s="45"/>
      <c r="F129" s="45"/>
      <c r="G129" s="45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45"/>
      <c r="B130" s="45"/>
      <c r="C130" s="45"/>
      <c r="D130" s="45"/>
      <c r="E130" s="45"/>
      <c r="F130" s="45"/>
      <c r="G130" s="45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45"/>
      <c r="B131" s="45"/>
      <c r="C131" s="45"/>
      <c r="D131" s="45"/>
      <c r="E131" s="45"/>
      <c r="F131" s="45"/>
      <c r="G131" s="45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45"/>
      <c r="B132" s="45"/>
      <c r="C132" s="45"/>
      <c r="D132" s="45"/>
      <c r="E132" s="45"/>
      <c r="F132" s="45"/>
      <c r="G132" s="45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45"/>
      <c r="B133" s="45"/>
      <c r="C133" s="45"/>
      <c r="D133" s="45"/>
      <c r="E133" s="45"/>
      <c r="F133" s="45"/>
      <c r="G133" s="45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45"/>
      <c r="B134" s="45"/>
      <c r="C134" s="45"/>
      <c r="D134" s="45"/>
      <c r="E134" s="45"/>
      <c r="F134" s="45"/>
      <c r="G134" s="45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45"/>
      <c r="B135" s="45"/>
      <c r="C135" s="45"/>
      <c r="D135" s="45"/>
      <c r="E135" s="45"/>
      <c r="F135" s="45"/>
      <c r="G135" s="45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45"/>
      <c r="B136" s="45"/>
      <c r="C136" s="45"/>
      <c r="D136" s="45"/>
      <c r="E136" s="45"/>
      <c r="F136" s="45"/>
      <c r="G136" s="45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45"/>
      <c r="B137" s="45"/>
      <c r="C137" s="45"/>
      <c r="D137" s="45"/>
      <c r="E137" s="45"/>
      <c r="F137" s="45"/>
      <c r="G137" s="45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45"/>
      <c r="B138" s="45"/>
      <c r="C138" s="45"/>
      <c r="D138" s="45"/>
      <c r="E138" s="45"/>
      <c r="F138" s="45"/>
      <c r="G138" s="45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45"/>
      <c r="B139" s="45"/>
      <c r="C139" s="45"/>
      <c r="D139" s="45"/>
      <c r="E139" s="45"/>
      <c r="F139" s="45"/>
      <c r="G139" s="45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45"/>
      <c r="B140" s="45"/>
      <c r="C140" s="45"/>
      <c r="D140" s="45"/>
      <c r="E140" s="45"/>
      <c r="F140" s="45"/>
      <c r="G140" s="45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45"/>
      <c r="B141" s="45"/>
      <c r="C141" s="45"/>
      <c r="D141" s="45"/>
      <c r="E141" s="45"/>
      <c r="F141" s="45"/>
      <c r="G141" s="45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45"/>
      <c r="B142" s="45"/>
      <c r="C142" s="45"/>
      <c r="D142" s="45"/>
      <c r="E142" s="45"/>
      <c r="F142" s="45"/>
      <c r="G142" s="45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45"/>
      <c r="B143" s="45"/>
      <c r="C143" s="45"/>
      <c r="D143" s="45"/>
      <c r="E143" s="45"/>
      <c r="F143" s="45"/>
      <c r="G143" s="45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45"/>
      <c r="B144" s="45"/>
      <c r="C144" s="45"/>
      <c r="D144" s="45"/>
      <c r="E144" s="45"/>
      <c r="F144" s="45"/>
      <c r="G144" s="45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45"/>
      <c r="B145" s="45"/>
      <c r="C145" s="45"/>
      <c r="D145" s="45"/>
      <c r="E145" s="45"/>
      <c r="F145" s="45"/>
      <c r="G145" s="45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45"/>
      <c r="B146" s="45"/>
      <c r="C146" s="45"/>
      <c r="D146" s="45"/>
      <c r="E146" s="45"/>
      <c r="F146" s="45"/>
      <c r="G146" s="45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45"/>
      <c r="B147" s="45"/>
      <c r="C147" s="45"/>
      <c r="D147" s="45"/>
      <c r="E147" s="45"/>
      <c r="F147" s="45"/>
      <c r="G147" s="45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45"/>
      <c r="B148" s="45"/>
      <c r="C148" s="45"/>
      <c r="D148" s="45"/>
      <c r="E148" s="45"/>
      <c r="F148" s="45"/>
      <c r="G148" s="45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45"/>
      <c r="B149" s="45"/>
      <c r="C149" s="45"/>
      <c r="D149" s="45"/>
      <c r="E149" s="45"/>
      <c r="F149" s="45"/>
      <c r="G149" s="45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45"/>
      <c r="B150" s="45"/>
      <c r="C150" s="45"/>
      <c r="D150" s="45"/>
      <c r="E150" s="45"/>
      <c r="F150" s="45"/>
      <c r="G150" s="45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45"/>
      <c r="B151" s="45"/>
      <c r="C151" s="45"/>
      <c r="D151" s="45"/>
      <c r="E151" s="45"/>
      <c r="F151" s="45"/>
      <c r="G151" s="45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45"/>
      <c r="B152" s="45"/>
      <c r="C152" s="45"/>
      <c r="D152" s="45"/>
      <c r="E152" s="45"/>
      <c r="F152" s="45"/>
      <c r="G152" s="45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45"/>
      <c r="B153" s="45"/>
      <c r="C153" s="45"/>
      <c r="D153" s="45"/>
      <c r="E153" s="45"/>
      <c r="F153" s="45"/>
      <c r="G153" s="45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45"/>
      <c r="B154" s="45"/>
      <c r="C154" s="45"/>
      <c r="D154" s="45"/>
      <c r="E154" s="45"/>
      <c r="F154" s="45"/>
      <c r="G154" s="45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45"/>
      <c r="B155" s="45"/>
      <c r="C155" s="45"/>
      <c r="D155" s="45"/>
      <c r="E155" s="45"/>
      <c r="F155" s="45"/>
      <c r="G155" s="45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45"/>
      <c r="B156" s="45"/>
      <c r="C156" s="45"/>
      <c r="D156" s="45"/>
      <c r="E156" s="45"/>
      <c r="F156" s="45"/>
      <c r="G156" s="45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45"/>
      <c r="B157" s="45"/>
      <c r="C157" s="45"/>
      <c r="D157" s="45"/>
      <c r="E157" s="45"/>
      <c r="F157" s="45"/>
      <c r="G157" s="45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5"/>
      <c r="B158" s="45"/>
      <c r="C158" s="45"/>
      <c r="D158" s="45"/>
      <c r="E158" s="45"/>
      <c r="F158" s="45"/>
      <c r="G158" s="45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5"/>
      <c r="B159" s="45"/>
      <c r="C159" s="45"/>
      <c r="D159" s="45"/>
      <c r="E159" s="45"/>
      <c r="F159" s="45"/>
      <c r="G159" s="45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5"/>
      <c r="B160" s="45"/>
      <c r="C160" s="45"/>
      <c r="D160" s="45"/>
      <c r="E160" s="45"/>
      <c r="F160" s="45"/>
      <c r="G160" s="45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5"/>
      <c r="B161" s="45"/>
      <c r="C161" s="45"/>
      <c r="D161" s="45"/>
      <c r="E161" s="45"/>
      <c r="F161" s="45"/>
      <c r="G161" s="45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5"/>
      <c r="B162" s="45"/>
      <c r="C162" s="45"/>
      <c r="D162" s="45"/>
      <c r="E162" s="45"/>
      <c r="F162" s="45"/>
      <c r="G162" s="4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5"/>
      <c r="B163" s="45"/>
      <c r="C163" s="45"/>
      <c r="D163" s="45"/>
      <c r="E163" s="45"/>
      <c r="F163" s="45"/>
      <c r="G163" s="45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5"/>
      <c r="B164" s="45"/>
      <c r="C164" s="45"/>
      <c r="D164" s="45"/>
      <c r="E164" s="45"/>
      <c r="F164" s="45"/>
      <c r="G164" s="4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5"/>
      <c r="B165" s="45"/>
      <c r="C165" s="45"/>
      <c r="D165" s="45"/>
      <c r="E165" s="45"/>
      <c r="F165" s="45"/>
      <c r="G165" s="45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5"/>
      <c r="B166" s="45"/>
      <c r="C166" s="45"/>
      <c r="D166" s="45"/>
      <c r="E166" s="45"/>
      <c r="F166" s="45"/>
      <c r="G166" s="4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5"/>
      <c r="B167" s="45"/>
      <c r="C167" s="45"/>
      <c r="D167" s="45"/>
      <c r="E167" s="45"/>
      <c r="F167" s="45"/>
      <c r="G167" s="45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5"/>
      <c r="B168" s="45"/>
      <c r="C168" s="45"/>
      <c r="D168" s="45"/>
      <c r="E168" s="45"/>
      <c r="F168" s="45"/>
      <c r="G168" s="4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5"/>
      <c r="B169" s="45"/>
      <c r="C169" s="45"/>
      <c r="D169" s="45"/>
      <c r="E169" s="45"/>
      <c r="F169" s="45"/>
      <c r="G169" s="45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5"/>
      <c r="B170" s="45"/>
      <c r="C170" s="45"/>
      <c r="D170" s="45"/>
      <c r="E170" s="45"/>
      <c r="F170" s="45"/>
      <c r="G170" s="4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5"/>
      <c r="B171" s="45"/>
      <c r="C171" s="45"/>
      <c r="D171" s="45"/>
      <c r="E171" s="45"/>
      <c r="F171" s="45"/>
      <c r="G171" s="45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5"/>
      <c r="B172" s="45"/>
      <c r="C172" s="45"/>
      <c r="D172" s="45"/>
      <c r="E172" s="45"/>
      <c r="F172" s="45"/>
      <c r="G172" s="4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5"/>
      <c r="B173" s="45"/>
      <c r="C173" s="45"/>
      <c r="D173" s="45"/>
      <c r="E173" s="45"/>
      <c r="F173" s="45"/>
      <c r="G173" s="45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5"/>
      <c r="B174" s="45"/>
      <c r="C174" s="45"/>
      <c r="D174" s="45"/>
      <c r="E174" s="45"/>
      <c r="F174" s="45"/>
      <c r="G174" s="4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5"/>
      <c r="B175" s="45"/>
      <c r="C175" s="45"/>
      <c r="D175" s="45"/>
      <c r="E175" s="45"/>
      <c r="F175" s="45"/>
      <c r="G175" s="45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5"/>
      <c r="B176" s="45"/>
      <c r="C176" s="45"/>
      <c r="D176" s="45"/>
      <c r="E176" s="45"/>
      <c r="F176" s="45"/>
      <c r="G176" s="4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5"/>
      <c r="B177" s="45"/>
      <c r="C177" s="45"/>
      <c r="D177" s="45"/>
      <c r="E177" s="45"/>
      <c r="F177" s="45"/>
      <c r="G177" s="45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5"/>
      <c r="B178" s="45"/>
      <c r="C178" s="45"/>
      <c r="D178" s="45"/>
      <c r="E178" s="45"/>
      <c r="F178" s="45"/>
      <c r="G178" s="4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5"/>
      <c r="B179" s="45"/>
      <c r="C179" s="45"/>
      <c r="D179" s="45"/>
      <c r="E179" s="45"/>
      <c r="F179" s="45"/>
      <c r="G179" s="45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5"/>
      <c r="B180" s="45"/>
      <c r="C180" s="45"/>
      <c r="D180" s="45"/>
      <c r="E180" s="45"/>
      <c r="F180" s="45"/>
      <c r="G180" s="4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5"/>
      <c r="B181" s="45"/>
      <c r="C181" s="45"/>
      <c r="D181" s="45"/>
      <c r="E181" s="45"/>
      <c r="F181" s="45"/>
      <c r="G181" s="45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5"/>
      <c r="B182" s="45"/>
      <c r="C182" s="45"/>
      <c r="D182" s="45"/>
      <c r="E182" s="45"/>
      <c r="F182" s="45"/>
      <c r="G182" s="4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5"/>
      <c r="B183" s="45"/>
      <c r="C183" s="45"/>
      <c r="D183" s="45"/>
      <c r="E183" s="45"/>
      <c r="F183" s="45"/>
      <c r="G183" s="45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5"/>
      <c r="B184" s="45"/>
      <c r="C184" s="45"/>
      <c r="D184" s="45"/>
      <c r="E184" s="45"/>
      <c r="F184" s="45"/>
      <c r="G184" s="4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5"/>
      <c r="B185" s="45"/>
      <c r="C185" s="45"/>
      <c r="D185" s="45"/>
      <c r="E185" s="45"/>
      <c r="F185" s="45"/>
      <c r="G185" s="45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5"/>
      <c r="B186" s="45"/>
      <c r="C186" s="45"/>
      <c r="D186" s="45"/>
      <c r="E186" s="45"/>
      <c r="F186" s="45"/>
      <c r="G186" s="4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5"/>
      <c r="B187" s="45"/>
      <c r="C187" s="45"/>
      <c r="D187" s="45"/>
      <c r="E187" s="45"/>
      <c r="F187" s="45"/>
      <c r="G187" s="45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5"/>
      <c r="B188" s="45"/>
      <c r="C188" s="45"/>
      <c r="D188" s="45"/>
      <c r="E188" s="45"/>
      <c r="F188" s="45"/>
      <c r="G188" s="45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5"/>
      <c r="B189" s="45"/>
      <c r="C189" s="45"/>
      <c r="D189" s="45"/>
      <c r="E189" s="45"/>
      <c r="F189" s="45"/>
      <c r="G189" s="45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5"/>
      <c r="B190" s="45"/>
      <c r="C190" s="45"/>
      <c r="D190" s="45"/>
      <c r="E190" s="45"/>
      <c r="F190" s="45"/>
      <c r="G190" s="45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5"/>
      <c r="B191" s="45"/>
      <c r="C191" s="45"/>
      <c r="D191" s="45"/>
      <c r="E191" s="45"/>
      <c r="F191" s="45"/>
      <c r="G191" s="45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5"/>
      <c r="B192" s="45"/>
      <c r="C192" s="45"/>
      <c r="D192" s="45"/>
      <c r="E192" s="45"/>
      <c r="F192" s="45"/>
      <c r="G192" s="45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5"/>
      <c r="B193" s="45"/>
      <c r="C193" s="45"/>
      <c r="D193" s="45"/>
      <c r="E193" s="45"/>
      <c r="F193" s="45"/>
      <c r="G193" s="45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5"/>
      <c r="B194" s="45"/>
      <c r="C194" s="45"/>
      <c r="D194" s="45"/>
      <c r="E194" s="45"/>
      <c r="F194" s="45"/>
      <c r="G194" s="45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5"/>
      <c r="B195" s="45"/>
      <c r="C195" s="45"/>
      <c r="D195" s="45"/>
      <c r="E195" s="45"/>
      <c r="F195" s="45"/>
      <c r="G195" s="45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5"/>
      <c r="B196" s="45"/>
      <c r="C196" s="45"/>
      <c r="D196" s="45"/>
      <c r="E196" s="45"/>
      <c r="F196" s="45"/>
      <c r="G196" s="45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5"/>
      <c r="B197" s="45"/>
      <c r="C197" s="45"/>
      <c r="D197" s="45"/>
      <c r="E197" s="45"/>
      <c r="F197" s="45"/>
      <c r="G197" s="45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5"/>
      <c r="B198" s="45"/>
      <c r="C198" s="45"/>
      <c r="D198" s="45"/>
      <c r="E198" s="45"/>
      <c r="F198" s="45"/>
      <c r="G198" s="45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5"/>
      <c r="B199" s="45"/>
      <c r="C199" s="45"/>
      <c r="D199" s="45"/>
      <c r="E199" s="45"/>
      <c r="F199" s="45"/>
      <c r="G199" s="45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5"/>
      <c r="B200" s="45"/>
      <c r="C200" s="45"/>
      <c r="D200" s="45"/>
      <c r="E200" s="45"/>
      <c r="F200" s="45"/>
      <c r="G200" s="45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5"/>
      <c r="B201" s="45"/>
      <c r="C201" s="45"/>
      <c r="D201" s="45"/>
      <c r="E201" s="45"/>
      <c r="F201" s="45"/>
      <c r="G201" s="45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5"/>
      <c r="B202" s="45"/>
      <c r="C202" s="45"/>
      <c r="D202" s="45"/>
      <c r="E202" s="45"/>
      <c r="F202" s="45"/>
      <c r="G202" s="45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5"/>
      <c r="B203" s="45"/>
      <c r="C203" s="45"/>
      <c r="D203" s="45"/>
      <c r="E203" s="45"/>
      <c r="F203" s="45"/>
      <c r="G203" s="45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5"/>
      <c r="B204" s="45"/>
      <c r="C204" s="45"/>
      <c r="D204" s="45"/>
      <c r="E204" s="45"/>
      <c r="F204" s="45"/>
      <c r="G204" s="45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5"/>
      <c r="B205" s="45"/>
      <c r="C205" s="45"/>
      <c r="D205" s="45"/>
      <c r="E205" s="45"/>
      <c r="F205" s="45"/>
      <c r="G205" s="45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5"/>
      <c r="B206" s="45"/>
      <c r="C206" s="45"/>
      <c r="D206" s="45"/>
      <c r="E206" s="45"/>
      <c r="F206" s="45"/>
      <c r="G206" s="45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5"/>
      <c r="B207" s="45"/>
      <c r="C207" s="45"/>
      <c r="D207" s="45"/>
      <c r="E207" s="45"/>
      <c r="F207" s="45"/>
      <c r="G207" s="45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5"/>
      <c r="B208" s="45"/>
      <c r="C208" s="45"/>
      <c r="D208" s="45"/>
      <c r="E208" s="45"/>
      <c r="F208" s="45"/>
      <c r="G208" s="45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5"/>
      <c r="B209" s="45"/>
      <c r="C209" s="45"/>
      <c r="D209" s="45"/>
      <c r="E209" s="45"/>
      <c r="F209" s="45"/>
      <c r="G209" s="45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5"/>
      <c r="B210" s="45"/>
      <c r="C210" s="45"/>
      <c r="D210" s="45"/>
      <c r="E210" s="45"/>
      <c r="F210" s="45"/>
      <c r="G210" s="45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5"/>
      <c r="B211" s="45"/>
      <c r="C211" s="45"/>
      <c r="D211" s="45"/>
      <c r="E211" s="45"/>
      <c r="F211" s="45"/>
      <c r="G211" s="45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5"/>
      <c r="B212" s="45"/>
      <c r="C212" s="45"/>
      <c r="D212" s="45"/>
      <c r="E212" s="45"/>
      <c r="F212" s="45"/>
      <c r="G212" s="45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5"/>
      <c r="B213" s="45"/>
      <c r="C213" s="45"/>
      <c r="D213" s="45"/>
      <c r="E213" s="45"/>
      <c r="F213" s="45"/>
      <c r="G213" s="45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5"/>
      <c r="B214" s="45"/>
      <c r="C214" s="45"/>
      <c r="D214" s="45"/>
      <c r="E214" s="45"/>
      <c r="F214" s="45"/>
      <c r="G214" s="45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5"/>
      <c r="B215" s="45"/>
      <c r="C215" s="45"/>
      <c r="D215" s="45"/>
      <c r="E215" s="45"/>
      <c r="F215" s="45"/>
      <c r="G215" s="45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5"/>
      <c r="B216" s="45"/>
      <c r="C216" s="45"/>
      <c r="D216" s="45"/>
      <c r="E216" s="45"/>
      <c r="F216" s="45"/>
      <c r="G216" s="45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5"/>
      <c r="B217" s="45"/>
      <c r="C217" s="45"/>
      <c r="D217" s="45"/>
      <c r="E217" s="45"/>
      <c r="F217" s="45"/>
      <c r="G217" s="45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5"/>
      <c r="B218" s="45"/>
      <c r="C218" s="45"/>
      <c r="D218" s="45"/>
      <c r="E218" s="45"/>
      <c r="F218" s="45"/>
      <c r="G218" s="45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5"/>
      <c r="B219" s="45"/>
      <c r="C219" s="45"/>
      <c r="D219" s="45"/>
      <c r="E219" s="45"/>
      <c r="F219" s="45"/>
      <c r="G219" s="45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5"/>
      <c r="B220" s="45"/>
      <c r="C220" s="45"/>
      <c r="D220" s="45"/>
      <c r="E220" s="45"/>
      <c r="F220" s="45"/>
      <c r="G220" s="45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5"/>
      <c r="B221" s="45"/>
      <c r="C221" s="45"/>
      <c r="D221" s="45"/>
      <c r="E221" s="45"/>
      <c r="F221" s="45"/>
      <c r="G221" s="45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5"/>
      <c r="B222" s="45"/>
      <c r="C222" s="45"/>
      <c r="D222" s="45"/>
      <c r="E222" s="45"/>
      <c r="F222" s="45"/>
      <c r="G222" s="45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5"/>
      <c r="B223" s="45"/>
      <c r="C223" s="45"/>
      <c r="D223" s="45"/>
      <c r="E223" s="45"/>
      <c r="F223" s="45"/>
      <c r="G223" s="45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5"/>
      <c r="B224" s="45"/>
      <c r="C224" s="45"/>
      <c r="D224" s="45"/>
      <c r="E224" s="45"/>
      <c r="F224" s="45"/>
      <c r="G224" s="45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5"/>
      <c r="B225" s="45"/>
      <c r="C225" s="45"/>
      <c r="D225" s="45"/>
      <c r="E225" s="45"/>
      <c r="F225" s="45"/>
      <c r="G225" s="45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33:G48">
    <cfRule type="cellIs" dxfId="0" priority="1" operator="lessThan">
      <formula>7</formula>
    </cfRule>
  </conditionalFormatting>
  <conditionalFormatting sqref="G33:G48">
    <cfRule type="cellIs" dxfId="1" priority="2" operator="greaterThanOrEqual">
      <formula>7</formula>
    </cfRule>
  </conditionalFormatting>
  <conditionalFormatting sqref="G4:G27">
    <cfRule type="cellIs" dxfId="0" priority="3" operator="lessThan">
      <formula>7</formula>
    </cfRule>
  </conditionalFormatting>
  <conditionalFormatting sqref="G4:G27">
    <cfRule type="cellIs" dxfId="1" priority="4" operator="greaterThanOrEqual">
      <formula>7</formula>
    </cfRule>
  </conditionalFormatting>
  <conditionalFormatting sqref="B4:E2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3" t="s">
        <v>26</v>
      </c>
      <c r="B1" s="14" t="s">
        <v>66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 t="s">
        <v>28</v>
      </c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2"/>
      <c r="AA1" s="18"/>
      <c r="AB1" s="18"/>
      <c r="AC1" s="18"/>
      <c r="AD1" s="18"/>
      <c r="AE1" s="18"/>
    </row>
    <row r="2">
      <c r="A2" s="20"/>
      <c r="B2" s="21"/>
      <c r="C2" s="22"/>
      <c r="D2" s="22"/>
      <c r="E2" s="22"/>
      <c r="F2" s="22"/>
      <c r="G2" s="22"/>
      <c r="H2" s="22"/>
      <c r="I2" s="22"/>
      <c r="J2" s="22"/>
      <c r="K2" s="23"/>
      <c r="L2" s="2"/>
      <c r="M2" s="24" t="s">
        <v>29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2"/>
      <c r="AA2" s="18"/>
      <c r="AB2" s="18"/>
      <c r="AC2" s="18"/>
      <c r="AD2" s="18"/>
      <c r="AE2" s="18"/>
    </row>
    <row r="3">
      <c r="A3" s="25"/>
      <c r="B3" s="26" t="s">
        <v>30</v>
      </c>
      <c r="C3" s="26" t="s">
        <v>31</v>
      </c>
      <c r="D3" s="26" t="s">
        <v>32</v>
      </c>
      <c r="E3" s="26" t="s">
        <v>33</v>
      </c>
      <c r="F3" s="27" t="s">
        <v>34</v>
      </c>
      <c r="G3" s="27" t="s">
        <v>35</v>
      </c>
      <c r="H3" s="27" t="s">
        <v>36</v>
      </c>
      <c r="I3" s="27" t="s">
        <v>37</v>
      </c>
      <c r="J3" s="26" t="s">
        <v>38</v>
      </c>
      <c r="K3" s="26" t="s">
        <v>39</v>
      </c>
      <c r="L3" s="2"/>
      <c r="M3" s="17" t="s">
        <v>40</v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2"/>
      <c r="Y3" s="18"/>
      <c r="Z3" s="18"/>
      <c r="AA3" s="18"/>
      <c r="AB3" s="18"/>
      <c r="AC3" s="18"/>
      <c r="AD3" s="18"/>
      <c r="AE3" s="18"/>
    </row>
    <row r="4">
      <c r="A4" s="28" t="str">
        <f>ALNS!A4</f>
        <v>Ana Beatriz Oliveira Barbosa</v>
      </c>
      <c r="B4" s="29"/>
      <c r="C4" s="29"/>
      <c r="D4" s="29"/>
      <c r="E4" s="29"/>
      <c r="F4" s="30">
        <f t="shared" ref="F4:F27" si="1">IF(A4&lt;&gt;"",SUM(B4:E4),)</f>
        <v>0</v>
      </c>
      <c r="G4" s="31" t="str">
        <f t="shared" ref="G4:G27" si="2">IFERROR(IF(F4&gt;=0,AVERAGE(B4:E4),""),"")</f>
        <v/>
      </c>
      <c r="H4" s="30" t="str">
        <f t="shared" ref="H4:H27" si="3">IF(AND(F4&gt;=10,F4&lt;28,G4&lt;7),ROUND((50-G4*6)/4,1),"")</f>
        <v/>
      </c>
      <c r="I4" s="32"/>
      <c r="J4" s="33" t="str">
        <f t="shared" ref="J4:J27" si="4">IF(AND(B4&lt;&gt;"",C4&lt;&gt;"",D4&lt;&gt;"",E4&lt;&gt;""),IF(OR(F4&gt;=28,F4&lt;10),G4,IF(I4=H4,5,((G4*6)+(I4*4))/10)),)</f>
        <v/>
      </c>
      <c r="K4" s="34" t="str">
        <f t="shared" ref="K4:K27" si="5">IF(AND(B4&lt;&gt;"",C4&lt;&gt;"",D4&lt;&gt;"",E4&lt;&gt;""),IF(J4&gt;=5,"A","R"),)</f>
        <v/>
      </c>
      <c r="L4" s="2"/>
      <c r="M4" s="35" t="s">
        <v>41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</row>
    <row r="5">
      <c r="A5" s="36" t="str">
        <f>ALNS!A5</f>
        <v>Ana Clara de Lima</v>
      </c>
      <c r="B5" s="37"/>
      <c r="C5" s="37"/>
      <c r="D5" s="37"/>
      <c r="E5" s="37"/>
      <c r="F5" s="38">
        <f t="shared" si="1"/>
        <v>0</v>
      </c>
      <c r="G5" s="39" t="str">
        <f t="shared" si="2"/>
        <v/>
      </c>
      <c r="H5" s="38" t="str">
        <f t="shared" si="3"/>
        <v/>
      </c>
      <c r="I5" s="40"/>
      <c r="J5" s="41" t="str">
        <f t="shared" si="4"/>
        <v/>
      </c>
      <c r="K5" s="42" t="str">
        <f t="shared" si="5"/>
        <v/>
      </c>
      <c r="L5" s="2"/>
      <c r="M5" s="24" t="s">
        <v>42</v>
      </c>
      <c r="N5" s="18"/>
      <c r="O5" s="18"/>
      <c r="P5" s="18"/>
      <c r="Q5" s="18"/>
      <c r="R5" s="18"/>
      <c r="S5" s="18"/>
      <c r="T5" s="18"/>
      <c r="U5" s="18"/>
      <c r="V5" s="18"/>
      <c r="W5" s="18"/>
      <c r="X5" s="2"/>
      <c r="Y5" s="18"/>
      <c r="Z5" s="2"/>
      <c r="AA5" s="18"/>
      <c r="AB5" s="18"/>
      <c r="AC5" s="18"/>
      <c r="AD5" s="18"/>
      <c r="AE5" s="18"/>
    </row>
    <row r="6">
      <c r="A6" s="28" t="str">
        <f>ALNS!A6</f>
        <v>Brenda Teixeira Figueiredo</v>
      </c>
      <c r="B6" s="29"/>
      <c r="C6" s="29"/>
      <c r="D6" s="29"/>
      <c r="E6" s="29"/>
      <c r="F6" s="30">
        <f t="shared" si="1"/>
        <v>0</v>
      </c>
      <c r="G6" s="31" t="str">
        <f t="shared" si="2"/>
        <v/>
      </c>
      <c r="H6" s="30" t="str">
        <f t="shared" si="3"/>
        <v/>
      </c>
      <c r="I6" s="32"/>
      <c r="J6" s="33" t="str">
        <f t="shared" si="4"/>
        <v/>
      </c>
      <c r="K6" s="34" t="str">
        <f t="shared" si="5"/>
        <v/>
      </c>
      <c r="L6" s="2"/>
      <c r="M6" s="43" t="s">
        <v>43</v>
      </c>
      <c r="N6" s="18"/>
      <c r="O6" s="18"/>
      <c r="P6" s="18"/>
      <c r="Q6" s="18"/>
      <c r="R6" s="18"/>
      <c r="S6" s="18"/>
      <c r="T6" s="18"/>
      <c r="U6" s="18"/>
      <c r="V6" s="18"/>
      <c r="W6" s="18"/>
      <c r="X6" s="2"/>
      <c r="Y6" s="18"/>
      <c r="Z6" s="2"/>
      <c r="AA6" s="18"/>
      <c r="AB6" s="18"/>
      <c r="AC6" s="18"/>
      <c r="AD6" s="18"/>
      <c r="AE6" s="18"/>
    </row>
    <row r="7">
      <c r="A7" s="36" t="str">
        <f>ALNS!A7</f>
        <v>Carlos Antonio da Silva Vicente</v>
      </c>
      <c r="B7" s="37"/>
      <c r="C7" s="37"/>
      <c r="D7" s="37"/>
      <c r="E7" s="37"/>
      <c r="F7" s="38">
        <f t="shared" si="1"/>
        <v>0</v>
      </c>
      <c r="G7" s="39" t="str">
        <f t="shared" si="2"/>
        <v/>
      </c>
      <c r="H7" s="38" t="str">
        <f t="shared" si="3"/>
        <v/>
      </c>
      <c r="I7" s="40"/>
      <c r="J7" s="41" t="str">
        <f t="shared" si="4"/>
        <v/>
      </c>
      <c r="K7" s="42" t="str">
        <f t="shared" si="5"/>
        <v/>
      </c>
      <c r="L7" s="2"/>
      <c r="M7" s="43" t="s">
        <v>44</v>
      </c>
      <c r="N7" s="18"/>
      <c r="O7" s="18"/>
      <c r="P7" s="18"/>
      <c r="Q7" s="18"/>
      <c r="R7" s="18"/>
      <c r="S7" s="18"/>
      <c r="T7" s="18"/>
      <c r="U7" s="18"/>
      <c r="V7" s="18"/>
      <c r="W7" s="18"/>
      <c r="X7" s="2"/>
      <c r="Y7" s="18"/>
      <c r="Z7" s="2"/>
      <c r="AA7" s="18"/>
      <c r="AB7" s="18"/>
      <c r="AC7" s="18"/>
      <c r="AD7" s="18"/>
      <c r="AE7" s="18"/>
    </row>
    <row r="8">
      <c r="A8" s="28" t="str">
        <f>ALNS!A8</f>
        <v>Eduarda Shaieny Lopes Lima</v>
      </c>
      <c r="B8" s="29"/>
      <c r="C8" s="29"/>
      <c r="D8" s="29"/>
      <c r="E8" s="29"/>
      <c r="F8" s="30">
        <f t="shared" si="1"/>
        <v>0</v>
      </c>
      <c r="G8" s="31" t="str">
        <f t="shared" si="2"/>
        <v/>
      </c>
      <c r="H8" s="30" t="str">
        <f t="shared" si="3"/>
        <v/>
      </c>
      <c r="I8" s="32"/>
      <c r="J8" s="33" t="str">
        <f t="shared" si="4"/>
        <v/>
      </c>
      <c r="K8" s="34" t="str">
        <f t="shared" si="5"/>
        <v/>
      </c>
      <c r="L8" s="2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2"/>
      <c r="Y8" s="18"/>
      <c r="Z8" s="2"/>
      <c r="AA8" s="18"/>
      <c r="AB8" s="18"/>
      <c r="AC8" s="18"/>
      <c r="AD8" s="18"/>
      <c r="AE8" s="18"/>
    </row>
    <row r="9">
      <c r="A9" s="36" t="str">
        <f>ALNS!A9</f>
        <v>Ellen Beatriz Pacífico da Silva</v>
      </c>
      <c r="B9" s="37"/>
      <c r="C9" s="37"/>
      <c r="D9" s="37"/>
      <c r="E9" s="37"/>
      <c r="F9" s="38">
        <f t="shared" si="1"/>
        <v>0</v>
      </c>
      <c r="G9" s="39" t="str">
        <f t="shared" si="2"/>
        <v/>
      </c>
      <c r="H9" s="38" t="str">
        <f t="shared" si="3"/>
        <v/>
      </c>
      <c r="I9" s="40"/>
      <c r="J9" s="41" t="str">
        <f t="shared" si="4"/>
        <v/>
      </c>
      <c r="K9" s="42" t="str">
        <f t="shared" si="5"/>
        <v/>
      </c>
      <c r="L9" s="2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2"/>
      <c r="Y9" s="18"/>
      <c r="Z9" s="2"/>
      <c r="AA9" s="18"/>
      <c r="AB9" s="18"/>
      <c r="AC9" s="18"/>
      <c r="AD9" s="18"/>
      <c r="AE9" s="18"/>
    </row>
    <row r="10">
      <c r="A10" s="28" t="str">
        <f>ALNS!A10</f>
        <v>Emilly Christina Lima Freire</v>
      </c>
      <c r="B10" s="29"/>
      <c r="C10" s="29"/>
      <c r="D10" s="29"/>
      <c r="E10" s="29"/>
      <c r="F10" s="30">
        <f t="shared" si="1"/>
        <v>0</v>
      </c>
      <c r="G10" s="31" t="str">
        <f t="shared" si="2"/>
        <v/>
      </c>
      <c r="H10" s="30" t="str">
        <f t="shared" si="3"/>
        <v/>
      </c>
      <c r="I10" s="32"/>
      <c r="J10" s="33" t="str">
        <f t="shared" si="4"/>
        <v/>
      </c>
      <c r="K10" s="34" t="str">
        <f t="shared" si="5"/>
        <v/>
      </c>
      <c r="L10" s="2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2"/>
      <c r="Y10" s="18"/>
      <c r="Z10" s="2"/>
      <c r="AA10" s="18"/>
      <c r="AB10" s="18"/>
      <c r="AC10" s="18"/>
      <c r="AD10" s="18"/>
      <c r="AE10" s="18"/>
    </row>
    <row r="11">
      <c r="A11" s="36" t="str">
        <f>ALNS!A11</f>
        <v>Emilly Eduarda Almeida da Silva</v>
      </c>
      <c r="B11" s="37"/>
      <c r="C11" s="37"/>
      <c r="D11" s="37"/>
      <c r="E11" s="37"/>
      <c r="F11" s="38">
        <f t="shared" si="1"/>
        <v>0</v>
      </c>
      <c r="G11" s="39" t="str">
        <f t="shared" si="2"/>
        <v/>
      </c>
      <c r="H11" s="38" t="str">
        <f t="shared" si="3"/>
        <v/>
      </c>
      <c r="I11" s="40"/>
      <c r="J11" s="41" t="str">
        <f t="shared" si="4"/>
        <v/>
      </c>
      <c r="K11" s="42" t="str">
        <f t="shared" si="5"/>
        <v/>
      </c>
      <c r="L11" s="2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2"/>
      <c r="Y11" s="18"/>
      <c r="Z11" s="2"/>
      <c r="AA11" s="18"/>
      <c r="AB11" s="18"/>
      <c r="AC11" s="18"/>
      <c r="AD11" s="18"/>
      <c r="AE11" s="18"/>
    </row>
    <row r="12">
      <c r="A12" s="28" t="str">
        <f>ALNS!A12</f>
        <v>Emilly Oliveira da Cruz</v>
      </c>
      <c r="B12" s="29"/>
      <c r="C12" s="29"/>
      <c r="D12" s="29"/>
      <c r="E12" s="29"/>
      <c r="F12" s="30">
        <f t="shared" si="1"/>
        <v>0</v>
      </c>
      <c r="G12" s="31" t="str">
        <f t="shared" si="2"/>
        <v/>
      </c>
      <c r="H12" s="30" t="str">
        <f t="shared" si="3"/>
        <v/>
      </c>
      <c r="I12" s="32"/>
      <c r="J12" s="33" t="str">
        <f t="shared" si="4"/>
        <v/>
      </c>
      <c r="K12" s="34" t="str">
        <f t="shared" si="5"/>
        <v/>
      </c>
      <c r="L12" s="2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2"/>
      <c r="Y12" s="18"/>
      <c r="Z12" s="2"/>
      <c r="AA12" s="18"/>
      <c r="AB12" s="18"/>
      <c r="AC12" s="18"/>
      <c r="AD12" s="18"/>
      <c r="AE12" s="18"/>
    </row>
    <row r="13">
      <c r="A13" s="36" t="str">
        <f>ALNS!A13</f>
        <v>Esteffany Mirelly Lima da Silva</v>
      </c>
      <c r="B13" s="37"/>
      <c r="C13" s="37"/>
      <c r="D13" s="37"/>
      <c r="E13" s="37"/>
      <c r="F13" s="38">
        <f t="shared" si="1"/>
        <v>0</v>
      </c>
      <c r="G13" s="39" t="str">
        <f t="shared" si="2"/>
        <v/>
      </c>
      <c r="H13" s="38" t="str">
        <f t="shared" si="3"/>
        <v/>
      </c>
      <c r="I13" s="40"/>
      <c r="J13" s="41" t="str">
        <f t="shared" si="4"/>
        <v/>
      </c>
      <c r="K13" s="42" t="str">
        <f t="shared" si="5"/>
        <v/>
      </c>
      <c r="L13" s="2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2"/>
      <c r="Y13" s="18"/>
      <c r="Z13" s="2"/>
      <c r="AA13" s="18"/>
      <c r="AB13" s="18"/>
      <c r="AC13" s="18"/>
      <c r="AD13" s="18"/>
      <c r="AE13" s="18"/>
    </row>
    <row r="14">
      <c r="A14" s="28" t="str">
        <f>ALNS!A14</f>
        <v>Ester Hadassa Gomes Silva</v>
      </c>
      <c r="B14" s="29"/>
      <c r="C14" s="29"/>
      <c r="D14" s="29"/>
      <c r="E14" s="29"/>
      <c r="F14" s="30">
        <f t="shared" si="1"/>
        <v>0</v>
      </c>
      <c r="G14" s="31" t="str">
        <f t="shared" si="2"/>
        <v/>
      </c>
      <c r="H14" s="30" t="str">
        <f t="shared" si="3"/>
        <v/>
      </c>
      <c r="I14" s="32"/>
      <c r="J14" s="33" t="str">
        <f t="shared" si="4"/>
        <v/>
      </c>
      <c r="K14" s="34" t="str">
        <f t="shared" si="5"/>
        <v/>
      </c>
      <c r="L14" s="2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2"/>
      <c r="Y14" s="18"/>
      <c r="Z14" s="2"/>
      <c r="AA14" s="18"/>
      <c r="AB14" s="18"/>
      <c r="AC14" s="18"/>
      <c r="AD14" s="18"/>
      <c r="AE14" s="18"/>
    </row>
    <row r="15">
      <c r="A15" s="36" t="str">
        <f>ALNS!A15</f>
        <v>Évelin Yasmin Ferreira de Santana</v>
      </c>
      <c r="B15" s="37"/>
      <c r="C15" s="37"/>
      <c r="D15" s="37"/>
      <c r="E15" s="37"/>
      <c r="F15" s="38">
        <f t="shared" si="1"/>
        <v>0</v>
      </c>
      <c r="G15" s="39" t="str">
        <f t="shared" si="2"/>
        <v/>
      </c>
      <c r="H15" s="38" t="str">
        <f t="shared" si="3"/>
        <v/>
      </c>
      <c r="I15" s="40"/>
      <c r="J15" s="41" t="str">
        <f t="shared" si="4"/>
        <v/>
      </c>
      <c r="K15" s="42" t="str">
        <f t="shared" si="5"/>
        <v/>
      </c>
      <c r="L15" s="2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2"/>
      <c r="Y15" s="18"/>
      <c r="Z15" s="2"/>
      <c r="AA15" s="18"/>
      <c r="AB15" s="18"/>
      <c r="AC15" s="18"/>
      <c r="AD15" s="18"/>
      <c r="AE15" s="18"/>
    </row>
    <row r="16">
      <c r="A16" s="28" t="str">
        <f>ALNS!A16</f>
        <v>Everton Henrique de Negreiros Silva</v>
      </c>
      <c r="B16" s="29"/>
      <c r="C16" s="29"/>
      <c r="D16" s="29"/>
      <c r="E16" s="29"/>
      <c r="F16" s="30">
        <f t="shared" si="1"/>
        <v>0</v>
      </c>
      <c r="G16" s="31" t="str">
        <f t="shared" si="2"/>
        <v/>
      </c>
      <c r="H16" s="30" t="str">
        <f t="shared" si="3"/>
        <v/>
      </c>
      <c r="I16" s="32"/>
      <c r="J16" s="33" t="str">
        <f t="shared" si="4"/>
        <v/>
      </c>
      <c r="K16" s="34" t="str">
        <f t="shared" si="5"/>
        <v/>
      </c>
      <c r="L16" s="2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2"/>
      <c r="Y16" s="18"/>
      <c r="Z16" s="2"/>
      <c r="AA16" s="18"/>
      <c r="AB16" s="18"/>
      <c r="AC16" s="18"/>
      <c r="AD16" s="18"/>
      <c r="AE16" s="18"/>
    </row>
    <row r="17">
      <c r="A17" s="36" t="str">
        <f>ALNS!A17</f>
        <v>Gabrielle Borges Alves</v>
      </c>
      <c r="B17" s="37"/>
      <c r="C17" s="37"/>
      <c r="D17" s="37"/>
      <c r="E17" s="37"/>
      <c r="F17" s="38">
        <f t="shared" si="1"/>
        <v>0</v>
      </c>
      <c r="G17" s="39" t="str">
        <f t="shared" si="2"/>
        <v/>
      </c>
      <c r="H17" s="38" t="str">
        <f t="shared" si="3"/>
        <v/>
      </c>
      <c r="I17" s="40"/>
      <c r="J17" s="41" t="str">
        <f t="shared" si="4"/>
        <v/>
      </c>
      <c r="K17" s="42" t="str">
        <f t="shared" si="5"/>
        <v/>
      </c>
      <c r="L17" s="2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2"/>
      <c r="Y17" s="18"/>
      <c r="Z17" s="2"/>
      <c r="AA17" s="18"/>
      <c r="AB17" s="18"/>
      <c r="AC17" s="18"/>
      <c r="AD17" s="18"/>
      <c r="AE17" s="18"/>
    </row>
    <row r="18">
      <c r="A18" s="28" t="str">
        <f>ALNS!A18</f>
        <v>João Gabriel Araújo Macedo</v>
      </c>
      <c r="B18" s="29"/>
      <c r="C18" s="29"/>
      <c r="D18" s="29"/>
      <c r="E18" s="29"/>
      <c r="F18" s="30">
        <f t="shared" si="1"/>
        <v>0</v>
      </c>
      <c r="G18" s="31" t="str">
        <f t="shared" si="2"/>
        <v/>
      </c>
      <c r="H18" s="30" t="str">
        <f t="shared" si="3"/>
        <v/>
      </c>
      <c r="I18" s="32"/>
      <c r="J18" s="33" t="str">
        <f t="shared" si="4"/>
        <v/>
      </c>
      <c r="K18" s="34" t="str">
        <f t="shared" si="5"/>
        <v/>
      </c>
      <c r="L18" s="2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2"/>
      <c r="Y18" s="18"/>
      <c r="Z18" s="2"/>
      <c r="AA18" s="18"/>
      <c r="AB18" s="18"/>
      <c r="AC18" s="18"/>
      <c r="AD18" s="18"/>
      <c r="AE18" s="18"/>
    </row>
    <row r="19">
      <c r="A19" s="36" t="str">
        <f>ALNS!A19</f>
        <v>José Flávio Araújo Macedo</v>
      </c>
      <c r="B19" s="37"/>
      <c r="C19" s="37"/>
      <c r="D19" s="37"/>
      <c r="E19" s="37"/>
      <c r="F19" s="38">
        <f t="shared" si="1"/>
        <v>0</v>
      </c>
      <c r="G19" s="39" t="str">
        <f t="shared" si="2"/>
        <v/>
      </c>
      <c r="H19" s="38" t="str">
        <f t="shared" si="3"/>
        <v/>
      </c>
      <c r="I19" s="40"/>
      <c r="J19" s="41" t="str">
        <f t="shared" si="4"/>
        <v/>
      </c>
      <c r="K19" s="42" t="str">
        <f t="shared" si="5"/>
        <v/>
      </c>
      <c r="L19" s="2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2"/>
      <c r="Y19" s="18"/>
      <c r="Z19" s="2"/>
      <c r="AA19" s="18"/>
      <c r="AB19" s="18"/>
      <c r="AC19" s="18"/>
      <c r="AD19" s="18"/>
      <c r="AE19" s="18"/>
    </row>
    <row r="20" ht="15.75" customHeight="1">
      <c r="A20" s="44" t="str">
        <f>ALNS!A20</f>
        <v>Lethycia Nascimento Sousa</v>
      </c>
      <c r="B20" s="29"/>
      <c r="C20" s="29"/>
      <c r="D20" s="29"/>
      <c r="E20" s="29"/>
      <c r="F20" s="30">
        <f t="shared" si="1"/>
        <v>0</v>
      </c>
      <c r="G20" s="31" t="str">
        <f t="shared" si="2"/>
        <v/>
      </c>
      <c r="H20" s="30" t="str">
        <f t="shared" si="3"/>
        <v/>
      </c>
      <c r="I20" s="32"/>
      <c r="J20" s="33" t="str">
        <f t="shared" si="4"/>
        <v/>
      </c>
      <c r="K20" s="34" t="str">
        <f t="shared" si="5"/>
        <v/>
      </c>
      <c r="L20" s="2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2"/>
      <c r="Y20" s="18"/>
      <c r="Z20" s="2"/>
      <c r="AA20" s="18"/>
      <c r="AB20" s="18"/>
      <c r="AC20" s="18"/>
      <c r="AD20" s="18"/>
      <c r="AE20" s="18"/>
    </row>
    <row r="21" ht="15.75" customHeight="1">
      <c r="A21" s="36" t="str">
        <f>ALNS!A21</f>
        <v>Maria Julia Oliveira Almeida</v>
      </c>
      <c r="B21" s="37"/>
      <c r="C21" s="37"/>
      <c r="D21" s="37"/>
      <c r="E21" s="37"/>
      <c r="F21" s="38">
        <f t="shared" si="1"/>
        <v>0</v>
      </c>
      <c r="G21" s="39" t="str">
        <f t="shared" si="2"/>
        <v/>
      </c>
      <c r="H21" s="38" t="str">
        <f t="shared" si="3"/>
        <v/>
      </c>
      <c r="I21" s="40"/>
      <c r="J21" s="41" t="str">
        <f t="shared" si="4"/>
        <v/>
      </c>
      <c r="K21" s="42" t="str">
        <f t="shared" si="5"/>
        <v/>
      </c>
      <c r="L21" s="2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2"/>
      <c r="Y21" s="18"/>
      <c r="Z21" s="2"/>
      <c r="AA21" s="18"/>
      <c r="AB21" s="18"/>
      <c r="AC21" s="18"/>
      <c r="AD21" s="18"/>
      <c r="AE21" s="18"/>
    </row>
    <row r="22" ht="15.75" customHeight="1">
      <c r="A22" s="28" t="str">
        <f>ALNS!A22</f>
        <v>Marynna Mellyne de Oliveira Almeida Carneiro</v>
      </c>
      <c r="B22" s="29"/>
      <c r="C22" s="29"/>
      <c r="D22" s="29"/>
      <c r="E22" s="29"/>
      <c r="F22" s="30">
        <f t="shared" si="1"/>
        <v>0</v>
      </c>
      <c r="G22" s="31" t="str">
        <f t="shared" si="2"/>
        <v/>
      </c>
      <c r="H22" s="30" t="str">
        <f t="shared" si="3"/>
        <v/>
      </c>
      <c r="I22" s="32"/>
      <c r="J22" s="33" t="str">
        <f t="shared" si="4"/>
        <v/>
      </c>
      <c r="K22" s="34" t="str">
        <f t="shared" si="5"/>
        <v/>
      </c>
      <c r="L22" s="2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2"/>
      <c r="Y22" s="18"/>
      <c r="Z22" s="2"/>
      <c r="AA22" s="18"/>
      <c r="AB22" s="18"/>
      <c r="AC22" s="18"/>
      <c r="AD22" s="18"/>
      <c r="AE22" s="18"/>
    </row>
    <row r="23" ht="15.75" customHeight="1">
      <c r="A23" s="36" t="str">
        <f>ALNS!A23</f>
        <v>Milena Luana Azevedo Lima</v>
      </c>
      <c r="B23" s="37"/>
      <c r="C23" s="37"/>
      <c r="D23" s="37"/>
      <c r="E23" s="37"/>
      <c r="F23" s="38">
        <f t="shared" si="1"/>
        <v>0</v>
      </c>
      <c r="G23" s="39" t="str">
        <f t="shared" si="2"/>
        <v/>
      </c>
      <c r="H23" s="38" t="str">
        <f t="shared" si="3"/>
        <v/>
      </c>
      <c r="I23" s="40"/>
      <c r="J23" s="41" t="str">
        <f t="shared" si="4"/>
        <v/>
      </c>
      <c r="K23" s="42" t="str">
        <f t="shared" si="5"/>
        <v/>
      </c>
      <c r="L23" s="2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2"/>
      <c r="Y23" s="18"/>
      <c r="Z23" s="2"/>
      <c r="AA23" s="18"/>
      <c r="AB23" s="18"/>
      <c r="AC23" s="18"/>
      <c r="AD23" s="18"/>
      <c r="AE23" s="18"/>
    </row>
    <row r="24" ht="15.75" customHeight="1">
      <c r="A24" s="28" t="str">
        <f>ALNS!A24</f>
        <v>Myllena Maria da Silva Balbino</v>
      </c>
      <c r="B24" s="29"/>
      <c r="C24" s="29"/>
      <c r="D24" s="29"/>
      <c r="E24" s="29"/>
      <c r="F24" s="30">
        <f t="shared" si="1"/>
        <v>0</v>
      </c>
      <c r="G24" s="31" t="str">
        <f t="shared" si="2"/>
        <v/>
      </c>
      <c r="H24" s="30" t="str">
        <f t="shared" si="3"/>
        <v/>
      </c>
      <c r="I24" s="32"/>
      <c r="J24" s="33" t="str">
        <f t="shared" si="4"/>
        <v/>
      </c>
      <c r="K24" s="34" t="str">
        <f t="shared" si="5"/>
        <v/>
      </c>
      <c r="L24" s="2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2"/>
      <c r="Y24" s="18"/>
      <c r="Z24" s="2"/>
      <c r="AA24" s="18"/>
      <c r="AB24" s="18"/>
      <c r="AC24" s="18"/>
      <c r="AD24" s="18"/>
      <c r="AE24" s="18"/>
    </row>
    <row r="25" ht="15.75" customHeight="1">
      <c r="A25" s="36" t="str">
        <f>ALNS!A25</f>
        <v>Poliana Kelly de Almeida Nascimento</v>
      </c>
      <c r="B25" s="37"/>
      <c r="C25" s="37"/>
      <c r="D25" s="37"/>
      <c r="E25" s="37"/>
      <c r="F25" s="38">
        <f t="shared" si="1"/>
        <v>0</v>
      </c>
      <c r="G25" s="39" t="str">
        <f t="shared" si="2"/>
        <v/>
      </c>
      <c r="H25" s="38" t="str">
        <f t="shared" si="3"/>
        <v/>
      </c>
      <c r="I25" s="40"/>
      <c r="J25" s="41" t="str">
        <f t="shared" si="4"/>
        <v/>
      </c>
      <c r="K25" s="42" t="str">
        <f t="shared" si="5"/>
        <v/>
      </c>
      <c r="L25" s="2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2"/>
      <c r="Y25" s="18"/>
      <c r="Z25" s="2"/>
      <c r="AA25" s="18"/>
      <c r="AB25" s="18"/>
      <c r="AC25" s="18"/>
      <c r="AD25" s="18"/>
      <c r="AE25" s="18"/>
    </row>
    <row r="26" ht="15.75" customHeight="1">
      <c r="A26" s="28" t="str">
        <f>ALNS!A26</f>
        <v>Rafaelly Jordão de Oliveira</v>
      </c>
      <c r="B26" s="29"/>
      <c r="C26" s="29"/>
      <c r="D26" s="29"/>
      <c r="E26" s="29"/>
      <c r="F26" s="30">
        <f t="shared" si="1"/>
        <v>0</v>
      </c>
      <c r="G26" s="31" t="str">
        <f t="shared" si="2"/>
        <v/>
      </c>
      <c r="H26" s="30" t="str">
        <f t="shared" si="3"/>
        <v/>
      </c>
      <c r="I26" s="32"/>
      <c r="J26" s="33" t="str">
        <f t="shared" si="4"/>
        <v/>
      </c>
      <c r="K26" s="34" t="str">
        <f t="shared" si="5"/>
        <v/>
      </c>
      <c r="L26" s="2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2"/>
      <c r="Y26" s="18"/>
      <c r="Z26" s="2"/>
      <c r="AA26" s="18"/>
      <c r="AB26" s="18"/>
      <c r="AC26" s="18"/>
      <c r="AD26" s="18"/>
      <c r="AE26" s="18"/>
    </row>
    <row r="27" ht="15.75" customHeight="1">
      <c r="A27" s="36" t="str">
        <f>ALNS!A27</f>
        <v>Samuel de Sousa Ribeiro</v>
      </c>
      <c r="B27" s="37"/>
      <c r="C27" s="37"/>
      <c r="D27" s="37"/>
      <c r="E27" s="37"/>
      <c r="F27" s="38">
        <f t="shared" si="1"/>
        <v>0</v>
      </c>
      <c r="G27" s="39" t="str">
        <f t="shared" si="2"/>
        <v/>
      </c>
      <c r="H27" s="38" t="str">
        <f t="shared" si="3"/>
        <v/>
      </c>
      <c r="I27" s="40"/>
      <c r="J27" s="41" t="str">
        <f t="shared" si="4"/>
        <v/>
      </c>
      <c r="K27" s="42" t="str">
        <f t="shared" si="5"/>
        <v/>
      </c>
      <c r="L27" s="2"/>
      <c r="M27" s="18"/>
      <c r="N27" s="2"/>
      <c r="O27" s="2"/>
      <c r="P27" s="18"/>
      <c r="Q27" s="2"/>
      <c r="R27" s="2"/>
      <c r="S27" s="2"/>
      <c r="T27" s="2"/>
      <c r="U27" s="2"/>
      <c r="V27" s="2"/>
      <c r="W27" s="2"/>
      <c r="X27" s="2"/>
      <c r="Y27" s="18"/>
      <c r="Z27" s="2"/>
      <c r="AA27" s="18"/>
      <c r="AB27" s="18"/>
      <c r="AC27" s="18"/>
      <c r="AD27" s="18"/>
      <c r="AE27" s="18"/>
    </row>
    <row r="28" ht="15.75" hidden="1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2"/>
      <c r="M28" s="18"/>
      <c r="N28" s="2"/>
      <c r="O28" s="18"/>
      <c r="P28" s="18"/>
      <c r="Q28" s="18"/>
      <c r="R28" s="18"/>
      <c r="S28" s="18"/>
      <c r="T28" s="2"/>
      <c r="U28" s="2"/>
      <c r="V28" s="2"/>
      <c r="W28" s="2"/>
      <c r="X28" s="2"/>
      <c r="Y28" s="18"/>
      <c r="Z28" s="2"/>
      <c r="AA28" s="18"/>
      <c r="AB28" s="18"/>
      <c r="AC28" s="18"/>
      <c r="AD28" s="18"/>
      <c r="AE28" s="18"/>
    </row>
    <row r="29" ht="15.75" hidden="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2"/>
      <c r="M29" s="18"/>
      <c r="N29" s="18"/>
      <c r="O29" s="18"/>
      <c r="P29" s="18"/>
      <c r="Q29" s="18"/>
      <c r="R29" s="18"/>
      <c r="S29" s="18"/>
      <c r="T29" s="2"/>
      <c r="U29" s="2"/>
      <c r="V29" s="2"/>
      <c r="W29" s="2"/>
      <c r="X29" s="2"/>
      <c r="Y29" s="2"/>
      <c r="Z29" s="2"/>
      <c r="AA29" s="18"/>
      <c r="AB29" s="18"/>
      <c r="AC29" s="18"/>
      <c r="AD29" s="18"/>
      <c r="AE29" s="18"/>
    </row>
    <row r="30" ht="15.75" hidden="1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2"/>
      <c r="M30" s="18"/>
      <c r="N30" s="2"/>
      <c r="O30" s="18"/>
      <c r="P30" s="18"/>
      <c r="Q30" s="18"/>
      <c r="R30" s="18"/>
      <c r="S30" s="18"/>
      <c r="T30" s="2"/>
      <c r="U30" s="2"/>
      <c r="V30" s="2"/>
      <c r="W30" s="2"/>
      <c r="X30" s="2"/>
      <c r="Y30" s="2"/>
      <c r="Z30" s="2"/>
      <c r="AA30" s="18"/>
      <c r="AB30" s="18"/>
      <c r="AC30" s="18"/>
      <c r="AD30" s="18"/>
      <c r="AE30" s="18"/>
    </row>
    <row r="31" ht="15.75" hidden="1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8"/>
      <c r="M31" s="18"/>
      <c r="N31" s="18"/>
      <c r="O31" s="18"/>
      <c r="P31" s="18"/>
      <c r="Q31" s="2"/>
      <c r="R31" s="18"/>
      <c r="S31" s="18"/>
      <c r="T31" s="2"/>
      <c r="U31" s="2"/>
      <c r="V31" s="2"/>
      <c r="W31" s="2"/>
      <c r="X31" s="2"/>
      <c r="Y31" s="2"/>
      <c r="Z31" s="2"/>
      <c r="AA31" s="18"/>
      <c r="AB31" s="2"/>
      <c r="AC31" s="18"/>
      <c r="AD31" s="18"/>
      <c r="AE31" s="18"/>
    </row>
    <row r="32" ht="15.75" hidden="1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8"/>
      <c r="M32" s="18"/>
      <c r="N32" s="18"/>
      <c r="O32" s="18"/>
      <c r="P32" s="18"/>
      <c r="Q32" s="18"/>
      <c r="R32" s="18"/>
      <c r="S32" s="18"/>
      <c r="T32" s="2"/>
      <c r="U32" s="2"/>
      <c r="V32" s="2"/>
      <c r="W32" s="2"/>
      <c r="X32" s="2"/>
      <c r="Y32" s="2"/>
      <c r="Z32" s="2"/>
      <c r="AA32" s="18"/>
      <c r="AB32" s="18"/>
      <c r="AC32" s="18"/>
      <c r="AD32" s="18"/>
      <c r="AE32" s="18"/>
    </row>
    <row r="33" ht="15.75" hidden="1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8"/>
      <c r="M33" s="18"/>
      <c r="N33" s="18"/>
      <c r="O33" s="18"/>
      <c r="P33" s="18"/>
      <c r="Q33" s="18"/>
      <c r="R33" s="18"/>
      <c r="S33" s="18"/>
      <c r="T33" s="2"/>
      <c r="U33" s="2"/>
      <c r="V33" s="2"/>
      <c r="W33" s="2"/>
      <c r="X33" s="2"/>
      <c r="Y33" s="2"/>
      <c r="Z33" s="2"/>
      <c r="AA33" s="18"/>
      <c r="AB33" s="18"/>
      <c r="AC33" s="18"/>
      <c r="AD33" s="18"/>
      <c r="AE33" s="18"/>
    </row>
    <row r="34" ht="15.75" hidden="1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8"/>
      <c r="M34" s="18"/>
      <c r="N34" s="18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8"/>
      <c r="AB34" s="18"/>
      <c r="AC34" s="18"/>
      <c r="AD34" s="18"/>
      <c r="AE34" s="18"/>
    </row>
    <row r="35" ht="15.75" hidden="1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8"/>
      <c r="M35" s="18"/>
      <c r="N35" s="18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8"/>
      <c r="AB35" s="18"/>
      <c r="AC35" s="18"/>
      <c r="AD35" s="18"/>
      <c r="AE35" s="18"/>
    </row>
    <row r="36" ht="15.75" hidden="1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8"/>
      <c r="M36" s="18"/>
      <c r="N36" s="18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8"/>
      <c r="AB36" s="18"/>
      <c r="AC36" s="18"/>
      <c r="AD36" s="18"/>
      <c r="AE36" s="18"/>
    </row>
    <row r="37" ht="15.75" hidden="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8"/>
      <c r="M37" s="18"/>
      <c r="N37" s="18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8"/>
      <c r="AB37" s="18"/>
      <c r="AC37" s="18"/>
      <c r="AD37" s="18"/>
      <c r="AE37" s="2"/>
    </row>
    <row r="38" ht="15.75" hidden="1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8"/>
      <c r="M38" s="18"/>
      <c r="N38" s="18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8"/>
      <c r="AB38" s="18"/>
      <c r="AC38" s="18"/>
      <c r="AD38" s="18"/>
      <c r="AE38" s="2"/>
    </row>
    <row r="39" ht="15.75" hidden="1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8"/>
      <c r="M39" s="18"/>
      <c r="N39" s="18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8"/>
      <c r="AB39" s="18"/>
      <c r="AC39" s="18"/>
      <c r="AD39" s="18"/>
      <c r="AE39" s="2"/>
    </row>
    <row r="40" ht="15.75" hidden="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8"/>
      <c r="M40" s="18"/>
      <c r="N40" s="18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8"/>
      <c r="AB40" s="18"/>
      <c r="AC40" s="18"/>
      <c r="AD40" s="2"/>
      <c r="AE40" s="2"/>
    </row>
    <row r="41" ht="15.75" hidden="1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8"/>
      <c r="M41" s="18"/>
      <c r="N41" s="18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8"/>
      <c r="AB41" s="2"/>
      <c r="AC41" s="2"/>
      <c r="AD41" s="2"/>
      <c r="AE41" s="2"/>
    </row>
    <row r="42" ht="15.75" hidden="1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8"/>
      <c r="M42" s="18"/>
      <c r="N42" s="18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8"/>
      <c r="AB42" s="2"/>
      <c r="AC42" s="2"/>
      <c r="AD42" s="2"/>
      <c r="AE42" s="2"/>
    </row>
    <row r="43" ht="15.75" hidden="1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8"/>
      <c r="M43" s="18"/>
      <c r="N43" s="18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8"/>
      <c r="AB43" s="2"/>
      <c r="AC43" s="2"/>
      <c r="AD43" s="2"/>
      <c r="AE43" s="2"/>
    </row>
    <row r="44" ht="15.75" hidden="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8"/>
      <c r="M44" s="18"/>
      <c r="N44" s="18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8"/>
      <c r="AB44" s="2"/>
      <c r="AC44" s="2"/>
      <c r="AD44" s="2"/>
      <c r="AE44" s="2"/>
    </row>
    <row r="45" ht="15.75" hidden="1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8"/>
      <c r="M45" s="18"/>
      <c r="N45" s="18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8"/>
      <c r="M46" s="18"/>
      <c r="N46" s="18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8"/>
      <c r="M47" s="18"/>
      <c r="N47" s="18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8"/>
      <c r="M48" s="18"/>
      <c r="N48" s="1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8"/>
      <c r="M49" s="18"/>
      <c r="N49" s="18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8"/>
      <c r="M50" s="18"/>
      <c r="N50" s="18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8"/>
      <c r="M51" s="18"/>
      <c r="N51" s="18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8"/>
      <c r="M52" s="18"/>
      <c r="N52" s="18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2"/>
      <c r="AA53" s="18"/>
      <c r="AB53" s="18"/>
      <c r="AC53" s="18"/>
      <c r="AD53" s="18"/>
      <c r="AE53" s="18"/>
    </row>
    <row r="54" ht="15.75" hidden="1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2"/>
      <c r="AA54" s="18"/>
      <c r="AB54" s="18"/>
      <c r="AC54" s="18"/>
      <c r="AD54" s="18"/>
      <c r="AE54" s="18"/>
    </row>
    <row r="55" ht="15.75" hidden="1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2"/>
      <c r="Y55" s="18"/>
      <c r="Z55" s="2"/>
      <c r="AA55" s="18"/>
      <c r="AB55" s="18"/>
      <c r="AC55" s="18"/>
      <c r="AD55" s="18"/>
      <c r="AE55" s="18"/>
    </row>
    <row r="56" ht="15.75" hidden="1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2"/>
      <c r="AA56" s="18"/>
      <c r="AB56" s="18"/>
      <c r="AC56" s="18"/>
      <c r="AD56" s="18"/>
      <c r="AE56" s="18"/>
    </row>
    <row r="57" ht="15.75" hidden="1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2"/>
      <c r="Y57" s="18"/>
      <c r="Z57" s="2"/>
      <c r="AA57" s="18"/>
      <c r="AB57" s="18"/>
      <c r="AC57" s="18"/>
      <c r="AD57" s="18"/>
      <c r="AE57" s="18"/>
    </row>
    <row r="58" ht="15.75" hidden="1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2"/>
      <c r="Y58" s="18"/>
      <c r="Z58" s="2"/>
      <c r="AA58" s="18"/>
      <c r="AB58" s="18"/>
      <c r="AC58" s="18"/>
      <c r="AD58" s="18"/>
      <c r="AE58" s="18"/>
    </row>
    <row r="59" ht="15.75" hidden="1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2"/>
      <c r="Y59" s="18"/>
      <c r="Z59" s="2"/>
      <c r="AA59" s="18"/>
      <c r="AB59" s="18"/>
      <c r="AC59" s="18"/>
      <c r="AD59" s="18"/>
      <c r="AE59" s="18"/>
    </row>
    <row r="60" ht="15.75" hidden="1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2"/>
      <c r="Y60" s="18"/>
      <c r="Z60" s="2"/>
      <c r="AA60" s="18"/>
      <c r="AB60" s="18"/>
      <c r="AC60" s="18"/>
      <c r="AD60" s="18"/>
      <c r="AE60" s="18"/>
    </row>
    <row r="61" ht="15.75" hidden="1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2"/>
      <c r="Y61" s="18"/>
      <c r="Z61" s="2"/>
      <c r="AA61" s="18"/>
      <c r="AB61" s="18"/>
      <c r="AC61" s="18"/>
      <c r="AD61" s="18"/>
      <c r="AE61" s="18"/>
    </row>
    <row r="62" ht="15.75" hidden="1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2"/>
      <c r="Y62" s="18"/>
      <c r="Z62" s="2"/>
      <c r="AA62" s="18"/>
      <c r="AB62" s="18"/>
      <c r="AC62" s="18"/>
      <c r="AD62" s="18"/>
      <c r="AE62" s="18"/>
    </row>
    <row r="63" ht="15.75" hidden="1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2"/>
      <c r="Y63" s="18"/>
      <c r="Z63" s="2"/>
      <c r="AA63" s="18"/>
      <c r="AB63" s="18"/>
      <c r="AC63" s="18"/>
      <c r="AD63" s="18"/>
      <c r="AE63" s="18"/>
    </row>
    <row r="64" ht="15.75" hidden="1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2"/>
      <c r="Y64" s="18"/>
      <c r="Z64" s="2"/>
      <c r="AA64" s="18"/>
      <c r="AB64" s="18"/>
      <c r="AC64" s="18"/>
      <c r="AD64" s="18"/>
      <c r="AE64" s="18"/>
    </row>
    <row r="65" ht="15.75" hidden="1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2"/>
      <c r="Y65" s="18"/>
      <c r="Z65" s="2"/>
      <c r="AA65" s="18"/>
      <c r="AB65" s="18"/>
      <c r="AC65" s="18"/>
      <c r="AD65" s="18"/>
      <c r="AE65" s="18"/>
    </row>
    <row r="66" ht="15.75" hidden="1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2"/>
      <c r="Y66" s="18"/>
      <c r="Z66" s="2"/>
      <c r="AA66" s="18"/>
      <c r="AB66" s="18"/>
      <c r="AC66" s="18"/>
      <c r="AD66" s="18"/>
      <c r="AE66" s="18"/>
    </row>
    <row r="67" ht="15.75" hidden="1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2"/>
      <c r="Y67" s="18"/>
      <c r="Z67" s="2"/>
      <c r="AA67" s="18"/>
      <c r="AB67" s="18"/>
      <c r="AC67" s="18"/>
      <c r="AD67" s="18"/>
      <c r="AE67" s="18"/>
    </row>
    <row r="68" ht="15.75" hidden="1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2"/>
      <c r="Y68" s="18"/>
      <c r="Z68" s="2"/>
      <c r="AA68" s="18"/>
      <c r="AB68" s="18"/>
      <c r="AC68" s="18"/>
      <c r="AD68" s="18"/>
      <c r="AE68" s="18"/>
    </row>
    <row r="69" ht="15.75" hidden="1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2"/>
      <c r="Y69" s="18"/>
      <c r="Z69" s="2"/>
      <c r="AA69" s="18"/>
      <c r="AB69" s="18"/>
      <c r="AC69" s="18"/>
      <c r="AD69" s="18"/>
      <c r="AE69" s="18"/>
    </row>
    <row r="70" ht="15.75" hidden="1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2"/>
      <c r="Y70" s="18"/>
      <c r="Z70" s="2"/>
      <c r="AA70" s="18"/>
      <c r="AB70" s="18"/>
      <c r="AC70" s="18"/>
      <c r="AD70" s="18"/>
      <c r="AE70" s="18"/>
    </row>
    <row r="71" ht="15.75" hidden="1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2"/>
      <c r="Y71" s="18"/>
      <c r="Z71" s="2"/>
      <c r="AA71" s="18"/>
      <c r="AB71" s="18"/>
      <c r="AC71" s="18"/>
      <c r="AD71" s="18"/>
      <c r="AE71" s="18"/>
    </row>
    <row r="72" ht="15.75" hidden="1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2"/>
      <c r="Y72" s="18"/>
      <c r="Z72" s="2"/>
      <c r="AA72" s="18"/>
      <c r="AB72" s="18"/>
      <c r="AC72" s="18"/>
      <c r="AD72" s="18"/>
      <c r="AE72" s="18"/>
    </row>
    <row r="73" ht="15.75" hidden="1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2"/>
      <c r="Y73" s="18"/>
      <c r="Z73" s="2"/>
      <c r="AA73" s="18"/>
      <c r="AB73" s="18"/>
      <c r="AC73" s="18"/>
      <c r="AD73" s="18"/>
      <c r="AE73" s="18"/>
    </row>
    <row r="74" ht="15.75" hidden="1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2"/>
      <c r="Y74" s="18"/>
      <c r="Z74" s="2"/>
      <c r="AA74" s="18"/>
      <c r="AB74" s="18"/>
      <c r="AC74" s="18"/>
      <c r="AD74" s="18"/>
      <c r="AE74" s="18"/>
    </row>
    <row r="75" ht="15.75" hidden="1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2"/>
      <c r="Y75" s="18"/>
      <c r="Z75" s="2"/>
      <c r="AA75" s="18"/>
      <c r="AB75" s="18"/>
      <c r="AC75" s="18"/>
      <c r="AD75" s="18"/>
      <c r="AE75" s="18"/>
    </row>
    <row r="76" ht="15.75" hidden="1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2"/>
      <c r="Y76" s="18"/>
      <c r="Z76" s="2"/>
      <c r="AA76" s="18"/>
      <c r="AB76" s="18"/>
      <c r="AC76" s="18"/>
      <c r="AD76" s="18"/>
      <c r="AE76" s="18"/>
    </row>
    <row r="77" ht="15.75" hidden="1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2"/>
      <c r="Y77" s="18"/>
      <c r="Z77" s="2"/>
      <c r="AA77" s="18"/>
      <c r="AB77" s="18"/>
      <c r="AC77" s="18"/>
      <c r="AD77" s="18"/>
      <c r="AE77" s="18"/>
    </row>
    <row r="78" ht="15.75" hidden="1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2"/>
      <c r="Y78" s="18"/>
      <c r="Z78" s="2"/>
      <c r="AA78" s="18"/>
      <c r="AB78" s="18"/>
      <c r="AC78" s="18"/>
      <c r="AD78" s="18"/>
      <c r="AE78" s="18"/>
    </row>
    <row r="79" ht="15.75" hidden="1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2"/>
      <c r="W79" s="2"/>
      <c r="X79" s="2"/>
      <c r="Y79" s="18"/>
      <c r="Z79" s="2"/>
      <c r="AA79" s="18"/>
      <c r="AB79" s="18"/>
      <c r="AC79" s="18"/>
      <c r="AD79" s="18"/>
      <c r="AE79" s="18"/>
    </row>
    <row r="80" ht="15.75" hidden="1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2"/>
      <c r="W80" s="2"/>
      <c r="X80" s="2"/>
      <c r="Y80" s="18"/>
      <c r="Z80" s="2"/>
      <c r="AA80" s="18"/>
      <c r="AB80" s="18"/>
      <c r="AC80" s="18"/>
      <c r="AD80" s="18"/>
      <c r="AE80" s="18"/>
    </row>
    <row r="81" ht="15.75" hidden="1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2"/>
      <c r="W81" s="2"/>
      <c r="X81" s="2"/>
      <c r="Y81" s="2"/>
      <c r="Z81" s="2"/>
      <c r="AA81" s="18"/>
      <c r="AB81" s="18"/>
      <c r="AC81" s="18"/>
      <c r="AD81" s="18"/>
      <c r="AE81" s="18"/>
    </row>
    <row r="82" ht="15.75" hidden="1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2"/>
      <c r="W82" s="2"/>
      <c r="X82" s="2"/>
      <c r="Y82" s="2"/>
      <c r="Z82" s="2"/>
      <c r="AA82" s="18"/>
      <c r="AB82" s="18"/>
      <c r="AC82" s="18"/>
      <c r="AD82" s="18"/>
      <c r="AE82" s="18"/>
    </row>
    <row r="83" ht="15.75" hidden="1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2"/>
      <c r="W83" s="2"/>
      <c r="X83" s="2"/>
      <c r="Y83" s="2"/>
      <c r="Z83" s="2"/>
      <c r="AA83" s="18"/>
      <c r="AB83" s="18"/>
      <c r="AC83" s="18"/>
      <c r="AD83" s="18"/>
      <c r="AE83" s="18"/>
    </row>
    <row r="84" ht="15.75" hidden="1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2"/>
      <c r="W84" s="2"/>
      <c r="X84" s="2"/>
      <c r="Y84" s="2"/>
      <c r="Z84" s="2"/>
      <c r="AA84" s="18"/>
      <c r="AB84" s="18"/>
      <c r="AC84" s="18"/>
      <c r="AD84" s="18"/>
      <c r="AE84" s="18"/>
    </row>
    <row r="85" ht="15.75" hidden="1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2"/>
      <c r="W85" s="2"/>
      <c r="X85" s="2"/>
      <c r="Y85" s="2"/>
      <c r="Z85" s="2"/>
      <c r="AA85" s="18"/>
      <c r="AB85" s="18"/>
      <c r="AC85" s="18"/>
      <c r="AD85" s="18"/>
      <c r="AE85" s="18"/>
    </row>
    <row r="86" ht="15.75" hidden="1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8"/>
      <c r="M86" s="18"/>
      <c r="N86" s="18"/>
      <c r="O86" s="18"/>
      <c r="P86" s="18"/>
      <c r="Q86" s="2"/>
      <c r="R86" s="2"/>
      <c r="S86" s="18"/>
      <c r="T86" s="18"/>
      <c r="U86" s="2"/>
      <c r="V86" s="2"/>
      <c r="W86" s="2"/>
      <c r="X86" s="2"/>
      <c r="Y86" s="2"/>
      <c r="Z86" s="2"/>
      <c r="AA86" s="18"/>
      <c r="AB86" s="18"/>
      <c r="AC86" s="18"/>
      <c r="AD86" s="18"/>
      <c r="AE86" s="18"/>
    </row>
    <row r="87" ht="15.75" hidden="1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8"/>
      <c r="M87" s="18"/>
      <c r="N87" s="18"/>
      <c r="O87" s="18"/>
      <c r="P87" s="18"/>
      <c r="Q87" s="2"/>
      <c r="R87" s="2"/>
      <c r="S87" s="2"/>
      <c r="T87" s="2"/>
      <c r="U87" s="2"/>
      <c r="V87" s="2"/>
      <c r="W87" s="2"/>
      <c r="X87" s="2"/>
      <c r="Y87" s="2"/>
      <c r="Z87" s="2"/>
      <c r="AA87" s="18"/>
      <c r="AB87" s="18"/>
      <c r="AC87" s="18"/>
      <c r="AD87" s="18"/>
      <c r="AE87" s="18"/>
    </row>
    <row r="88" ht="15.75" hidden="1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8"/>
      <c r="M88" s="18"/>
      <c r="N88" s="18"/>
      <c r="O88" s="18"/>
      <c r="P88" s="18"/>
      <c r="Q88" s="2"/>
      <c r="R88" s="2"/>
      <c r="S88" s="2"/>
      <c r="T88" s="2"/>
      <c r="U88" s="2"/>
      <c r="V88" s="2"/>
      <c r="W88" s="2"/>
      <c r="X88" s="2"/>
      <c r="Y88" s="2"/>
      <c r="Z88" s="2"/>
      <c r="AA88" s="18"/>
      <c r="AB88" s="18"/>
      <c r="AC88" s="18"/>
      <c r="AD88" s="18"/>
      <c r="AE88" s="18"/>
    </row>
    <row r="89" ht="15.75" hidden="1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8"/>
      <c r="M89" s="18"/>
      <c r="N89" s="18"/>
      <c r="O89" s="18"/>
      <c r="P89" s="18"/>
      <c r="Q89" s="2"/>
      <c r="R89" s="2"/>
      <c r="S89" s="2"/>
      <c r="T89" s="2"/>
      <c r="U89" s="2"/>
      <c r="V89" s="2"/>
      <c r="W89" s="2"/>
      <c r="X89" s="2"/>
      <c r="Y89" s="2"/>
      <c r="Z89" s="2"/>
      <c r="AA89" s="18"/>
      <c r="AB89" s="18"/>
      <c r="AC89" s="18"/>
      <c r="AD89" s="18"/>
      <c r="AE89" s="18"/>
    </row>
    <row r="90" ht="15.75" hidden="1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8"/>
      <c r="M90" s="18"/>
      <c r="N90" s="18"/>
      <c r="O90" s="18"/>
      <c r="P90" s="18"/>
      <c r="Q90" s="2"/>
      <c r="R90" s="2"/>
      <c r="S90" s="2"/>
      <c r="T90" s="2"/>
      <c r="U90" s="2"/>
      <c r="V90" s="2"/>
      <c r="W90" s="2"/>
      <c r="X90" s="2"/>
      <c r="Y90" s="2"/>
      <c r="Z90" s="2"/>
      <c r="AA90" s="18"/>
      <c r="AB90" s="18"/>
      <c r="AC90" s="18"/>
      <c r="AD90" s="18"/>
      <c r="AE90" s="2"/>
    </row>
    <row r="91" ht="15.75" hidden="1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8"/>
      <c r="M91" s="18"/>
      <c r="N91" s="18"/>
      <c r="O91" s="18"/>
      <c r="P91" s="18"/>
      <c r="Q91" s="2"/>
      <c r="R91" s="2"/>
      <c r="S91" s="2"/>
      <c r="T91" s="2"/>
      <c r="U91" s="2"/>
      <c r="V91" s="2"/>
      <c r="W91" s="2"/>
      <c r="X91" s="2"/>
      <c r="Y91" s="2"/>
      <c r="Z91" s="2"/>
      <c r="AA91" s="18"/>
      <c r="AB91" s="18"/>
      <c r="AC91" s="18"/>
      <c r="AD91" s="18"/>
      <c r="AE91" s="2"/>
    </row>
    <row r="92" ht="15.75" hidden="1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8"/>
      <c r="M92" s="18"/>
      <c r="N92" s="18"/>
      <c r="O92" s="18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8"/>
      <c r="AB92" s="18"/>
      <c r="AC92" s="18"/>
      <c r="AD92" s="2"/>
      <c r="AE92" s="2"/>
    </row>
    <row r="93" ht="15.75" hidden="1" customHeight="1">
      <c r="A93" s="45"/>
      <c r="B93" s="45"/>
      <c r="C93" s="45"/>
      <c r="D93" s="45"/>
      <c r="E93" s="45"/>
      <c r="F93" s="45"/>
      <c r="G93" s="45"/>
      <c r="L93" s="2"/>
      <c r="M93" s="18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8"/>
      <c r="AB93" s="2"/>
      <c r="AC93" s="2"/>
      <c r="AD93" s="2"/>
      <c r="AE93" s="2"/>
    </row>
    <row r="94" ht="15.75" hidden="1" customHeight="1">
      <c r="A94" s="45"/>
      <c r="B94" s="45"/>
      <c r="C94" s="45"/>
      <c r="D94" s="45"/>
      <c r="E94" s="45"/>
      <c r="F94" s="45"/>
      <c r="G94" s="45"/>
      <c r="L94" s="2"/>
      <c r="M94" s="18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8"/>
      <c r="AB94" s="2"/>
      <c r="AC94" s="2"/>
      <c r="AD94" s="2"/>
      <c r="AE94" s="2"/>
    </row>
    <row r="95" ht="15.75" hidden="1" customHeight="1">
      <c r="A95" s="45"/>
      <c r="B95" s="45"/>
      <c r="C95" s="45"/>
      <c r="D95" s="45"/>
      <c r="E95" s="45"/>
      <c r="F95" s="45"/>
      <c r="G95" s="45"/>
      <c r="L95" s="2"/>
      <c r="M95" s="18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8"/>
      <c r="AB95" s="2"/>
      <c r="AC95" s="2"/>
      <c r="AD95" s="2"/>
      <c r="AE95" s="2"/>
    </row>
    <row r="96" ht="15.75" hidden="1" customHeight="1">
      <c r="A96" s="45"/>
      <c r="B96" s="45"/>
      <c r="C96" s="45"/>
      <c r="D96" s="45"/>
      <c r="E96" s="45"/>
      <c r="F96" s="45"/>
      <c r="G96" s="45"/>
      <c r="L96" s="2"/>
      <c r="M96" s="18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8"/>
      <c r="AB96" s="2"/>
      <c r="AC96" s="2"/>
      <c r="AD96" s="2"/>
      <c r="AE96" s="2"/>
    </row>
    <row r="97" ht="15.75" hidden="1" customHeight="1">
      <c r="A97" s="45"/>
      <c r="B97" s="45"/>
      <c r="C97" s="45"/>
      <c r="D97" s="45"/>
      <c r="E97" s="45"/>
      <c r="F97" s="45"/>
      <c r="G97" s="45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45"/>
      <c r="B98" s="45"/>
      <c r="C98" s="45"/>
      <c r="D98" s="45"/>
      <c r="E98" s="45"/>
      <c r="F98" s="45"/>
      <c r="G98" s="45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45"/>
      <c r="B99" s="45"/>
      <c r="C99" s="45"/>
      <c r="D99" s="45"/>
      <c r="E99" s="45"/>
      <c r="F99" s="45"/>
      <c r="G99" s="45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45"/>
      <c r="B100" s="45"/>
      <c r="C100" s="45"/>
      <c r="D100" s="45"/>
      <c r="E100" s="45"/>
      <c r="F100" s="45"/>
      <c r="G100" s="45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45"/>
      <c r="B101" s="45"/>
      <c r="C101" s="45"/>
      <c r="D101" s="45"/>
      <c r="E101" s="45"/>
      <c r="F101" s="45"/>
      <c r="G101" s="45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45"/>
      <c r="B102" s="45"/>
      <c r="C102" s="45"/>
      <c r="D102" s="45"/>
      <c r="E102" s="45"/>
      <c r="F102" s="45"/>
      <c r="G102" s="45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45"/>
      <c r="B103" s="45"/>
      <c r="C103" s="45"/>
      <c r="D103" s="45"/>
      <c r="E103" s="45"/>
      <c r="F103" s="45"/>
      <c r="G103" s="45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45"/>
      <c r="B104" s="45"/>
      <c r="C104" s="45"/>
      <c r="D104" s="45"/>
      <c r="E104" s="45"/>
      <c r="F104" s="45"/>
      <c r="G104" s="45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45"/>
      <c r="B105" s="45"/>
      <c r="C105" s="45"/>
      <c r="D105" s="45"/>
      <c r="E105" s="45"/>
      <c r="F105" s="45"/>
      <c r="G105" s="45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45"/>
      <c r="B106" s="45"/>
      <c r="C106" s="45"/>
      <c r="D106" s="45"/>
      <c r="E106" s="45"/>
      <c r="F106" s="45"/>
      <c r="G106" s="45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45"/>
      <c r="B107" s="45"/>
      <c r="C107" s="45"/>
      <c r="D107" s="45"/>
      <c r="E107" s="45"/>
      <c r="F107" s="45"/>
      <c r="G107" s="45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45"/>
      <c r="B108" s="45"/>
      <c r="C108" s="45"/>
      <c r="D108" s="45"/>
      <c r="E108" s="45"/>
      <c r="F108" s="45"/>
      <c r="G108" s="45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45"/>
      <c r="B109" s="45"/>
      <c r="C109" s="45"/>
      <c r="D109" s="45"/>
      <c r="E109" s="45"/>
      <c r="F109" s="45"/>
      <c r="G109" s="45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45"/>
      <c r="B110" s="45"/>
      <c r="C110" s="45"/>
      <c r="D110" s="45"/>
      <c r="E110" s="45"/>
      <c r="F110" s="45"/>
      <c r="G110" s="45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45"/>
      <c r="B111" s="45"/>
      <c r="C111" s="45"/>
      <c r="D111" s="45"/>
      <c r="E111" s="45"/>
      <c r="F111" s="45"/>
      <c r="G111" s="45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45"/>
      <c r="B112" s="45"/>
      <c r="C112" s="45"/>
      <c r="D112" s="45"/>
      <c r="E112" s="45"/>
      <c r="F112" s="45"/>
      <c r="G112" s="45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45"/>
      <c r="B113" s="45"/>
      <c r="C113" s="45"/>
      <c r="D113" s="45"/>
      <c r="E113" s="45"/>
      <c r="F113" s="45"/>
      <c r="G113" s="45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45"/>
      <c r="B114" s="45"/>
      <c r="C114" s="45"/>
      <c r="D114" s="45"/>
      <c r="E114" s="45"/>
      <c r="F114" s="45"/>
      <c r="G114" s="45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45"/>
      <c r="B115" s="45"/>
      <c r="C115" s="45"/>
      <c r="D115" s="45"/>
      <c r="E115" s="45"/>
      <c r="F115" s="45"/>
      <c r="G115" s="45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45"/>
      <c r="B116" s="45"/>
      <c r="C116" s="45"/>
      <c r="D116" s="45"/>
      <c r="E116" s="45"/>
      <c r="F116" s="45"/>
      <c r="G116" s="45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45"/>
      <c r="B117" s="45"/>
      <c r="C117" s="45"/>
      <c r="D117" s="45"/>
      <c r="E117" s="45"/>
      <c r="F117" s="45"/>
      <c r="G117" s="45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45"/>
      <c r="B118" s="45"/>
      <c r="C118" s="45"/>
      <c r="D118" s="45"/>
      <c r="E118" s="45"/>
      <c r="F118" s="45"/>
      <c r="G118" s="45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45"/>
      <c r="B119" s="45"/>
      <c r="C119" s="45"/>
      <c r="D119" s="45"/>
      <c r="E119" s="45"/>
      <c r="F119" s="45"/>
      <c r="G119" s="45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45"/>
      <c r="B120" s="45"/>
      <c r="C120" s="45"/>
      <c r="D120" s="45"/>
      <c r="E120" s="45"/>
      <c r="F120" s="45"/>
      <c r="G120" s="45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45"/>
      <c r="B121" s="45"/>
      <c r="C121" s="45"/>
      <c r="D121" s="45"/>
      <c r="E121" s="45"/>
      <c r="F121" s="45"/>
      <c r="G121" s="45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45"/>
      <c r="B122" s="45"/>
      <c r="C122" s="45"/>
      <c r="D122" s="45"/>
      <c r="E122" s="45"/>
      <c r="F122" s="45"/>
      <c r="G122" s="45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45"/>
      <c r="B123" s="45"/>
      <c r="C123" s="45"/>
      <c r="D123" s="45"/>
      <c r="E123" s="45"/>
      <c r="F123" s="45"/>
      <c r="G123" s="45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45"/>
      <c r="B124" s="45"/>
      <c r="C124" s="45"/>
      <c r="D124" s="45"/>
      <c r="E124" s="45"/>
      <c r="F124" s="45"/>
      <c r="G124" s="45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45"/>
      <c r="B125" s="45"/>
      <c r="C125" s="45"/>
      <c r="D125" s="45"/>
      <c r="E125" s="45"/>
      <c r="F125" s="45"/>
      <c r="G125" s="45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45"/>
      <c r="B126" s="45"/>
      <c r="C126" s="45"/>
      <c r="D126" s="45"/>
      <c r="E126" s="45"/>
      <c r="F126" s="45"/>
      <c r="G126" s="45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45"/>
      <c r="B127" s="45"/>
      <c r="C127" s="45"/>
      <c r="D127" s="45"/>
      <c r="E127" s="45"/>
      <c r="F127" s="45"/>
      <c r="G127" s="45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45"/>
      <c r="B128" s="45"/>
      <c r="C128" s="45"/>
      <c r="D128" s="45"/>
      <c r="E128" s="45"/>
      <c r="F128" s="45"/>
      <c r="G128" s="45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45"/>
      <c r="B129" s="45"/>
      <c r="C129" s="45"/>
      <c r="D129" s="45"/>
      <c r="E129" s="45"/>
      <c r="F129" s="45"/>
      <c r="G129" s="45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45"/>
      <c r="B130" s="45"/>
      <c r="C130" s="45"/>
      <c r="D130" s="45"/>
      <c r="E130" s="45"/>
      <c r="F130" s="45"/>
      <c r="G130" s="45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45"/>
      <c r="B131" s="45"/>
      <c r="C131" s="45"/>
      <c r="D131" s="45"/>
      <c r="E131" s="45"/>
      <c r="F131" s="45"/>
      <c r="G131" s="45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45"/>
      <c r="B132" s="45"/>
      <c r="C132" s="45"/>
      <c r="D132" s="45"/>
      <c r="E132" s="45"/>
      <c r="F132" s="45"/>
      <c r="G132" s="45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45"/>
      <c r="B133" s="45"/>
      <c r="C133" s="45"/>
      <c r="D133" s="45"/>
      <c r="E133" s="45"/>
      <c r="F133" s="45"/>
      <c r="G133" s="45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45"/>
      <c r="B134" s="45"/>
      <c r="C134" s="45"/>
      <c r="D134" s="45"/>
      <c r="E134" s="45"/>
      <c r="F134" s="45"/>
      <c r="G134" s="45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45"/>
      <c r="B135" s="45"/>
      <c r="C135" s="45"/>
      <c r="D135" s="45"/>
      <c r="E135" s="45"/>
      <c r="F135" s="45"/>
      <c r="G135" s="45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45"/>
      <c r="B136" s="45"/>
      <c r="C136" s="45"/>
      <c r="D136" s="45"/>
      <c r="E136" s="45"/>
      <c r="F136" s="45"/>
      <c r="G136" s="45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45"/>
      <c r="B137" s="45"/>
      <c r="C137" s="45"/>
      <c r="D137" s="45"/>
      <c r="E137" s="45"/>
      <c r="F137" s="45"/>
      <c r="G137" s="45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45"/>
      <c r="B138" s="45"/>
      <c r="C138" s="45"/>
      <c r="D138" s="45"/>
      <c r="E138" s="45"/>
      <c r="F138" s="45"/>
      <c r="G138" s="45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45"/>
      <c r="B139" s="45"/>
      <c r="C139" s="45"/>
      <c r="D139" s="45"/>
      <c r="E139" s="45"/>
      <c r="F139" s="45"/>
      <c r="G139" s="45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45"/>
      <c r="B140" s="45"/>
      <c r="C140" s="45"/>
      <c r="D140" s="45"/>
      <c r="E140" s="45"/>
      <c r="F140" s="45"/>
      <c r="G140" s="45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45"/>
      <c r="B141" s="45"/>
      <c r="C141" s="45"/>
      <c r="D141" s="45"/>
      <c r="E141" s="45"/>
      <c r="F141" s="45"/>
      <c r="G141" s="45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45"/>
      <c r="B142" s="45"/>
      <c r="C142" s="45"/>
      <c r="D142" s="45"/>
      <c r="E142" s="45"/>
      <c r="F142" s="45"/>
      <c r="G142" s="45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45"/>
      <c r="B143" s="45"/>
      <c r="C143" s="45"/>
      <c r="D143" s="45"/>
      <c r="E143" s="45"/>
      <c r="F143" s="45"/>
      <c r="G143" s="45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45"/>
      <c r="B144" s="45"/>
      <c r="C144" s="45"/>
      <c r="D144" s="45"/>
      <c r="E144" s="45"/>
      <c r="F144" s="45"/>
      <c r="G144" s="45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45"/>
      <c r="B145" s="45"/>
      <c r="C145" s="45"/>
      <c r="D145" s="45"/>
      <c r="E145" s="45"/>
      <c r="F145" s="45"/>
      <c r="G145" s="45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45"/>
      <c r="B146" s="45"/>
      <c r="C146" s="45"/>
      <c r="D146" s="45"/>
      <c r="E146" s="45"/>
      <c r="F146" s="45"/>
      <c r="G146" s="45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45"/>
      <c r="B147" s="45"/>
      <c r="C147" s="45"/>
      <c r="D147" s="45"/>
      <c r="E147" s="45"/>
      <c r="F147" s="45"/>
      <c r="G147" s="45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45"/>
      <c r="B148" s="45"/>
      <c r="C148" s="45"/>
      <c r="D148" s="45"/>
      <c r="E148" s="45"/>
      <c r="F148" s="45"/>
      <c r="G148" s="45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45"/>
      <c r="B149" s="45"/>
      <c r="C149" s="45"/>
      <c r="D149" s="45"/>
      <c r="E149" s="45"/>
      <c r="F149" s="45"/>
      <c r="G149" s="45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45"/>
      <c r="B150" s="45"/>
      <c r="C150" s="45"/>
      <c r="D150" s="45"/>
      <c r="E150" s="45"/>
      <c r="F150" s="45"/>
      <c r="G150" s="45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45"/>
      <c r="B151" s="45"/>
      <c r="C151" s="45"/>
      <c r="D151" s="45"/>
      <c r="E151" s="45"/>
      <c r="F151" s="45"/>
      <c r="G151" s="45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45"/>
      <c r="B152" s="45"/>
      <c r="C152" s="45"/>
      <c r="D152" s="45"/>
      <c r="E152" s="45"/>
      <c r="F152" s="45"/>
      <c r="G152" s="45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45"/>
      <c r="B153" s="45"/>
      <c r="C153" s="45"/>
      <c r="D153" s="45"/>
      <c r="E153" s="45"/>
      <c r="F153" s="45"/>
      <c r="G153" s="45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45"/>
      <c r="B154" s="45"/>
      <c r="C154" s="45"/>
      <c r="D154" s="45"/>
      <c r="E154" s="45"/>
      <c r="F154" s="45"/>
      <c r="G154" s="45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45"/>
      <c r="B155" s="45"/>
      <c r="C155" s="45"/>
      <c r="D155" s="45"/>
      <c r="E155" s="45"/>
      <c r="F155" s="45"/>
      <c r="G155" s="45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45"/>
      <c r="B156" s="45"/>
      <c r="C156" s="45"/>
      <c r="D156" s="45"/>
      <c r="E156" s="45"/>
      <c r="F156" s="45"/>
      <c r="G156" s="45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45"/>
      <c r="B157" s="45"/>
      <c r="C157" s="45"/>
      <c r="D157" s="45"/>
      <c r="E157" s="45"/>
      <c r="F157" s="45"/>
      <c r="G157" s="45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5"/>
      <c r="B158" s="45"/>
      <c r="C158" s="45"/>
      <c r="D158" s="45"/>
      <c r="E158" s="45"/>
      <c r="F158" s="45"/>
      <c r="G158" s="45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5"/>
      <c r="B159" s="45"/>
      <c r="C159" s="45"/>
      <c r="D159" s="45"/>
      <c r="E159" s="45"/>
      <c r="F159" s="45"/>
      <c r="G159" s="45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5"/>
      <c r="B160" s="45"/>
      <c r="C160" s="45"/>
      <c r="D160" s="45"/>
      <c r="E160" s="45"/>
      <c r="F160" s="45"/>
      <c r="G160" s="45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5"/>
      <c r="B161" s="45"/>
      <c r="C161" s="45"/>
      <c r="D161" s="45"/>
      <c r="E161" s="45"/>
      <c r="F161" s="45"/>
      <c r="G161" s="45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5"/>
      <c r="B162" s="45"/>
      <c r="C162" s="45"/>
      <c r="D162" s="45"/>
      <c r="E162" s="45"/>
      <c r="F162" s="45"/>
      <c r="G162" s="4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5"/>
      <c r="B163" s="45"/>
      <c r="C163" s="45"/>
      <c r="D163" s="45"/>
      <c r="E163" s="45"/>
      <c r="F163" s="45"/>
      <c r="G163" s="45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5"/>
      <c r="B164" s="45"/>
      <c r="C164" s="45"/>
      <c r="D164" s="45"/>
      <c r="E164" s="45"/>
      <c r="F164" s="45"/>
      <c r="G164" s="4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5"/>
      <c r="B165" s="45"/>
      <c r="C165" s="45"/>
      <c r="D165" s="45"/>
      <c r="E165" s="45"/>
      <c r="F165" s="45"/>
      <c r="G165" s="45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5"/>
      <c r="B166" s="45"/>
      <c r="C166" s="45"/>
      <c r="D166" s="45"/>
      <c r="E166" s="45"/>
      <c r="F166" s="45"/>
      <c r="G166" s="4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5"/>
      <c r="B167" s="45"/>
      <c r="C167" s="45"/>
      <c r="D167" s="45"/>
      <c r="E167" s="45"/>
      <c r="F167" s="45"/>
      <c r="G167" s="45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5"/>
      <c r="B168" s="45"/>
      <c r="C168" s="45"/>
      <c r="D168" s="45"/>
      <c r="E168" s="45"/>
      <c r="F168" s="45"/>
      <c r="G168" s="4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5"/>
      <c r="B169" s="45"/>
      <c r="C169" s="45"/>
      <c r="D169" s="45"/>
      <c r="E169" s="45"/>
      <c r="F169" s="45"/>
      <c r="G169" s="45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5"/>
      <c r="B170" s="45"/>
      <c r="C170" s="45"/>
      <c r="D170" s="45"/>
      <c r="E170" s="45"/>
      <c r="F170" s="45"/>
      <c r="G170" s="4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5"/>
      <c r="B171" s="45"/>
      <c r="C171" s="45"/>
      <c r="D171" s="45"/>
      <c r="E171" s="45"/>
      <c r="F171" s="45"/>
      <c r="G171" s="45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5"/>
      <c r="B172" s="45"/>
      <c r="C172" s="45"/>
      <c r="D172" s="45"/>
      <c r="E172" s="45"/>
      <c r="F172" s="45"/>
      <c r="G172" s="4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5"/>
      <c r="B173" s="45"/>
      <c r="C173" s="45"/>
      <c r="D173" s="45"/>
      <c r="E173" s="45"/>
      <c r="F173" s="45"/>
      <c r="G173" s="45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5"/>
      <c r="B174" s="45"/>
      <c r="C174" s="45"/>
      <c r="D174" s="45"/>
      <c r="E174" s="45"/>
      <c r="F174" s="45"/>
      <c r="G174" s="4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5"/>
      <c r="B175" s="45"/>
      <c r="C175" s="45"/>
      <c r="D175" s="45"/>
      <c r="E175" s="45"/>
      <c r="F175" s="45"/>
      <c r="G175" s="45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5"/>
      <c r="B176" s="45"/>
      <c r="C176" s="45"/>
      <c r="D176" s="45"/>
      <c r="E176" s="45"/>
      <c r="F176" s="45"/>
      <c r="G176" s="4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5"/>
      <c r="B177" s="45"/>
      <c r="C177" s="45"/>
      <c r="D177" s="45"/>
      <c r="E177" s="45"/>
      <c r="F177" s="45"/>
      <c r="G177" s="45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5"/>
      <c r="B178" s="45"/>
      <c r="C178" s="45"/>
      <c r="D178" s="45"/>
      <c r="E178" s="45"/>
      <c r="F178" s="45"/>
      <c r="G178" s="4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5"/>
      <c r="B179" s="45"/>
      <c r="C179" s="45"/>
      <c r="D179" s="45"/>
      <c r="E179" s="45"/>
      <c r="F179" s="45"/>
      <c r="G179" s="45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5"/>
      <c r="B180" s="45"/>
      <c r="C180" s="45"/>
      <c r="D180" s="45"/>
      <c r="E180" s="45"/>
      <c r="F180" s="45"/>
      <c r="G180" s="4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5"/>
      <c r="B181" s="45"/>
      <c r="C181" s="45"/>
      <c r="D181" s="45"/>
      <c r="E181" s="45"/>
      <c r="F181" s="45"/>
      <c r="G181" s="45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5"/>
      <c r="B182" s="45"/>
      <c r="C182" s="45"/>
      <c r="D182" s="45"/>
      <c r="E182" s="45"/>
      <c r="F182" s="45"/>
      <c r="G182" s="4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5"/>
      <c r="B183" s="45"/>
      <c r="C183" s="45"/>
      <c r="D183" s="45"/>
      <c r="E183" s="45"/>
      <c r="F183" s="45"/>
      <c r="G183" s="45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5"/>
      <c r="B184" s="45"/>
      <c r="C184" s="45"/>
      <c r="D184" s="45"/>
      <c r="E184" s="45"/>
      <c r="F184" s="45"/>
      <c r="G184" s="4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5"/>
      <c r="B185" s="45"/>
      <c r="C185" s="45"/>
      <c r="D185" s="45"/>
      <c r="E185" s="45"/>
      <c r="F185" s="45"/>
      <c r="G185" s="45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5"/>
      <c r="B186" s="45"/>
      <c r="C186" s="45"/>
      <c r="D186" s="45"/>
      <c r="E186" s="45"/>
      <c r="F186" s="45"/>
      <c r="G186" s="4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5"/>
      <c r="B187" s="45"/>
      <c r="C187" s="45"/>
      <c r="D187" s="45"/>
      <c r="E187" s="45"/>
      <c r="F187" s="45"/>
      <c r="G187" s="45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5"/>
      <c r="B188" s="45"/>
      <c r="C188" s="45"/>
      <c r="D188" s="45"/>
      <c r="E188" s="45"/>
      <c r="F188" s="45"/>
      <c r="G188" s="45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5"/>
      <c r="B189" s="45"/>
      <c r="C189" s="45"/>
      <c r="D189" s="45"/>
      <c r="E189" s="45"/>
      <c r="F189" s="45"/>
      <c r="G189" s="45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5"/>
      <c r="B190" s="45"/>
      <c r="C190" s="45"/>
      <c r="D190" s="45"/>
      <c r="E190" s="45"/>
      <c r="F190" s="45"/>
      <c r="G190" s="45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5"/>
      <c r="B191" s="45"/>
      <c r="C191" s="45"/>
      <c r="D191" s="45"/>
      <c r="E191" s="45"/>
      <c r="F191" s="45"/>
      <c r="G191" s="45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5"/>
      <c r="B192" s="45"/>
      <c r="C192" s="45"/>
      <c r="D192" s="45"/>
      <c r="E192" s="45"/>
      <c r="F192" s="45"/>
      <c r="G192" s="45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5"/>
      <c r="B193" s="45"/>
      <c r="C193" s="45"/>
      <c r="D193" s="45"/>
      <c r="E193" s="45"/>
      <c r="F193" s="45"/>
      <c r="G193" s="45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5"/>
      <c r="B194" s="45"/>
      <c r="C194" s="45"/>
      <c r="D194" s="45"/>
      <c r="E194" s="45"/>
      <c r="F194" s="45"/>
      <c r="G194" s="45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5"/>
      <c r="B195" s="45"/>
      <c r="C195" s="45"/>
      <c r="D195" s="45"/>
      <c r="E195" s="45"/>
      <c r="F195" s="45"/>
      <c r="G195" s="45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5"/>
      <c r="B196" s="45"/>
      <c r="C196" s="45"/>
      <c r="D196" s="45"/>
      <c r="E196" s="45"/>
      <c r="F196" s="45"/>
      <c r="G196" s="45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5"/>
      <c r="B197" s="45"/>
      <c r="C197" s="45"/>
      <c r="D197" s="45"/>
      <c r="E197" s="45"/>
      <c r="F197" s="45"/>
      <c r="G197" s="45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5"/>
      <c r="B198" s="45"/>
      <c r="C198" s="45"/>
      <c r="D198" s="45"/>
      <c r="E198" s="45"/>
      <c r="F198" s="45"/>
      <c r="G198" s="45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5"/>
      <c r="B199" s="45"/>
      <c r="C199" s="45"/>
      <c r="D199" s="45"/>
      <c r="E199" s="45"/>
      <c r="F199" s="45"/>
      <c r="G199" s="45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5"/>
      <c r="B200" s="45"/>
      <c r="C200" s="45"/>
      <c r="D200" s="45"/>
      <c r="E200" s="45"/>
      <c r="F200" s="45"/>
      <c r="G200" s="45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5"/>
      <c r="B201" s="45"/>
      <c r="C201" s="45"/>
      <c r="D201" s="45"/>
      <c r="E201" s="45"/>
      <c r="F201" s="45"/>
      <c r="G201" s="45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5"/>
      <c r="B202" s="45"/>
      <c r="C202" s="45"/>
      <c r="D202" s="45"/>
      <c r="E202" s="45"/>
      <c r="F202" s="45"/>
      <c r="G202" s="45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5"/>
      <c r="B203" s="45"/>
      <c r="C203" s="45"/>
      <c r="D203" s="45"/>
      <c r="E203" s="45"/>
      <c r="F203" s="45"/>
      <c r="G203" s="45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5"/>
      <c r="B204" s="45"/>
      <c r="C204" s="45"/>
      <c r="D204" s="45"/>
      <c r="E204" s="45"/>
      <c r="F204" s="45"/>
      <c r="G204" s="45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5"/>
      <c r="B205" s="45"/>
      <c r="C205" s="45"/>
      <c r="D205" s="45"/>
      <c r="E205" s="45"/>
      <c r="F205" s="45"/>
      <c r="G205" s="45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5"/>
      <c r="B206" s="45"/>
      <c r="C206" s="45"/>
      <c r="D206" s="45"/>
      <c r="E206" s="45"/>
      <c r="F206" s="45"/>
      <c r="G206" s="45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5"/>
      <c r="B207" s="45"/>
      <c r="C207" s="45"/>
      <c r="D207" s="45"/>
      <c r="E207" s="45"/>
      <c r="F207" s="45"/>
      <c r="G207" s="45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5"/>
      <c r="B208" s="45"/>
      <c r="C208" s="45"/>
      <c r="D208" s="45"/>
      <c r="E208" s="45"/>
      <c r="F208" s="45"/>
      <c r="G208" s="45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5"/>
      <c r="B209" s="45"/>
      <c r="C209" s="45"/>
      <c r="D209" s="45"/>
      <c r="E209" s="45"/>
      <c r="F209" s="45"/>
      <c r="G209" s="45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5"/>
      <c r="B210" s="45"/>
      <c r="C210" s="45"/>
      <c r="D210" s="45"/>
      <c r="E210" s="45"/>
      <c r="F210" s="45"/>
      <c r="G210" s="45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5"/>
      <c r="B211" s="45"/>
      <c r="C211" s="45"/>
      <c r="D211" s="45"/>
      <c r="E211" s="45"/>
      <c r="F211" s="45"/>
      <c r="G211" s="45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5"/>
      <c r="B212" s="45"/>
      <c r="C212" s="45"/>
      <c r="D212" s="45"/>
      <c r="E212" s="45"/>
      <c r="F212" s="45"/>
      <c r="G212" s="45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5"/>
      <c r="B213" s="45"/>
      <c r="C213" s="45"/>
      <c r="D213" s="45"/>
      <c r="E213" s="45"/>
      <c r="F213" s="45"/>
      <c r="G213" s="45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5"/>
      <c r="B214" s="45"/>
      <c r="C214" s="45"/>
      <c r="D214" s="45"/>
      <c r="E214" s="45"/>
      <c r="F214" s="45"/>
      <c r="G214" s="45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5"/>
      <c r="B215" s="45"/>
      <c r="C215" s="45"/>
      <c r="D215" s="45"/>
      <c r="E215" s="45"/>
      <c r="F215" s="45"/>
      <c r="G215" s="45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5"/>
      <c r="B216" s="45"/>
      <c r="C216" s="45"/>
      <c r="D216" s="45"/>
      <c r="E216" s="45"/>
      <c r="F216" s="45"/>
      <c r="G216" s="45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5"/>
      <c r="B217" s="45"/>
      <c r="C217" s="45"/>
      <c r="D217" s="45"/>
      <c r="E217" s="45"/>
      <c r="F217" s="45"/>
      <c r="G217" s="45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5"/>
      <c r="B218" s="45"/>
      <c r="C218" s="45"/>
      <c r="D218" s="45"/>
      <c r="E218" s="45"/>
      <c r="F218" s="45"/>
      <c r="G218" s="45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5"/>
      <c r="B219" s="45"/>
      <c r="C219" s="45"/>
      <c r="D219" s="45"/>
      <c r="E219" s="45"/>
      <c r="F219" s="45"/>
      <c r="G219" s="45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5"/>
      <c r="B220" s="45"/>
      <c r="C220" s="45"/>
      <c r="D220" s="45"/>
      <c r="E220" s="45"/>
      <c r="F220" s="45"/>
      <c r="G220" s="45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5"/>
      <c r="B221" s="45"/>
      <c r="C221" s="45"/>
      <c r="D221" s="45"/>
      <c r="E221" s="45"/>
      <c r="F221" s="45"/>
      <c r="G221" s="45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5"/>
      <c r="B222" s="45"/>
      <c r="C222" s="45"/>
      <c r="D222" s="45"/>
      <c r="E222" s="45"/>
      <c r="F222" s="45"/>
      <c r="G222" s="45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5"/>
      <c r="B223" s="45"/>
      <c r="C223" s="45"/>
      <c r="D223" s="45"/>
      <c r="E223" s="45"/>
      <c r="F223" s="45"/>
      <c r="G223" s="45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5"/>
      <c r="B224" s="45"/>
      <c r="C224" s="45"/>
      <c r="D224" s="45"/>
      <c r="E224" s="45"/>
      <c r="F224" s="45"/>
      <c r="G224" s="45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5"/>
      <c r="B225" s="45"/>
      <c r="C225" s="45"/>
      <c r="D225" s="45"/>
      <c r="E225" s="45"/>
      <c r="F225" s="45"/>
      <c r="G225" s="45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33:G48">
    <cfRule type="cellIs" dxfId="0" priority="1" operator="lessThan">
      <formula>7</formula>
    </cfRule>
  </conditionalFormatting>
  <conditionalFormatting sqref="G33:G48">
    <cfRule type="cellIs" dxfId="1" priority="2" operator="greaterThanOrEqual">
      <formula>7</formula>
    </cfRule>
  </conditionalFormatting>
  <conditionalFormatting sqref="G4:G27">
    <cfRule type="cellIs" dxfId="0" priority="3" operator="lessThan">
      <formula>7</formula>
    </cfRule>
  </conditionalFormatting>
  <conditionalFormatting sqref="G4:G27">
    <cfRule type="cellIs" dxfId="1" priority="4" operator="greaterThanOrEqual">
      <formula>7</formula>
    </cfRule>
  </conditionalFormatting>
  <conditionalFormatting sqref="B4:E2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3" t="s">
        <v>26</v>
      </c>
      <c r="B1" s="14" t="s">
        <v>67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 t="s">
        <v>28</v>
      </c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2"/>
      <c r="AA1" s="18"/>
      <c r="AB1" s="18"/>
      <c r="AC1" s="18"/>
      <c r="AD1" s="18"/>
      <c r="AE1" s="18"/>
    </row>
    <row r="2">
      <c r="A2" s="20"/>
      <c r="B2" s="21"/>
      <c r="C2" s="22"/>
      <c r="D2" s="22"/>
      <c r="E2" s="22"/>
      <c r="F2" s="22"/>
      <c r="G2" s="22"/>
      <c r="H2" s="22"/>
      <c r="I2" s="22"/>
      <c r="J2" s="22"/>
      <c r="K2" s="23"/>
      <c r="L2" s="2"/>
      <c r="M2" s="24" t="s">
        <v>29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2"/>
      <c r="AA2" s="18"/>
      <c r="AB2" s="18"/>
      <c r="AC2" s="18"/>
      <c r="AD2" s="18"/>
      <c r="AE2" s="18"/>
    </row>
    <row r="3">
      <c r="A3" s="25"/>
      <c r="B3" s="26" t="s">
        <v>30</v>
      </c>
      <c r="C3" s="26" t="s">
        <v>31</v>
      </c>
      <c r="D3" s="26" t="s">
        <v>32</v>
      </c>
      <c r="E3" s="26" t="s">
        <v>33</v>
      </c>
      <c r="F3" s="27" t="s">
        <v>34</v>
      </c>
      <c r="G3" s="27" t="s">
        <v>35</v>
      </c>
      <c r="H3" s="27" t="s">
        <v>36</v>
      </c>
      <c r="I3" s="27" t="s">
        <v>37</v>
      </c>
      <c r="J3" s="26" t="s">
        <v>38</v>
      </c>
      <c r="K3" s="26" t="s">
        <v>39</v>
      </c>
      <c r="L3" s="2"/>
      <c r="M3" s="17" t="s">
        <v>40</v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2"/>
      <c r="Y3" s="18"/>
      <c r="Z3" s="18"/>
      <c r="AA3" s="18"/>
      <c r="AB3" s="18"/>
      <c r="AC3" s="18"/>
      <c r="AD3" s="18"/>
      <c r="AE3" s="18"/>
    </row>
    <row r="4">
      <c r="A4" s="28" t="str">
        <f>ALNS!A4</f>
        <v>Ana Beatriz Oliveira Barbosa</v>
      </c>
      <c r="B4" s="29"/>
      <c r="C4" s="29"/>
      <c r="D4" s="29"/>
      <c r="E4" s="29"/>
      <c r="F4" s="30">
        <f t="shared" ref="F4:F27" si="1">IF(A4&lt;&gt;"",SUM(B4:E4),)</f>
        <v>0</v>
      </c>
      <c r="G4" s="31" t="str">
        <f t="shared" ref="G4:G27" si="2">IFERROR(IF(F4&gt;=0,AVERAGE(B4:E4),""),"")</f>
        <v/>
      </c>
      <c r="H4" s="30" t="str">
        <f t="shared" ref="H4:H27" si="3">IF(AND(F4&gt;=10,F4&lt;28,G4&lt;7),ROUND((50-G4*6)/4,1),"")</f>
        <v/>
      </c>
      <c r="I4" s="32"/>
      <c r="J4" s="33" t="str">
        <f t="shared" ref="J4:J27" si="4">IF(AND(B4&lt;&gt;"",C4&lt;&gt;"",D4&lt;&gt;"",E4&lt;&gt;""),IF(OR(F4&gt;=28,F4&lt;10),G4,IF(I4=H4,5,((G4*6)+(I4*4))/10)),)</f>
        <v/>
      </c>
      <c r="K4" s="34" t="str">
        <f t="shared" ref="K4:K27" si="5">IF(AND(B4&lt;&gt;"",C4&lt;&gt;"",D4&lt;&gt;"",E4&lt;&gt;""),IF(J4&gt;=5,"A","R"),)</f>
        <v/>
      </c>
      <c r="L4" s="2"/>
      <c r="M4" s="35" t="s">
        <v>41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</row>
    <row r="5">
      <c r="A5" s="36" t="str">
        <f>ALNS!A5</f>
        <v>Ana Clara de Lima</v>
      </c>
      <c r="B5" s="37"/>
      <c r="C5" s="37"/>
      <c r="D5" s="37"/>
      <c r="E5" s="37"/>
      <c r="F5" s="38">
        <f t="shared" si="1"/>
        <v>0</v>
      </c>
      <c r="G5" s="39" t="str">
        <f t="shared" si="2"/>
        <v/>
      </c>
      <c r="H5" s="38" t="str">
        <f t="shared" si="3"/>
        <v/>
      </c>
      <c r="I5" s="40"/>
      <c r="J5" s="41" t="str">
        <f t="shared" si="4"/>
        <v/>
      </c>
      <c r="K5" s="42" t="str">
        <f t="shared" si="5"/>
        <v/>
      </c>
      <c r="L5" s="2"/>
      <c r="M5" s="24" t="s">
        <v>42</v>
      </c>
      <c r="N5" s="18"/>
      <c r="O5" s="18"/>
      <c r="P5" s="18"/>
      <c r="Q5" s="18"/>
      <c r="R5" s="18"/>
      <c r="S5" s="18"/>
      <c r="T5" s="18"/>
      <c r="U5" s="18"/>
      <c r="V5" s="18"/>
      <c r="W5" s="18"/>
      <c r="X5" s="2"/>
      <c r="Y5" s="18"/>
      <c r="Z5" s="2"/>
      <c r="AA5" s="18"/>
      <c r="AB5" s="18"/>
      <c r="AC5" s="18"/>
      <c r="AD5" s="18"/>
      <c r="AE5" s="18"/>
    </row>
    <row r="6">
      <c r="A6" s="28" t="str">
        <f>ALNS!A6</f>
        <v>Brenda Teixeira Figueiredo</v>
      </c>
      <c r="B6" s="29"/>
      <c r="C6" s="29"/>
      <c r="D6" s="29"/>
      <c r="E6" s="29"/>
      <c r="F6" s="30">
        <f t="shared" si="1"/>
        <v>0</v>
      </c>
      <c r="G6" s="31" t="str">
        <f t="shared" si="2"/>
        <v/>
      </c>
      <c r="H6" s="30" t="str">
        <f t="shared" si="3"/>
        <v/>
      </c>
      <c r="I6" s="32"/>
      <c r="J6" s="33" t="str">
        <f t="shared" si="4"/>
        <v/>
      </c>
      <c r="K6" s="34" t="str">
        <f t="shared" si="5"/>
        <v/>
      </c>
      <c r="L6" s="2"/>
      <c r="M6" s="43" t="s">
        <v>43</v>
      </c>
      <c r="N6" s="18"/>
      <c r="O6" s="18"/>
      <c r="P6" s="18"/>
      <c r="Q6" s="18"/>
      <c r="R6" s="18"/>
      <c r="S6" s="18"/>
      <c r="T6" s="18"/>
      <c r="U6" s="18"/>
      <c r="V6" s="18"/>
      <c r="W6" s="18"/>
      <c r="X6" s="2"/>
      <c r="Y6" s="18"/>
      <c r="Z6" s="2"/>
      <c r="AA6" s="18"/>
      <c r="AB6" s="18"/>
      <c r="AC6" s="18"/>
      <c r="AD6" s="18"/>
      <c r="AE6" s="18"/>
    </row>
    <row r="7">
      <c r="A7" s="36" t="str">
        <f>ALNS!A7</f>
        <v>Carlos Antonio da Silva Vicente</v>
      </c>
      <c r="B7" s="37"/>
      <c r="C7" s="37"/>
      <c r="D7" s="37"/>
      <c r="E7" s="37"/>
      <c r="F7" s="38">
        <f t="shared" si="1"/>
        <v>0</v>
      </c>
      <c r="G7" s="39" t="str">
        <f t="shared" si="2"/>
        <v/>
      </c>
      <c r="H7" s="38" t="str">
        <f t="shared" si="3"/>
        <v/>
      </c>
      <c r="I7" s="40"/>
      <c r="J7" s="41" t="str">
        <f t="shared" si="4"/>
        <v/>
      </c>
      <c r="K7" s="42" t="str">
        <f t="shared" si="5"/>
        <v/>
      </c>
      <c r="L7" s="2"/>
      <c r="M7" s="43" t="s">
        <v>44</v>
      </c>
      <c r="N7" s="18"/>
      <c r="O7" s="18"/>
      <c r="P7" s="18"/>
      <c r="Q7" s="18"/>
      <c r="R7" s="18"/>
      <c r="S7" s="18"/>
      <c r="T7" s="18"/>
      <c r="U7" s="18"/>
      <c r="V7" s="18"/>
      <c r="W7" s="18"/>
      <c r="X7" s="2"/>
      <c r="Y7" s="18"/>
      <c r="Z7" s="2"/>
      <c r="AA7" s="18"/>
      <c r="AB7" s="18"/>
      <c r="AC7" s="18"/>
      <c r="AD7" s="18"/>
      <c r="AE7" s="18"/>
    </row>
    <row r="8">
      <c r="A8" s="28" t="str">
        <f>ALNS!A8</f>
        <v>Eduarda Shaieny Lopes Lima</v>
      </c>
      <c r="B8" s="29"/>
      <c r="C8" s="29"/>
      <c r="D8" s="29"/>
      <c r="E8" s="29"/>
      <c r="F8" s="30">
        <f t="shared" si="1"/>
        <v>0</v>
      </c>
      <c r="G8" s="31" t="str">
        <f t="shared" si="2"/>
        <v/>
      </c>
      <c r="H8" s="30" t="str">
        <f t="shared" si="3"/>
        <v/>
      </c>
      <c r="I8" s="32"/>
      <c r="J8" s="33" t="str">
        <f t="shared" si="4"/>
        <v/>
      </c>
      <c r="K8" s="34" t="str">
        <f t="shared" si="5"/>
        <v/>
      </c>
      <c r="L8" s="2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2"/>
      <c r="Y8" s="18"/>
      <c r="Z8" s="2"/>
      <c r="AA8" s="18"/>
      <c r="AB8" s="18"/>
      <c r="AC8" s="18"/>
      <c r="AD8" s="18"/>
      <c r="AE8" s="18"/>
    </row>
    <row r="9">
      <c r="A9" s="36" t="str">
        <f>ALNS!A9</f>
        <v>Ellen Beatriz Pacífico da Silva</v>
      </c>
      <c r="B9" s="37"/>
      <c r="C9" s="37"/>
      <c r="D9" s="37"/>
      <c r="E9" s="37"/>
      <c r="F9" s="38">
        <f t="shared" si="1"/>
        <v>0</v>
      </c>
      <c r="G9" s="39" t="str">
        <f t="shared" si="2"/>
        <v/>
      </c>
      <c r="H9" s="38" t="str">
        <f t="shared" si="3"/>
        <v/>
      </c>
      <c r="I9" s="40"/>
      <c r="J9" s="41" t="str">
        <f t="shared" si="4"/>
        <v/>
      </c>
      <c r="K9" s="42" t="str">
        <f t="shared" si="5"/>
        <v/>
      </c>
      <c r="L9" s="2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2"/>
      <c r="Y9" s="18"/>
      <c r="Z9" s="2"/>
      <c r="AA9" s="18"/>
      <c r="AB9" s="18"/>
      <c r="AC9" s="18"/>
      <c r="AD9" s="18"/>
      <c r="AE9" s="18"/>
    </row>
    <row r="10">
      <c r="A10" s="28" t="str">
        <f>ALNS!A10</f>
        <v>Emilly Christina Lima Freire</v>
      </c>
      <c r="B10" s="29"/>
      <c r="C10" s="29"/>
      <c r="D10" s="29"/>
      <c r="E10" s="29"/>
      <c r="F10" s="30">
        <f t="shared" si="1"/>
        <v>0</v>
      </c>
      <c r="G10" s="31" t="str">
        <f t="shared" si="2"/>
        <v/>
      </c>
      <c r="H10" s="30" t="str">
        <f t="shared" si="3"/>
        <v/>
      </c>
      <c r="I10" s="32"/>
      <c r="J10" s="33" t="str">
        <f t="shared" si="4"/>
        <v/>
      </c>
      <c r="K10" s="34" t="str">
        <f t="shared" si="5"/>
        <v/>
      </c>
      <c r="L10" s="2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2"/>
      <c r="Y10" s="18"/>
      <c r="Z10" s="2"/>
      <c r="AA10" s="18"/>
      <c r="AB10" s="18"/>
      <c r="AC10" s="18"/>
      <c r="AD10" s="18"/>
      <c r="AE10" s="18"/>
    </row>
    <row r="11">
      <c r="A11" s="36" t="str">
        <f>ALNS!A11</f>
        <v>Emilly Eduarda Almeida da Silva</v>
      </c>
      <c r="B11" s="37"/>
      <c r="C11" s="37"/>
      <c r="D11" s="37"/>
      <c r="E11" s="37"/>
      <c r="F11" s="38">
        <f t="shared" si="1"/>
        <v>0</v>
      </c>
      <c r="G11" s="39" t="str">
        <f t="shared" si="2"/>
        <v/>
      </c>
      <c r="H11" s="38" t="str">
        <f t="shared" si="3"/>
        <v/>
      </c>
      <c r="I11" s="40"/>
      <c r="J11" s="41" t="str">
        <f t="shared" si="4"/>
        <v/>
      </c>
      <c r="K11" s="42" t="str">
        <f t="shared" si="5"/>
        <v/>
      </c>
      <c r="L11" s="2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2"/>
      <c r="Y11" s="18"/>
      <c r="Z11" s="2"/>
      <c r="AA11" s="18"/>
      <c r="AB11" s="18"/>
      <c r="AC11" s="18"/>
      <c r="AD11" s="18"/>
      <c r="AE11" s="18"/>
    </row>
    <row r="12">
      <c r="A12" s="28" t="str">
        <f>ALNS!A12</f>
        <v>Emilly Oliveira da Cruz</v>
      </c>
      <c r="B12" s="29"/>
      <c r="C12" s="29"/>
      <c r="D12" s="29"/>
      <c r="E12" s="29"/>
      <c r="F12" s="30">
        <f t="shared" si="1"/>
        <v>0</v>
      </c>
      <c r="G12" s="31" t="str">
        <f t="shared" si="2"/>
        <v/>
      </c>
      <c r="H12" s="30" t="str">
        <f t="shared" si="3"/>
        <v/>
      </c>
      <c r="I12" s="32"/>
      <c r="J12" s="33" t="str">
        <f t="shared" si="4"/>
        <v/>
      </c>
      <c r="K12" s="34" t="str">
        <f t="shared" si="5"/>
        <v/>
      </c>
      <c r="L12" s="2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2"/>
      <c r="Y12" s="18"/>
      <c r="Z12" s="2"/>
      <c r="AA12" s="18"/>
      <c r="AB12" s="18"/>
      <c r="AC12" s="18"/>
      <c r="AD12" s="18"/>
      <c r="AE12" s="18"/>
    </row>
    <row r="13">
      <c r="A13" s="36" t="str">
        <f>ALNS!A13</f>
        <v>Esteffany Mirelly Lima da Silva</v>
      </c>
      <c r="B13" s="37"/>
      <c r="C13" s="37"/>
      <c r="D13" s="37"/>
      <c r="E13" s="37"/>
      <c r="F13" s="38">
        <f t="shared" si="1"/>
        <v>0</v>
      </c>
      <c r="G13" s="39" t="str">
        <f t="shared" si="2"/>
        <v/>
      </c>
      <c r="H13" s="38" t="str">
        <f t="shared" si="3"/>
        <v/>
      </c>
      <c r="I13" s="40"/>
      <c r="J13" s="41" t="str">
        <f t="shared" si="4"/>
        <v/>
      </c>
      <c r="K13" s="42" t="str">
        <f t="shared" si="5"/>
        <v/>
      </c>
      <c r="L13" s="2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2"/>
      <c r="Y13" s="18"/>
      <c r="Z13" s="2"/>
      <c r="AA13" s="18"/>
      <c r="AB13" s="18"/>
      <c r="AC13" s="18"/>
      <c r="AD13" s="18"/>
      <c r="AE13" s="18"/>
    </row>
    <row r="14">
      <c r="A14" s="28" t="str">
        <f>ALNS!A14</f>
        <v>Ester Hadassa Gomes Silva</v>
      </c>
      <c r="B14" s="29"/>
      <c r="C14" s="29"/>
      <c r="D14" s="29"/>
      <c r="E14" s="29"/>
      <c r="F14" s="30">
        <f t="shared" si="1"/>
        <v>0</v>
      </c>
      <c r="G14" s="31" t="str">
        <f t="shared" si="2"/>
        <v/>
      </c>
      <c r="H14" s="30" t="str">
        <f t="shared" si="3"/>
        <v/>
      </c>
      <c r="I14" s="32"/>
      <c r="J14" s="33" t="str">
        <f t="shared" si="4"/>
        <v/>
      </c>
      <c r="K14" s="34" t="str">
        <f t="shared" si="5"/>
        <v/>
      </c>
      <c r="L14" s="2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2"/>
      <c r="Y14" s="18"/>
      <c r="Z14" s="2"/>
      <c r="AA14" s="18"/>
      <c r="AB14" s="18"/>
      <c r="AC14" s="18"/>
      <c r="AD14" s="18"/>
      <c r="AE14" s="18"/>
    </row>
    <row r="15">
      <c r="A15" s="36" t="str">
        <f>ALNS!A15</f>
        <v>Évelin Yasmin Ferreira de Santana</v>
      </c>
      <c r="B15" s="37"/>
      <c r="C15" s="37"/>
      <c r="D15" s="37"/>
      <c r="E15" s="37"/>
      <c r="F15" s="38">
        <f t="shared" si="1"/>
        <v>0</v>
      </c>
      <c r="G15" s="39" t="str">
        <f t="shared" si="2"/>
        <v/>
      </c>
      <c r="H15" s="38" t="str">
        <f t="shared" si="3"/>
        <v/>
      </c>
      <c r="I15" s="40"/>
      <c r="J15" s="41" t="str">
        <f t="shared" si="4"/>
        <v/>
      </c>
      <c r="K15" s="42" t="str">
        <f t="shared" si="5"/>
        <v/>
      </c>
      <c r="L15" s="2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2"/>
      <c r="Y15" s="18"/>
      <c r="Z15" s="2"/>
      <c r="AA15" s="18"/>
      <c r="AB15" s="18"/>
      <c r="AC15" s="18"/>
      <c r="AD15" s="18"/>
      <c r="AE15" s="18"/>
    </row>
    <row r="16">
      <c r="A16" s="28" t="str">
        <f>ALNS!A16</f>
        <v>Everton Henrique de Negreiros Silva</v>
      </c>
      <c r="B16" s="29"/>
      <c r="C16" s="29"/>
      <c r="D16" s="29"/>
      <c r="E16" s="29"/>
      <c r="F16" s="30">
        <f t="shared" si="1"/>
        <v>0</v>
      </c>
      <c r="G16" s="31" t="str">
        <f t="shared" si="2"/>
        <v/>
      </c>
      <c r="H16" s="30" t="str">
        <f t="shared" si="3"/>
        <v/>
      </c>
      <c r="I16" s="32"/>
      <c r="J16" s="33" t="str">
        <f t="shared" si="4"/>
        <v/>
      </c>
      <c r="K16" s="34" t="str">
        <f t="shared" si="5"/>
        <v/>
      </c>
      <c r="L16" s="2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2"/>
      <c r="Y16" s="18"/>
      <c r="Z16" s="2"/>
      <c r="AA16" s="18"/>
      <c r="AB16" s="18"/>
      <c r="AC16" s="18"/>
      <c r="AD16" s="18"/>
      <c r="AE16" s="18"/>
    </row>
    <row r="17">
      <c r="A17" s="36" t="str">
        <f>ALNS!A17</f>
        <v>Gabrielle Borges Alves</v>
      </c>
      <c r="B17" s="37"/>
      <c r="C17" s="37"/>
      <c r="D17" s="37"/>
      <c r="E17" s="37"/>
      <c r="F17" s="38">
        <f t="shared" si="1"/>
        <v>0</v>
      </c>
      <c r="G17" s="39" t="str">
        <f t="shared" si="2"/>
        <v/>
      </c>
      <c r="H17" s="38" t="str">
        <f t="shared" si="3"/>
        <v/>
      </c>
      <c r="I17" s="40"/>
      <c r="J17" s="41" t="str">
        <f t="shared" si="4"/>
        <v/>
      </c>
      <c r="K17" s="42" t="str">
        <f t="shared" si="5"/>
        <v/>
      </c>
      <c r="L17" s="2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2"/>
      <c r="Y17" s="18"/>
      <c r="Z17" s="2"/>
      <c r="AA17" s="18"/>
      <c r="AB17" s="18"/>
      <c r="AC17" s="18"/>
      <c r="AD17" s="18"/>
      <c r="AE17" s="18"/>
    </row>
    <row r="18">
      <c r="A18" s="28" t="str">
        <f>ALNS!A18</f>
        <v>João Gabriel Araújo Macedo</v>
      </c>
      <c r="B18" s="29"/>
      <c r="C18" s="29"/>
      <c r="D18" s="29"/>
      <c r="E18" s="29"/>
      <c r="F18" s="30">
        <f t="shared" si="1"/>
        <v>0</v>
      </c>
      <c r="G18" s="31" t="str">
        <f t="shared" si="2"/>
        <v/>
      </c>
      <c r="H18" s="30" t="str">
        <f t="shared" si="3"/>
        <v/>
      </c>
      <c r="I18" s="32"/>
      <c r="J18" s="33" t="str">
        <f t="shared" si="4"/>
        <v/>
      </c>
      <c r="K18" s="34" t="str">
        <f t="shared" si="5"/>
        <v/>
      </c>
      <c r="L18" s="2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2"/>
      <c r="Y18" s="18"/>
      <c r="Z18" s="2"/>
      <c r="AA18" s="18"/>
      <c r="AB18" s="18"/>
      <c r="AC18" s="18"/>
      <c r="AD18" s="18"/>
      <c r="AE18" s="18"/>
    </row>
    <row r="19">
      <c r="A19" s="36" t="str">
        <f>ALNS!A19</f>
        <v>José Flávio Araújo Macedo</v>
      </c>
      <c r="B19" s="37"/>
      <c r="C19" s="37"/>
      <c r="D19" s="37"/>
      <c r="E19" s="37"/>
      <c r="F19" s="38">
        <f t="shared" si="1"/>
        <v>0</v>
      </c>
      <c r="G19" s="39" t="str">
        <f t="shared" si="2"/>
        <v/>
      </c>
      <c r="H19" s="38" t="str">
        <f t="shared" si="3"/>
        <v/>
      </c>
      <c r="I19" s="40"/>
      <c r="J19" s="41" t="str">
        <f t="shared" si="4"/>
        <v/>
      </c>
      <c r="K19" s="42" t="str">
        <f t="shared" si="5"/>
        <v/>
      </c>
      <c r="L19" s="2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2"/>
      <c r="Y19" s="18"/>
      <c r="Z19" s="2"/>
      <c r="AA19" s="18"/>
      <c r="AB19" s="18"/>
      <c r="AC19" s="18"/>
      <c r="AD19" s="18"/>
      <c r="AE19" s="18"/>
    </row>
    <row r="20" ht="15.75" customHeight="1">
      <c r="A20" s="44" t="str">
        <f>ALNS!A20</f>
        <v>Lethycia Nascimento Sousa</v>
      </c>
      <c r="B20" s="29"/>
      <c r="C20" s="29"/>
      <c r="D20" s="29"/>
      <c r="E20" s="29"/>
      <c r="F20" s="30">
        <f t="shared" si="1"/>
        <v>0</v>
      </c>
      <c r="G20" s="31" t="str">
        <f t="shared" si="2"/>
        <v/>
      </c>
      <c r="H20" s="30" t="str">
        <f t="shared" si="3"/>
        <v/>
      </c>
      <c r="I20" s="32"/>
      <c r="J20" s="33" t="str">
        <f t="shared" si="4"/>
        <v/>
      </c>
      <c r="K20" s="34" t="str">
        <f t="shared" si="5"/>
        <v/>
      </c>
      <c r="L20" s="2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2"/>
      <c r="Y20" s="18"/>
      <c r="Z20" s="2"/>
      <c r="AA20" s="18"/>
      <c r="AB20" s="18"/>
      <c r="AC20" s="18"/>
      <c r="AD20" s="18"/>
      <c r="AE20" s="18"/>
    </row>
    <row r="21" ht="15.75" customHeight="1">
      <c r="A21" s="36" t="str">
        <f>ALNS!A21</f>
        <v>Maria Julia Oliveira Almeida</v>
      </c>
      <c r="B21" s="37"/>
      <c r="C21" s="37"/>
      <c r="D21" s="37"/>
      <c r="E21" s="37"/>
      <c r="F21" s="38">
        <f t="shared" si="1"/>
        <v>0</v>
      </c>
      <c r="G21" s="39" t="str">
        <f t="shared" si="2"/>
        <v/>
      </c>
      <c r="H21" s="38" t="str">
        <f t="shared" si="3"/>
        <v/>
      </c>
      <c r="I21" s="40"/>
      <c r="J21" s="41" t="str">
        <f t="shared" si="4"/>
        <v/>
      </c>
      <c r="K21" s="42" t="str">
        <f t="shared" si="5"/>
        <v/>
      </c>
      <c r="L21" s="2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2"/>
      <c r="Y21" s="18"/>
      <c r="Z21" s="2"/>
      <c r="AA21" s="18"/>
      <c r="AB21" s="18"/>
      <c r="AC21" s="18"/>
      <c r="AD21" s="18"/>
      <c r="AE21" s="18"/>
    </row>
    <row r="22" ht="15.75" customHeight="1">
      <c r="A22" s="28" t="str">
        <f>ALNS!A22</f>
        <v>Marynna Mellyne de Oliveira Almeida Carneiro</v>
      </c>
      <c r="B22" s="29"/>
      <c r="C22" s="29"/>
      <c r="D22" s="29"/>
      <c r="E22" s="29"/>
      <c r="F22" s="30">
        <f t="shared" si="1"/>
        <v>0</v>
      </c>
      <c r="G22" s="31" t="str">
        <f t="shared" si="2"/>
        <v/>
      </c>
      <c r="H22" s="30" t="str">
        <f t="shared" si="3"/>
        <v/>
      </c>
      <c r="I22" s="32"/>
      <c r="J22" s="33" t="str">
        <f t="shared" si="4"/>
        <v/>
      </c>
      <c r="K22" s="34" t="str">
        <f t="shared" si="5"/>
        <v/>
      </c>
      <c r="L22" s="2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2"/>
      <c r="Y22" s="18"/>
      <c r="Z22" s="2"/>
      <c r="AA22" s="18"/>
      <c r="AB22" s="18"/>
      <c r="AC22" s="18"/>
      <c r="AD22" s="18"/>
      <c r="AE22" s="18"/>
    </row>
    <row r="23" ht="15.75" customHeight="1">
      <c r="A23" s="36" t="str">
        <f>ALNS!A23</f>
        <v>Milena Luana Azevedo Lima</v>
      </c>
      <c r="B23" s="37"/>
      <c r="C23" s="37"/>
      <c r="D23" s="37"/>
      <c r="E23" s="37"/>
      <c r="F23" s="38">
        <f t="shared" si="1"/>
        <v>0</v>
      </c>
      <c r="G23" s="39" t="str">
        <f t="shared" si="2"/>
        <v/>
      </c>
      <c r="H23" s="38" t="str">
        <f t="shared" si="3"/>
        <v/>
      </c>
      <c r="I23" s="40"/>
      <c r="J23" s="41" t="str">
        <f t="shared" si="4"/>
        <v/>
      </c>
      <c r="K23" s="42" t="str">
        <f t="shared" si="5"/>
        <v/>
      </c>
      <c r="L23" s="2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2"/>
      <c r="Y23" s="18"/>
      <c r="Z23" s="2"/>
      <c r="AA23" s="18"/>
      <c r="AB23" s="18"/>
      <c r="AC23" s="18"/>
      <c r="AD23" s="18"/>
      <c r="AE23" s="18"/>
    </row>
    <row r="24" ht="15.75" customHeight="1">
      <c r="A24" s="28" t="str">
        <f>ALNS!A24</f>
        <v>Myllena Maria da Silva Balbino</v>
      </c>
      <c r="B24" s="29"/>
      <c r="C24" s="29"/>
      <c r="D24" s="29"/>
      <c r="E24" s="29"/>
      <c r="F24" s="30">
        <f t="shared" si="1"/>
        <v>0</v>
      </c>
      <c r="G24" s="31" t="str">
        <f t="shared" si="2"/>
        <v/>
      </c>
      <c r="H24" s="30" t="str">
        <f t="shared" si="3"/>
        <v/>
      </c>
      <c r="I24" s="32"/>
      <c r="J24" s="33" t="str">
        <f t="shared" si="4"/>
        <v/>
      </c>
      <c r="K24" s="34" t="str">
        <f t="shared" si="5"/>
        <v/>
      </c>
      <c r="L24" s="2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2"/>
      <c r="Y24" s="18"/>
      <c r="Z24" s="2"/>
      <c r="AA24" s="18"/>
      <c r="AB24" s="18"/>
      <c r="AC24" s="18"/>
      <c r="AD24" s="18"/>
      <c r="AE24" s="18"/>
    </row>
    <row r="25" ht="15.75" customHeight="1">
      <c r="A25" s="36" t="str">
        <f>ALNS!A25</f>
        <v>Poliana Kelly de Almeida Nascimento</v>
      </c>
      <c r="B25" s="37"/>
      <c r="C25" s="37"/>
      <c r="D25" s="37"/>
      <c r="E25" s="37"/>
      <c r="F25" s="38">
        <f t="shared" si="1"/>
        <v>0</v>
      </c>
      <c r="G25" s="39" t="str">
        <f t="shared" si="2"/>
        <v/>
      </c>
      <c r="H25" s="38" t="str">
        <f t="shared" si="3"/>
        <v/>
      </c>
      <c r="I25" s="40"/>
      <c r="J25" s="41" t="str">
        <f t="shared" si="4"/>
        <v/>
      </c>
      <c r="K25" s="42" t="str">
        <f t="shared" si="5"/>
        <v/>
      </c>
      <c r="L25" s="2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2"/>
      <c r="Y25" s="18"/>
      <c r="Z25" s="2"/>
      <c r="AA25" s="18"/>
      <c r="AB25" s="18"/>
      <c r="AC25" s="18"/>
      <c r="AD25" s="18"/>
      <c r="AE25" s="18"/>
    </row>
    <row r="26" ht="15.75" customHeight="1">
      <c r="A26" s="28" t="str">
        <f>ALNS!A26</f>
        <v>Rafaelly Jordão de Oliveira</v>
      </c>
      <c r="B26" s="29"/>
      <c r="C26" s="29"/>
      <c r="D26" s="29"/>
      <c r="E26" s="29"/>
      <c r="F26" s="30">
        <f t="shared" si="1"/>
        <v>0</v>
      </c>
      <c r="G26" s="31" t="str">
        <f t="shared" si="2"/>
        <v/>
      </c>
      <c r="H26" s="30" t="str">
        <f t="shared" si="3"/>
        <v/>
      </c>
      <c r="I26" s="32"/>
      <c r="J26" s="33" t="str">
        <f t="shared" si="4"/>
        <v/>
      </c>
      <c r="K26" s="34" t="str">
        <f t="shared" si="5"/>
        <v/>
      </c>
      <c r="L26" s="2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2"/>
      <c r="Y26" s="18"/>
      <c r="Z26" s="2"/>
      <c r="AA26" s="18"/>
      <c r="AB26" s="18"/>
      <c r="AC26" s="18"/>
      <c r="AD26" s="18"/>
      <c r="AE26" s="18"/>
    </row>
    <row r="27" ht="15.75" customHeight="1">
      <c r="A27" s="36" t="str">
        <f>ALNS!A27</f>
        <v>Samuel de Sousa Ribeiro</v>
      </c>
      <c r="B27" s="37"/>
      <c r="C27" s="37"/>
      <c r="D27" s="37"/>
      <c r="E27" s="37"/>
      <c r="F27" s="38">
        <f t="shared" si="1"/>
        <v>0</v>
      </c>
      <c r="G27" s="39" t="str">
        <f t="shared" si="2"/>
        <v/>
      </c>
      <c r="H27" s="38" t="str">
        <f t="shared" si="3"/>
        <v/>
      </c>
      <c r="I27" s="40"/>
      <c r="J27" s="41" t="str">
        <f t="shared" si="4"/>
        <v/>
      </c>
      <c r="K27" s="42" t="str">
        <f t="shared" si="5"/>
        <v/>
      </c>
      <c r="L27" s="2"/>
      <c r="M27" s="18"/>
      <c r="N27" s="2"/>
      <c r="O27" s="2"/>
      <c r="P27" s="18"/>
      <c r="Q27" s="2"/>
      <c r="R27" s="2"/>
      <c r="S27" s="2"/>
      <c r="T27" s="2"/>
      <c r="U27" s="2"/>
      <c r="V27" s="2"/>
      <c r="W27" s="2"/>
      <c r="X27" s="2"/>
      <c r="Y27" s="18"/>
      <c r="Z27" s="2"/>
      <c r="AA27" s="18"/>
      <c r="AB27" s="18"/>
      <c r="AC27" s="18"/>
      <c r="AD27" s="18"/>
      <c r="AE27" s="18"/>
    </row>
    <row r="28" ht="15.75" hidden="1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2"/>
      <c r="M28" s="18"/>
      <c r="N28" s="2"/>
      <c r="O28" s="18"/>
      <c r="P28" s="18"/>
      <c r="Q28" s="18"/>
      <c r="R28" s="18"/>
      <c r="S28" s="18"/>
      <c r="T28" s="2"/>
      <c r="U28" s="2"/>
      <c r="V28" s="2"/>
      <c r="W28" s="2"/>
      <c r="X28" s="2"/>
      <c r="Y28" s="18"/>
      <c r="Z28" s="2"/>
      <c r="AA28" s="18"/>
      <c r="AB28" s="18"/>
      <c r="AC28" s="18"/>
      <c r="AD28" s="18"/>
      <c r="AE28" s="18"/>
    </row>
    <row r="29" ht="15.75" hidden="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2"/>
      <c r="M29" s="18"/>
      <c r="N29" s="18"/>
      <c r="O29" s="18"/>
      <c r="P29" s="18"/>
      <c r="Q29" s="18"/>
      <c r="R29" s="18"/>
      <c r="S29" s="18"/>
      <c r="T29" s="2"/>
      <c r="U29" s="2"/>
      <c r="V29" s="2"/>
      <c r="W29" s="2"/>
      <c r="X29" s="2"/>
      <c r="Y29" s="2"/>
      <c r="Z29" s="2"/>
      <c r="AA29" s="18"/>
      <c r="AB29" s="18"/>
      <c r="AC29" s="18"/>
      <c r="AD29" s="18"/>
      <c r="AE29" s="18"/>
    </row>
    <row r="30" ht="15.75" hidden="1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2"/>
      <c r="M30" s="18"/>
      <c r="N30" s="2"/>
      <c r="O30" s="18"/>
      <c r="P30" s="18"/>
      <c r="Q30" s="18"/>
      <c r="R30" s="18"/>
      <c r="S30" s="18"/>
      <c r="T30" s="2"/>
      <c r="U30" s="2"/>
      <c r="V30" s="2"/>
      <c r="W30" s="2"/>
      <c r="X30" s="2"/>
      <c r="Y30" s="2"/>
      <c r="Z30" s="2"/>
      <c r="AA30" s="18"/>
      <c r="AB30" s="18"/>
      <c r="AC30" s="18"/>
      <c r="AD30" s="18"/>
      <c r="AE30" s="18"/>
    </row>
    <row r="31" ht="15.75" hidden="1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8"/>
      <c r="M31" s="18"/>
      <c r="N31" s="18"/>
      <c r="O31" s="18"/>
      <c r="P31" s="18"/>
      <c r="Q31" s="2"/>
      <c r="R31" s="18"/>
      <c r="S31" s="18"/>
      <c r="T31" s="2"/>
      <c r="U31" s="2"/>
      <c r="V31" s="2"/>
      <c r="W31" s="2"/>
      <c r="X31" s="2"/>
      <c r="Y31" s="2"/>
      <c r="Z31" s="2"/>
      <c r="AA31" s="18"/>
      <c r="AB31" s="2"/>
      <c r="AC31" s="18"/>
      <c r="AD31" s="18"/>
      <c r="AE31" s="18"/>
    </row>
    <row r="32" ht="15.75" hidden="1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8"/>
      <c r="M32" s="18"/>
      <c r="N32" s="18"/>
      <c r="O32" s="18"/>
      <c r="P32" s="18"/>
      <c r="Q32" s="18"/>
      <c r="R32" s="18"/>
      <c r="S32" s="18"/>
      <c r="T32" s="2"/>
      <c r="U32" s="2"/>
      <c r="V32" s="2"/>
      <c r="W32" s="2"/>
      <c r="X32" s="2"/>
      <c r="Y32" s="2"/>
      <c r="Z32" s="2"/>
      <c r="AA32" s="18"/>
      <c r="AB32" s="18"/>
      <c r="AC32" s="18"/>
      <c r="AD32" s="18"/>
      <c r="AE32" s="18"/>
    </row>
    <row r="33" ht="15.75" hidden="1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8"/>
      <c r="M33" s="18"/>
      <c r="N33" s="18"/>
      <c r="O33" s="18"/>
      <c r="P33" s="18"/>
      <c r="Q33" s="18"/>
      <c r="R33" s="18"/>
      <c r="S33" s="18"/>
      <c r="T33" s="2"/>
      <c r="U33" s="2"/>
      <c r="V33" s="2"/>
      <c r="W33" s="2"/>
      <c r="X33" s="2"/>
      <c r="Y33" s="2"/>
      <c r="Z33" s="2"/>
      <c r="AA33" s="18"/>
      <c r="AB33" s="18"/>
      <c r="AC33" s="18"/>
      <c r="AD33" s="18"/>
      <c r="AE33" s="18"/>
    </row>
    <row r="34" ht="15.75" hidden="1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8"/>
      <c r="M34" s="18"/>
      <c r="N34" s="18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8"/>
      <c r="AB34" s="18"/>
      <c r="AC34" s="18"/>
      <c r="AD34" s="18"/>
      <c r="AE34" s="18"/>
    </row>
    <row r="35" ht="15.75" hidden="1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8"/>
      <c r="M35" s="18"/>
      <c r="N35" s="18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8"/>
      <c r="AB35" s="18"/>
      <c r="AC35" s="18"/>
      <c r="AD35" s="18"/>
      <c r="AE35" s="18"/>
    </row>
    <row r="36" ht="15.75" hidden="1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8"/>
      <c r="M36" s="18"/>
      <c r="N36" s="18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8"/>
      <c r="AB36" s="18"/>
      <c r="AC36" s="18"/>
      <c r="AD36" s="18"/>
      <c r="AE36" s="18"/>
    </row>
    <row r="37" ht="15.75" hidden="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8"/>
      <c r="M37" s="18"/>
      <c r="N37" s="18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8"/>
      <c r="AB37" s="18"/>
      <c r="AC37" s="18"/>
      <c r="AD37" s="18"/>
      <c r="AE37" s="2"/>
    </row>
    <row r="38" ht="15.75" hidden="1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8"/>
      <c r="M38" s="18"/>
      <c r="N38" s="18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8"/>
      <c r="AB38" s="18"/>
      <c r="AC38" s="18"/>
      <c r="AD38" s="18"/>
      <c r="AE38" s="2"/>
    </row>
    <row r="39" ht="15.75" hidden="1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8"/>
      <c r="M39" s="18"/>
      <c r="N39" s="18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8"/>
      <c r="AB39" s="18"/>
      <c r="AC39" s="18"/>
      <c r="AD39" s="18"/>
      <c r="AE39" s="2"/>
    </row>
    <row r="40" ht="15.75" hidden="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8"/>
      <c r="M40" s="18"/>
      <c r="N40" s="18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8"/>
      <c r="AB40" s="18"/>
      <c r="AC40" s="18"/>
      <c r="AD40" s="2"/>
      <c r="AE40" s="2"/>
    </row>
    <row r="41" ht="15.75" hidden="1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8"/>
      <c r="M41" s="18"/>
      <c r="N41" s="18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8"/>
      <c r="AB41" s="2"/>
      <c r="AC41" s="2"/>
      <c r="AD41" s="2"/>
      <c r="AE41" s="2"/>
    </row>
    <row r="42" ht="15.75" hidden="1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8"/>
      <c r="M42" s="18"/>
      <c r="N42" s="18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8"/>
      <c r="AB42" s="2"/>
      <c r="AC42" s="2"/>
      <c r="AD42" s="2"/>
      <c r="AE42" s="2"/>
    </row>
    <row r="43" ht="15.75" hidden="1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8"/>
      <c r="M43" s="18"/>
      <c r="N43" s="18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8"/>
      <c r="AB43" s="2"/>
      <c r="AC43" s="2"/>
      <c r="AD43" s="2"/>
      <c r="AE43" s="2"/>
    </row>
    <row r="44" ht="15.75" hidden="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8"/>
      <c r="M44" s="18"/>
      <c r="N44" s="18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8"/>
      <c r="AB44" s="2"/>
      <c r="AC44" s="2"/>
      <c r="AD44" s="2"/>
      <c r="AE44" s="2"/>
    </row>
    <row r="45" ht="15.75" hidden="1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8"/>
      <c r="M45" s="18"/>
      <c r="N45" s="18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8"/>
      <c r="M46" s="18"/>
      <c r="N46" s="18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8"/>
      <c r="M47" s="18"/>
      <c r="N47" s="18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8"/>
      <c r="M48" s="18"/>
      <c r="N48" s="1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8"/>
      <c r="M49" s="18"/>
      <c r="N49" s="18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8"/>
      <c r="M50" s="18"/>
      <c r="N50" s="18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8"/>
      <c r="M51" s="18"/>
      <c r="N51" s="18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8"/>
      <c r="M52" s="18"/>
      <c r="N52" s="18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2"/>
      <c r="AA53" s="18"/>
      <c r="AB53" s="18"/>
      <c r="AC53" s="18"/>
      <c r="AD53" s="18"/>
      <c r="AE53" s="18"/>
    </row>
    <row r="54" ht="15.75" hidden="1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2"/>
      <c r="AA54" s="18"/>
      <c r="AB54" s="18"/>
      <c r="AC54" s="18"/>
      <c r="AD54" s="18"/>
      <c r="AE54" s="18"/>
    </row>
    <row r="55" ht="15.75" hidden="1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2"/>
      <c r="Y55" s="18"/>
      <c r="Z55" s="2"/>
      <c r="AA55" s="18"/>
      <c r="AB55" s="18"/>
      <c r="AC55" s="18"/>
      <c r="AD55" s="18"/>
      <c r="AE55" s="18"/>
    </row>
    <row r="56" ht="15.75" hidden="1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2"/>
      <c r="AA56" s="18"/>
      <c r="AB56" s="18"/>
      <c r="AC56" s="18"/>
      <c r="AD56" s="18"/>
      <c r="AE56" s="18"/>
    </row>
    <row r="57" ht="15.75" hidden="1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2"/>
      <c r="Y57" s="18"/>
      <c r="Z57" s="2"/>
      <c r="AA57" s="18"/>
      <c r="AB57" s="18"/>
      <c r="AC57" s="18"/>
      <c r="AD57" s="18"/>
      <c r="AE57" s="18"/>
    </row>
    <row r="58" ht="15.75" hidden="1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2"/>
      <c r="Y58" s="18"/>
      <c r="Z58" s="2"/>
      <c r="AA58" s="18"/>
      <c r="AB58" s="18"/>
      <c r="AC58" s="18"/>
      <c r="AD58" s="18"/>
      <c r="AE58" s="18"/>
    </row>
    <row r="59" ht="15.75" hidden="1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2"/>
      <c r="Y59" s="18"/>
      <c r="Z59" s="2"/>
      <c r="AA59" s="18"/>
      <c r="AB59" s="18"/>
      <c r="AC59" s="18"/>
      <c r="AD59" s="18"/>
      <c r="AE59" s="18"/>
    </row>
    <row r="60" ht="15.75" hidden="1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2"/>
      <c r="Y60" s="18"/>
      <c r="Z60" s="2"/>
      <c r="AA60" s="18"/>
      <c r="AB60" s="18"/>
      <c r="AC60" s="18"/>
      <c r="AD60" s="18"/>
      <c r="AE60" s="18"/>
    </row>
    <row r="61" ht="15.75" hidden="1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2"/>
      <c r="Y61" s="18"/>
      <c r="Z61" s="2"/>
      <c r="AA61" s="18"/>
      <c r="AB61" s="18"/>
      <c r="AC61" s="18"/>
      <c r="AD61" s="18"/>
      <c r="AE61" s="18"/>
    </row>
    <row r="62" ht="15.75" hidden="1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2"/>
      <c r="Y62" s="18"/>
      <c r="Z62" s="2"/>
      <c r="AA62" s="18"/>
      <c r="AB62" s="18"/>
      <c r="AC62" s="18"/>
      <c r="AD62" s="18"/>
      <c r="AE62" s="18"/>
    </row>
    <row r="63" ht="15.75" hidden="1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2"/>
      <c r="Y63" s="18"/>
      <c r="Z63" s="2"/>
      <c r="AA63" s="18"/>
      <c r="AB63" s="18"/>
      <c r="AC63" s="18"/>
      <c r="AD63" s="18"/>
      <c r="AE63" s="18"/>
    </row>
    <row r="64" ht="15.75" hidden="1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2"/>
      <c r="Y64" s="18"/>
      <c r="Z64" s="2"/>
      <c r="AA64" s="18"/>
      <c r="AB64" s="18"/>
      <c r="AC64" s="18"/>
      <c r="AD64" s="18"/>
      <c r="AE64" s="18"/>
    </row>
    <row r="65" ht="15.75" hidden="1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2"/>
      <c r="Y65" s="18"/>
      <c r="Z65" s="2"/>
      <c r="AA65" s="18"/>
      <c r="AB65" s="18"/>
      <c r="AC65" s="18"/>
      <c r="AD65" s="18"/>
      <c r="AE65" s="18"/>
    </row>
    <row r="66" ht="15.75" hidden="1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2"/>
      <c r="Y66" s="18"/>
      <c r="Z66" s="2"/>
      <c r="AA66" s="18"/>
      <c r="AB66" s="18"/>
      <c r="AC66" s="18"/>
      <c r="AD66" s="18"/>
      <c r="AE66" s="18"/>
    </row>
    <row r="67" ht="15.75" hidden="1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2"/>
      <c r="Y67" s="18"/>
      <c r="Z67" s="2"/>
      <c r="AA67" s="18"/>
      <c r="AB67" s="18"/>
      <c r="AC67" s="18"/>
      <c r="AD67" s="18"/>
      <c r="AE67" s="18"/>
    </row>
    <row r="68" ht="15.75" hidden="1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2"/>
      <c r="Y68" s="18"/>
      <c r="Z68" s="2"/>
      <c r="AA68" s="18"/>
      <c r="AB68" s="18"/>
      <c r="AC68" s="18"/>
      <c r="AD68" s="18"/>
      <c r="AE68" s="18"/>
    </row>
    <row r="69" ht="15.75" hidden="1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2"/>
      <c r="Y69" s="18"/>
      <c r="Z69" s="2"/>
      <c r="AA69" s="18"/>
      <c r="AB69" s="18"/>
      <c r="AC69" s="18"/>
      <c r="AD69" s="18"/>
      <c r="AE69" s="18"/>
    </row>
    <row r="70" ht="15.75" hidden="1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2"/>
      <c r="Y70" s="18"/>
      <c r="Z70" s="2"/>
      <c r="AA70" s="18"/>
      <c r="AB70" s="18"/>
      <c r="AC70" s="18"/>
      <c r="AD70" s="18"/>
      <c r="AE70" s="18"/>
    </row>
    <row r="71" ht="15.75" hidden="1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2"/>
      <c r="Y71" s="18"/>
      <c r="Z71" s="2"/>
      <c r="AA71" s="18"/>
      <c r="AB71" s="18"/>
      <c r="AC71" s="18"/>
      <c r="AD71" s="18"/>
      <c r="AE71" s="18"/>
    </row>
    <row r="72" ht="15.75" hidden="1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2"/>
      <c r="Y72" s="18"/>
      <c r="Z72" s="2"/>
      <c r="AA72" s="18"/>
      <c r="AB72" s="18"/>
      <c r="AC72" s="18"/>
      <c r="AD72" s="18"/>
      <c r="AE72" s="18"/>
    </row>
    <row r="73" ht="15.75" hidden="1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2"/>
      <c r="Y73" s="18"/>
      <c r="Z73" s="2"/>
      <c r="AA73" s="18"/>
      <c r="AB73" s="18"/>
      <c r="AC73" s="18"/>
      <c r="AD73" s="18"/>
      <c r="AE73" s="18"/>
    </row>
    <row r="74" ht="15.75" hidden="1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2"/>
      <c r="Y74" s="18"/>
      <c r="Z74" s="2"/>
      <c r="AA74" s="18"/>
      <c r="AB74" s="18"/>
      <c r="AC74" s="18"/>
      <c r="AD74" s="18"/>
      <c r="AE74" s="18"/>
    </row>
    <row r="75" ht="15.75" hidden="1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2"/>
      <c r="Y75" s="18"/>
      <c r="Z75" s="2"/>
      <c r="AA75" s="18"/>
      <c r="AB75" s="18"/>
      <c r="AC75" s="18"/>
      <c r="AD75" s="18"/>
      <c r="AE75" s="18"/>
    </row>
    <row r="76" ht="15.75" hidden="1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2"/>
      <c r="Y76" s="18"/>
      <c r="Z76" s="2"/>
      <c r="AA76" s="18"/>
      <c r="AB76" s="18"/>
      <c r="AC76" s="18"/>
      <c r="AD76" s="18"/>
      <c r="AE76" s="18"/>
    </row>
    <row r="77" ht="15.75" hidden="1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2"/>
      <c r="Y77" s="18"/>
      <c r="Z77" s="2"/>
      <c r="AA77" s="18"/>
      <c r="AB77" s="18"/>
      <c r="AC77" s="18"/>
      <c r="AD77" s="18"/>
      <c r="AE77" s="18"/>
    </row>
    <row r="78" ht="15.75" hidden="1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2"/>
      <c r="Y78" s="18"/>
      <c r="Z78" s="2"/>
      <c r="AA78" s="18"/>
      <c r="AB78" s="18"/>
      <c r="AC78" s="18"/>
      <c r="AD78" s="18"/>
      <c r="AE78" s="18"/>
    </row>
    <row r="79" ht="15.75" hidden="1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2"/>
      <c r="W79" s="2"/>
      <c r="X79" s="2"/>
      <c r="Y79" s="18"/>
      <c r="Z79" s="2"/>
      <c r="AA79" s="18"/>
      <c r="AB79" s="18"/>
      <c r="AC79" s="18"/>
      <c r="AD79" s="18"/>
      <c r="AE79" s="18"/>
    </row>
    <row r="80" ht="15.75" hidden="1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2"/>
      <c r="W80" s="2"/>
      <c r="X80" s="2"/>
      <c r="Y80" s="18"/>
      <c r="Z80" s="2"/>
      <c r="AA80" s="18"/>
      <c r="AB80" s="18"/>
      <c r="AC80" s="18"/>
      <c r="AD80" s="18"/>
      <c r="AE80" s="18"/>
    </row>
    <row r="81" ht="15.75" hidden="1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2"/>
      <c r="W81" s="2"/>
      <c r="X81" s="2"/>
      <c r="Y81" s="2"/>
      <c r="Z81" s="2"/>
      <c r="AA81" s="18"/>
      <c r="AB81" s="18"/>
      <c r="AC81" s="18"/>
      <c r="AD81" s="18"/>
      <c r="AE81" s="18"/>
    </row>
    <row r="82" ht="15.75" hidden="1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2"/>
      <c r="W82" s="2"/>
      <c r="X82" s="2"/>
      <c r="Y82" s="2"/>
      <c r="Z82" s="2"/>
      <c r="AA82" s="18"/>
      <c r="AB82" s="18"/>
      <c r="AC82" s="18"/>
      <c r="AD82" s="18"/>
      <c r="AE82" s="18"/>
    </row>
    <row r="83" ht="15.75" hidden="1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2"/>
      <c r="W83" s="2"/>
      <c r="X83" s="2"/>
      <c r="Y83" s="2"/>
      <c r="Z83" s="2"/>
      <c r="AA83" s="18"/>
      <c r="AB83" s="18"/>
      <c r="AC83" s="18"/>
      <c r="AD83" s="18"/>
      <c r="AE83" s="18"/>
    </row>
    <row r="84" ht="15.75" hidden="1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2"/>
      <c r="W84" s="2"/>
      <c r="X84" s="2"/>
      <c r="Y84" s="2"/>
      <c r="Z84" s="2"/>
      <c r="AA84" s="18"/>
      <c r="AB84" s="18"/>
      <c r="AC84" s="18"/>
      <c r="AD84" s="18"/>
      <c r="AE84" s="18"/>
    </row>
    <row r="85" ht="15.75" hidden="1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2"/>
      <c r="W85" s="2"/>
      <c r="X85" s="2"/>
      <c r="Y85" s="2"/>
      <c r="Z85" s="2"/>
      <c r="AA85" s="18"/>
      <c r="AB85" s="18"/>
      <c r="AC85" s="18"/>
      <c r="AD85" s="18"/>
      <c r="AE85" s="18"/>
    </row>
    <row r="86" ht="15.75" hidden="1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8"/>
      <c r="M86" s="18"/>
      <c r="N86" s="18"/>
      <c r="O86" s="18"/>
      <c r="P86" s="18"/>
      <c r="Q86" s="2"/>
      <c r="R86" s="2"/>
      <c r="S86" s="18"/>
      <c r="T86" s="18"/>
      <c r="U86" s="2"/>
      <c r="V86" s="2"/>
      <c r="W86" s="2"/>
      <c r="X86" s="2"/>
      <c r="Y86" s="2"/>
      <c r="Z86" s="2"/>
      <c r="AA86" s="18"/>
      <c r="AB86" s="18"/>
      <c r="AC86" s="18"/>
      <c r="AD86" s="18"/>
      <c r="AE86" s="18"/>
    </row>
    <row r="87" ht="15.75" hidden="1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8"/>
      <c r="M87" s="18"/>
      <c r="N87" s="18"/>
      <c r="O87" s="18"/>
      <c r="P87" s="18"/>
      <c r="Q87" s="2"/>
      <c r="R87" s="2"/>
      <c r="S87" s="2"/>
      <c r="T87" s="2"/>
      <c r="U87" s="2"/>
      <c r="V87" s="2"/>
      <c r="W87" s="2"/>
      <c r="X87" s="2"/>
      <c r="Y87" s="2"/>
      <c r="Z87" s="2"/>
      <c r="AA87" s="18"/>
      <c r="AB87" s="18"/>
      <c r="AC87" s="18"/>
      <c r="AD87" s="18"/>
      <c r="AE87" s="18"/>
    </row>
    <row r="88" ht="15.75" hidden="1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8"/>
      <c r="M88" s="18"/>
      <c r="N88" s="18"/>
      <c r="O88" s="18"/>
      <c r="P88" s="18"/>
      <c r="Q88" s="2"/>
      <c r="R88" s="2"/>
      <c r="S88" s="2"/>
      <c r="T88" s="2"/>
      <c r="U88" s="2"/>
      <c r="V88" s="2"/>
      <c r="W88" s="2"/>
      <c r="X88" s="2"/>
      <c r="Y88" s="2"/>
      <c r="Z88" s="2"/>
      <c r="AA88" s="18"/>
      <c r="AB88" s="18"/>
      <c r="AC88" s="18"/>
      <c r="AD88" s="18"/>
      <c r="AE88" s="18"/>
    </row>
    <row r="89" ht="15.75" hidden="1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8"/>
      <c r="M89" s="18"/>
      <c r="N89" s="18"/>
      <c r="O89" s="18"/>
      <c r="P89" s="18"/>
      <c r="Q89" s="2"/>
      <c r="R89" s="2"/>
      <c r="S89" s="2"/>
      <c r="T89" s="2"/>
      <c r="U89" s="2"/>
      <c r="V89" s="2"/>
      <c r="W89" s="2"/>
      <c r="X89" s="2"/>
      <c r="Y89" s="2"/>
      <c r="Z89" s="2"/>
      <c r="AA89" s="18"/>
      <c r="AB89" s="18"/>
      <c r="AC89" s="18"/>
      <c r="AD89" s="18"/>
      <c r="AE89" s="18"/>
    </row>
    <row r="90" ht="15.75" hidden="1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8"/>
      <c r="M90" s="18"/>
      <c r="N90" s="18"/>
      <c r="O90" s="18"/>
      <c r="P90" s="18"/>
      <c r="Q90" s="2"/>
      <c r="R90" s="2"/>
      <c r="S90" s="2"/>
      <c r="T90" s="2"/>
      <c r="U90" s="2"/>
      <c r="V90" s="2"/>
      <c r="W90" s="2"/>
      <c r="X90" s="2"/>
      <c r="Y90" s="2"/>
      <c r="Z90" s="2"/>
      <c r="AA90" s="18"/>
      <c r="AB90" s="18"/>
      <c r="AC90" s="18"/>
      <c r="AD90" s="18"/>
      <c r="AE90" s="2"/>
    </row>
    <row r="91" ht="15.75" hidden="1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8"/>
      <c r="M91" s="18"/>
      <c r="N91" s="18"/>
      <c r="O91" s="18"/>
      <c r="P91" s="18"/>
      <c r="Q91" s="2"/>
      <c r="R91" s="2"/>
      <c r="S91" s="2"/>
      <c r="T91" s="2"/>
      <c r="U91" s="2"/>
      <c r="V91" s="2"/>
      <c r="W91" s="2"/>
      <c r="X91" s="2"/>
      <c r="Y91" s="2"/>
      <c r="Z91" s="2"/>
      <c r="AA91" s="18"/>
      <c r="AB91" s="18"/>
      <c r="AC91" s="18"/>
      <c r="AD91" s="18"/>
      <c r="AE91" s="2"/>
    </row>
    <row r="92" ht="15.75" hidden="1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8"/>
      <c r="M92" s="18"/>
      <c r="N92" s="18"/>
      <c r="O92" s="18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8"/>
      <c r="AB92" s="18"/>
      <c r="AC92" s="18"/>
      <c r="AD92" s="2"/>
      <c r="AE92" s="2"/>
    </row>
    <row r="93" ht="15.75" hidden="1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8"/>
      <c r="M93" s="18"/>
      <c r="N93" s="18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8"/>
      <c r="AB93" s="2"/>
      <c r="AC93" s="2"/>
      <c r="AD93" s="2"/>
      <c r="AE93" s="2"/>
    </row>
    <row r="94" ht="15.75" hidden="1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8"/>
      <c r="M94" s="18"/>
      <c r="N94" s="18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8"/>
      <c r="AB94" s="2"/>
      <c r="AC94" s="2"/>
      <c r="AD94" s="2"/>
      <c r="AE94" s="2"/>
    </row>
    <row r="95" ht="15.75" hidden="1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8"/>
      <c r="M95" s="18"/>
      <c r="N95" s="18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8"/>
      <c r="AB95" s="2"/>
      <c r="AC95" s="2"/>
      <c r="AD95" s="2"/>
      <c r="AE95" s="2"/>
    </row>
    <row r="96" ht="15.75" hidden="1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8"/>
      <c r="M96" s="18"/>
      <c r="N96" s="18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8"/>
      <c r="AB96" s="2"/>
      <c r="AC96" s="2"/>
      <c r="AD96" s="2"/>
      <c r="AE96" s="2"/>
    </row>
    <row r="97" ht="15.75" hidden="1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8"/>
      <c r="M97" s="18"/>
      <c r="N97" s="18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8"/>
      <c r="M98" s="18"/>
      <c r="N98" s="18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8"/>
      <c r="M99" s="18"/>
      <c r="N99" s="18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8"/>
      <c r="M100" s="18"/>
      <c r="N100" s="18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8"/>
      <c r="M101" s="18"/>
      <c r="N101" s="18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8"/>
      <c r="M102" s="18"/>
      <c r="N102" s="18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8"/>
      <c r="M103" s="18"/>
      <c r="N103" s="18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8"/>
      <c r="M104" s="18"/>
      <c r="N104" s="18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8"/>
      <c r="M105" s="18"/>
      <c r="N105" s="18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8"/>
      <c r="M106" s="18"/>
      <c r="N106" s="18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8"/>
      <c r="M107" s="18"/>
      <c r="N107" s="18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8"/>
      <c r="M108" s="18"/>
      <c r="N108" s="18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8"/>
      <c r="M109" s="18"/>
      <c r="N109" s="18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8"/>
      <c r="M110" s="18"/>
      <c r="N110" s="18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8"/>
      <c r="M111" s="18"/>
      <c r="N111" s="18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8"/>
      <c r="M112" s="18"/>
      <c r="N112" s="18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8"/>
      <c r="M113" s="18"/>
      <c r="N113" s="18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8"/>
      <c r="M114" s="18"/>
      <c r="N114" s="18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8"/>
      <c r="M115" s="18"/>
      <c r="N115" s="18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8"/>
      <c r="M116" s="18"/>
      <c r="N116" s="18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8"/>
      <c r="M117" s="18"/>
      <c r="N117" s="18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8"/>
      <c r="M118" s="18"/>
      <c r="N118" s="18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8"/>
      <c r="M119" s="18"/>
      <c r="N119" s="18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8"/>
      <c r="M120" s="18"/>
      <c r="N120" s="18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8"/>
      <c r="M121" s="18"/>
      <c r="N121" s="18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8"/>
      <c r="M122" s="18"/>
      <c r="N122" s="18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8"/>
      <c r="M123" s="18"/>
      <c r="N123" s="18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8"/>
      <c r="M124" s="18"/>
      <c r="N124" s="18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8"/>
      <c r="M125" s="18"/>
      <c r="N125" s="18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8"/>
      <c r="M126" s="18"/>
      <c r="N126" s="18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8"/>
      <c r="M127" s="18"/>
      <c r="N127" s="18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8"/>
      <c r="M128" s="18"/>
      <c r="N128" s="18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8"/>
      <c r="M129" s="18"/>
      <c r="N129" s="18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8"/>
      <c r="M130" s="18"/>
      <c r="N130" s="18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8"/>
      <c r="M131" s="18"/>
      <c r="N131" s="18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8"/>
      <c r="M132" s="18"/>
      <c r="N132" s="18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45"/>
      <c r="B133" s="45"/>
      <c r="C133" s="45"/>
      <c r="D133" s="45"/>
      <c r="E133" s="45"/>
      <c r="F133" s="45"/>
      <c r="G133" s="45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45"/>
      <c r="B134" s="45"/>
      <c r="C134" s="45"/>
      <c r="D134" s="45"/>
      <c r="E134" s="45"/>
      <c r="F134" s="45"/>
      <c r="G134" s="45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45"/>
      <c r="B135" s="45"/>
      <c r="C135" s="45"/>
      <c r="D135" s="45"/>
      <c r="E135" s="45"/>
      <c r="F135" s="45"/>
      <c r="G135" s="45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45"/>
      <c r="B136" s="45"/>
      <c r="C136" s="45"/>
      <c r="D136" s="45"/>
      <c r="E136" s="45"/>
      <c r="F136" s="45"/>
      <c r="G136" s="45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45"/>
      <c r="B137" s="45"/>
      <c r="C137" s="45"/>
      <c r="D137" s="45"/>
      <c r="E137" s="45"/>
      <c r="F137" s="45"/>
      <c r="G137" s="45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45"/>
      <c r="B138" s="45"/>
      <c r="C138" s="45"/>
      <c r="D138" s="45"/>
      <c r="E138" s="45"/>
      <c r="F138" s="45"/>
      <c r="G138" s="45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45"/>
      <c r="B139" s="45"/>
      <c r="C139" s="45"/>
      <c r="D139" s="45"/>
      <c r="E139" s="45"/>
      <c r="F139" s="45"/>
      <c r="G139" s="45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45"/>
      <c r="B140" s="45"/>
      <c r="C140" s="45"/>
      <c r="D140" s="45"/>
      <c r="E140" s="45"/>
      <c r="F140" s="45"/>
      <c r="G140" s="45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45"/>
      <c r="B141" s="45"/>
      <c r="C141" s="45"/>
      <c r="D141" s="45"/>
      <c r="E141" s="45"/>
      <c r="F141" s="45"/>
      <c r="G141" s="45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45"/>
      <c r="B142" s="45"/>
      <c r="C142" s="45"/>
      <c r="D142" s="45"/>
      <c r="E142" s="45"/>
      <c r="F142" s="45"/>
      <c r="G142" s="45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45"/>
      <c r="B143" s="45"/>
      <c r="C143" s="45"/>
      <c r="D143" s="45"/>
      <c r="E143" s="45"/>
      <c r="F143" s="45"/>
      <c r="G143" s="45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45"/>
      <c r="B144" s="45"/>
      <c r="C144" s="45"/>
      <c r="D144" s="45"/>
      <c r="E144" s="45"/>
      <c r="F144" s="45"/>
      <c r="G144" s="45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45"/>
      <c r="B145" s="45"/>
      <c r="C145" s="45"/>
      <c r="D145" s="45"/>
      <c r="E145" s="45"/>
      <c r="F145" s="45"/>
      <c r="G145" s="45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45"/>
      <c r="B146" s="45"/>
      <c r="C146" s="45"/>
      <c r="D146" s="45"/>
      <c r="E146" s="45"/>
      <c r="F146" s="45"/>
      <c r="G146" s="45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45"/>
      <c r="B147" s="45"/>
      <c r="C147" s="45"/>
      <c r="D147" s="45"/>
      <c r="E147" s="45"/>
      <c r="F147" s="45"/>
      <c r="G147" s="45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45"/>
      <c r="B148" s="45"/>
      <c r="C148" s="45"/>
      <c r="D148" s="45"/>
      <c r="E148" s="45"/>
      <c r="F148" s="45"/>
      <c r="G148" s="45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45"/>
      <c r="B149" s="45"/>
      <c r="C149" s="45"/>
      <c r="D149" s="45"/>
      <c r="E149" s="45"/>
      <c r="F149" s="45"/>
      <c r="G149" s="45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45"/>
      <c r="B150" s="45"/>
      <c r="C150" s="45"/>
      <c r="D150" s="45"/>
      <c r="E150" s="45"/>
      <c r="F150" s="45"/>
      <c r="G150" s="45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45"/>
      <c r="B151" s="45"/>
      <c r="C151" s="45"/>
      <c r="D151" s="45"/>
      <c r="E151" s="45"/>
      <c r="F151" s="45"/>
      <c r="G151" s="45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45"/>
      <c r="B152" s="45"/>
      <c r="C152" s="45"/>
      <c r="D152" s="45"/>
      <c r="E152" s="45"/>
      <c r="F152" s="45"/>
      <c r="G152" s="45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45"/>
      <c r="B153" s="45"/>
      <c r="C153" s="45"/>
      <c r="D153" s="45"/>
      <c r="E153" s="45"/>
      <c r="F153" s="45"/>
      <c r="G153" s="45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45"/>
      <c r="B154" s="45"/>
      <c r="C154" s="45"/>
      <c r="D154" s="45"/>
      <c r="E154" s="45"/>
      <c r="F154" s="45"/>
      <c r="G154" s="45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45"/>
      <c r="B155" s="45"/>
      <c r="C155" s="45"/>
      <c r="D155" s="45"/>
      <c r="E155" s="45"/>
      <c r="F155" s="45"/>
      <c r="G155" s="45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45"/>
      <c r="B156" s="45"/>
      <c r="C156" s="45"/>
      <c r="D156" s="45"/>
      <c r="E156" s="45"/>
      <c r="F156" s="45"/>
      <c r="G156" s="45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45"/>
      <c r="B157" s="45"/>
      <c r="C157" s="45"/>
      <c r="D157" s="45"/>
      <c r="E157" s="45"/>
      <c r="F157" s="45"/>
      <c r="G157" s="45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5"/>
      <c r="B158" s="45"/>
      <c r="C158" s="45"/>
      <c r="D158" s="45"/>
      <c r="E158" s="45"/>
      <c r="F158" s="45"/>
      <c r="G158" s="45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5"/>
      <c r="B159" s="45"/>
      <c r="C159" s="45"/>
      <c r="D159" s="45"/>
      <c r="E159" s="45"/>
      <c r="F159" s="45"/>
      <c r="G159" s="45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5"/>
      <c r="B160" s="45"/>
      <c r="C160" s="45"/>
      <c r="D160" s="45"/>
      <c r="E160" s="45"/>
      <c r="F160" s="45"/>
      <c r="G160" s="45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5"/>
      <c r="B161" s="45"/>
      <c r="C161" s="45"/>
      <c r="D161" s="45"/>
      <c r="E161" s="45"/>
      <c r="F161" s="45"/>
      <c r="G161" s="45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5"/>
      <c r="B162" s="45"/>
      <c r="C162" s="45"/>
      <c r="D162" s="45"/>
      <c r="E162" s="45"/>
      <c r="F162" s="45"/>
      <c r="G162" s="4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5"/>
      <c r="B163" s="45"/>
      <c r="C163" s="45"/>
      <c r="D163" s="45"/>
      <c r="E163" s="45"/>
      <c r="F163" s="45"/>
      <c r="G163" s="45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5"/>
      <c r="B164" s="45"/>
      <c r="C164" s="45"/>
      <c r="D164" s="45"/>
      <c r="E164" s="45"/>
      <c r="F164" s="45"/>
      <c r="G164" s="4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5"/>
      <c r="B165" s="45"/>
      <c r="C165" s="45"/>
      <c r="D165" s="45"/>
      <c r="E165" s="45"/>
      <c r="F165" s="45"/>
      <c r="G165" s="45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5"/>
      <c r="B166" s="45"/>
      <c r="C166" s="45"/>
      <c r="D166" s="45"/>
      <c r="E166" s="45"/>
      <c r="F166" s="45"/>
      <c r="G166" s="4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5"/>
      <c r="B167" s="45"/>
      <c r="C167" s="45"/>
      <c r="D167" s="45"/>
      <c r="E167" s="45"/>
      <c r="F167" s="45"/>
      <c r="G167" s="45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5"/>
      <c r="B168" s="45"/>
      <c r="C168" s="45"/>
      <c r="D168" s="45"/>
      <c r="E168" s="45"/>
      <c r="F168" s="45"/>
      <c r="G168" s="4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5"/>
      <c r="B169" s="45"/>
      <c r="C169" s="45"/>
      <c r="D169" s="45"/>
      <c r="E169" s="45"/>
      <c r="F169" s="45"/>
      <c r="G169" s="45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5"/>
      <c r="B170" s="45"/>
      <c r="C170" s="45"/>
      <c r="D170" s="45"/>
      <c r="E170" s="45"/>
      <c r="F170" s="45"/>
      <c r="G170" s="4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5"/>
      <c r="B171" s="45"/>
      <c r="C171" s="45"/>
      <c r="D171" s="45"/>
      <c r="E171" s="45"/>
      <c r="F171" s="45"/>
      <c r="G171" s="45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5"/>
      <c r="B172" s="45"/>
      <c r="C172" s="45"/>
      <c r="D172" s="45"/>
      <c r="E172" s="45"/>
      <c r="F172" s="45"/>
      <c r="G172" s="4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5"/>
      <c r="B173" s="45"/>
      <c r="C173" s="45"/>
      <c r="D173" s="45"/>
      <c r="E173" s="45"/>
      <c r="F173" s="45"/>
      <c r="G173" s="45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5"/>
      <c r="B174" s="45"/>
      <c r="C174" s="45"/>
      <c r="D174" s="45"/>
      <c r="E174" s="45"/>
      <c r="F174" s="45"/>
      <c r="G174" s="4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5"/>
      <c r="B175" s="45"/>
      <c r="C175" s="45"/>
      <c r="D175" s="45"/>
      <c r="E175" s="45"/>
      <c r="F175" s="45"/>
      <c r="G175" s="45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5"/>
      <c r="B176" s="45"/>
      <c r="C176" s="45"/>
      <c r="D176" s="45"/>
      <c r="E176" s="45"/>
      <c r="F176" s="45"/>
      <c r="G176" s="4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5"/>
      <c r="B177" s="45"/>
      <c r="C177" s="45"/>
      <c r="D177" s="45"/>
      <c r="E177" s="45"/>
      <c r="F177" s="45"/>
      <c r="G177" s="45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5"/>
      <c r="B178" s="45"/>
      <c r="C178" s="45"/>
      <c r="D178" s="45"/>
      <c r="E178" s="45"/>
      <c r="F178" s="45"/>
      <c r="G178" s="4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5"/>
      <c r="B179" s="45"/>
      <c r="C179" s="45"/>
      <c r="D179" s="45"/>
      <c r="E179" s="45"/>
      <c r="F179" s="45"/>
      <c r="G179" s="45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5"/>
      <c r="B180" s="45"/>
      <c r="C180" s="45"/>
      <c r="D180" s="45"/>
      <c r="E180" s="45"/>
      <c r="F180" s="45"/>
      <c r="G180" s="4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5"/>
      <c r="B181" s="45"/>
      <c r="C181" s="45"/>
      <c r="D181" s="45"/>
      <c r="E181" s="45"/>
      <c r="F181" s="45"/>
      <c r="G181" s="45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5"/>
      <c r="B182" s="45"/>
      <c r="C182" s="45"/>
      <c r="D182" s="45"/>
      <c r="E182" s="45"/>
      <c r="F182" s="45"/>
      <c r="G182" s="4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5"/>
      <c r="B183" s="45"/>
      <c r="C183" s="45"/>
      <c r="D183" s="45"/>
      <c r="E183" s="45"/>
      <c r="F183" s="45"/>
      <c r="G183" s="45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5"/>
      <c r="B184" s="45"/>
      <c r="C184" s="45"/>
      <c r="D184" s="45"/>
      <c r="E184" s="45"/>
      <c r="F184" s="45"/>
      <c r="G184" s="4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5"/>
      <c r="B185" s="45"/>
      <c r="C185" s="45"/>
      <c r="D185" s="45"/>
      <c r="E185" s="45"/>
      <c r="F185" s="45"/>
      <c r="G185" s="45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5"/>
      <c r="B186" s="45"/>
      <c r="C186" s="45"/>
      <c r="D186" s="45"/>
      <c r="E186" s="45"/>
      <c r="F186" s="45"/>
      <c r="G186" s="4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5"/>
      <c r="B187" s="45"/>
      <c r="C187" s="45"/>
      <c r="D187" s="45"/>
      <c r="E187" s="45"/>
      <c r="F187" s="45"/>
      <c r="G187" s="45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5"/>
      <c r="B188" s="45"/>
      <c r="C188" s="45"/>
      <c r="D188" s="45"/>
      <c r="E188" s="45"/>
      <c r="F188" s="45"/>
      <c r="G188" s="45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5"/>
      <c r="B189" s="45"/>
      <c r="C189" s="45"/>
      <c r="D189" s="45"/>
      <c r="E189" s="45"/>
      <c r="F189" s="45"/>
      <c r="G189" s="45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5"/>
      <c r="B190" s="45"/>
      <c r="C190" s="45"/>
      <c r="D190" s="45"/>
      <c r="E190" s="45"/>
      <c r="F190" s="45"/>
      <c r="G190" s="45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5"/>
      <c r="B191" s="45"/>
      <c r="C191" s="45"/>
      <c r="D191" s="45"/>
      <c r="E191" s="45"/>
      <c r="F191" s="45"/>
      <c r="G191" s="45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5"/>
      <c r="B192" s="45"/>
      <c r="C192" s="45"/>
      <c r="D192" s="45"/>
      <c r="E192" s="45"/>
      <c r="F192" s="45"/>
      <c r="G192" s="45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5"/>
      <c r="B193" s="45"/>
      <c r="C193" s="45"/>
      <c r="D193" s="45"/>
      <c r="E193" s="45"/>
      <c r="F193" s="45"/>
      <c r="G193" s="45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5"/>
      <c r="B194" s="45"/>
      <c r="C194" s="45"/>
      <c r="D194" s="45"/>
      <c r="E194" s="45"/>
      <c r="F194" s="45"/>
      <c r="G194" s="45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5"/>
      <c r="B195" s="45"/>
      <c r="C195" s="45"/>
      <c r="D195" s="45"/>
      <c r="E195" s="45"/>
      <c r="F195" s="45"/>
      <c r="G195" s="45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5"/>
      <c r="B196" s="45"/>
      <c r="C196" s="45"/>
      <c r="D196" s="45"/>
      <c r="E196" s="45"/>
      <c r="F196" s="45"/>
      <c r="G196" s="45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5"/>
      <c r="B197" s="45"/>
      <c r="C197" s="45"/>
      <c r="D197" s="45"/>
      <c r="E197" s="45"/>
      <c r="F197" s="45"/>
      <c r="G197" s="45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5"/>
      <c r="B198" s="45"/>
      <c r="C198" s="45"/>
      <c r="D198" s="45"/>
      <c r="E198" s="45"/>
      <c r="F198" s="45"/>
      <c r="G198" s="45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5"/>
      <c r="B199" s="45"/>
      <c r="C199" s="45"/>
      <c r="D199" s="45"/>
      <c r="E199" s="45"/>
      <c r="F199" s="45"/>
      <c r="G199" s="45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5"/>
      <c r="B200" s="45"/>
      <c r="C200" s="45"/>
      <c r="D200" s="45"/>
      <c r="E200" s="45"/>
      <c r="F200" s="45"/>
      <c r="G200" s="45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5"/>
      <c r="B201" s="45"/>
      <c r="C201" s="45"/>
      <c r="D201" s="45"/>
      <c r="E201" s="45"/>
      <c r="F201" s="45"/>
      <c r="G201" s="45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5"/>
      <c r="B202" s="45"/>
      <c r="C202" s="45"/>
      <c r="D202" s="45"/>
      <c r="E202" s="45"/>
      <c r="F202" s="45"/>
      <c r="G202" s="45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5"/>
      <c r="B203" s="45"/>
      <c r="C203" s="45"/>
      <c r="D203" s="45"/>
      <c r="E203" s="45"/>
      <c r="F203" s="45"/>
      <c r="G203" s="45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5"/>
      <c r="B204" s="45"/>
      <c r="C204" s="45"/>
      <c r="D204" s="45"/>
      <c r="E204" s="45"/>
      <c r="F204" s="45"/>
      <c r="G204" s="45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5"/>
      <c r="B205" s="45"/>
      <c r="C205" s="45"/>
      <c r="D205" s="45"/>
      <c r="E205" s="45"/>
      <c r="F205" s="45"/>
      <c r="G205" s="45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5"/>
      <c r="B206" s="45"/>
      <c r="C206" s="45"/>
      <c r="D206" s="45"/>
      <c r="E206" s="45"/>
      <c r="F206" s="45"/>
      <c r="G206" s="45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5"/>
      <c r="B207" s="45"/>
      <c r="C207" s="45"/>
      <c r="D207" s="45"/>
      <c r="E207" s="45"/>
      <c r="F207" s="45"/>
      <c r="G207" s="45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5"/>
      <c r="B208" s="45"/>
      <c r="C208" s="45"/>
      <c r="D208" s="45"/>
      <c r="E208" s="45"/>
      <c r="F208" s="45"/>
      <c r="G208" s="45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5"/>
      <c r="B209" s="45"/>
      <c r="C209" s="45"/>
      <c r="D209" s="45"/>
      <c r="E209" s="45"/>
      <c r="F209" s="45"/>
      <c r="G209" s="45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5"/>
      <c r="B210" s="45"/>
      <c r="C210" s="45"/>
      <c r="D210" s="45"/>
      <c r="E210" s="45"/>
      <c r="F210" s="45"/>
      <c r="G210" s="45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5"/>
      <c r="B211" s="45"/>
      <c r="C211" s="45"/>
      <c r="D211" s="45"/>
      <c r="E211" s="45"/>
      <c r="F211" s="45"/>
      <c r="G211" s="45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5"/>
      <c r="B212" s="45"/>
      <c r="C212" s="45"/>
      <c r="D212" s="45"/>
      <c r="E212" s="45"/>
      <c r="F212" s="45"/>
      <c r="G212" s="45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5"/>
      <c r="B213" s="45"/>
      <c r="C213" s="45"/>
      <c r="D213" s="45"/>
      <c r="E213" s="45"/>
      <c r="F213" s="45"/>
      <c r="G213" s="45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5"/>
      <c r="B214" s="45"/>
      <c r="C214" s="45"/>
      <c r="D214" s="45"/>
      <c r="E214" s="45"/>
      <c r="F214" s="45"/>
      <c r="G214" s="45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5"/>
      <c r="B215" s="45"/>
      <c r="C215" s="45"/>
      <c r="D215" s="45"/>
      <c r="E215" s="45"/>
      <c r="F215" s="45"/>
      <c r="G215" s="45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5"/>
      <c r="B216" s="45"/>
      <c r="C216" s="45"/>
      <c r="D216" s="45"/>
      <c r="E216" s="45"/>
      <c r="F216" s="45"/>
      <c r="G216" s="45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5"/>
      <c r="B217" s="45"/>
      <c r="C217" s="45"/>
      <c r="D217" s="45"/>
      <c r="E217" s="45"/>
      <c r="F217" s="45"/>
      <c r="G217" s="45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5"/>
      <c r="B218" s="45"/>
      <c r="C218" s="45"/>
      <c r="D218" s="45"/>
      <c r="E218" s="45"/>
      <c r="F218" s="45"/>
      <c r="G218" s="45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5"/>
      <c r="B219" s="45"/>
      <c r="C219" s="45"/>
      <c r="D219" s="45"/>
      <c r="E219" s="45"/>
      <c r="F219" s="45"/>
      <c r="G219" s="45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5"/>
      <c r="B220" s="45"/>
      <c r="C220" s="45"/>
      <c r="D220" s="45"/>
      <c r="E220" s="45"/>
      <c r="F220" s="45"/>
      <c r="G220" s="45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5"/>
      <c r="B221" s="45"/>
      <c r="C221" s="45"/>
      <c r="D221" s="45"/>
      <c r="E221" s="45"/>
      <c r="F221" s="45"/>
      <c r="G221" s="45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5"/>
      <c r="B222" s="45"/>
      <c r="C222" s="45"/>
      <c r="D222" s="45"/>
      <c r="E222" s="45"/>
      <c r="F222" s="45"/>
      <c r="G222" s="45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5"/>
      <c r="B223" s="45"/>
      <c r="C223" s="45"/>
      <c r="D223" s="45"/>
      <c r="E223" s="45"/>
      <c r="F223" s="45"/>
      <c r="G223" s="45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5"/>
      <c r="B224" s="45"/>
      <c r="C224" s="45"/>
      <c r="D224" s="45"/>
      <c r="E224" s="45"/>
      <c r="F224" s="45"/>
      <c r="G224" s="45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5"/>
      <c r="B225" s="45"/>
      <c r="C225" s="45"/>
      <c r="D225" s="45"/>
      <c r="E225" s="45"/>
      <c r="F225" s="45"/>
      <c r="G225" s="45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33:G48">
    <cfRule type="cellIs" dxfId="0" priority="1" operator="lessThan">
      <formula>7</formula>
    </cfRule>
  </conditionalFormatting>
  <conditionalFormatting sqref="G33:G48">
    <cfRule type="cellIs" dxfId="1" priority="2" operator="greaterThanOrEqual">
      <formula>7</formula>
    </cfRule>
  </conditionalFormatting>
  <conditionalFormatting sqref="G4:G27">
    <cfRule type="cellIs" dxfId="0" priority="3" operator="lessThan">
      <formula>7</formula>
    </cfRule>
  </conditionalFormatting>
  <conditionalFormatting sqref="G4:G27">
    <cfRule type="cellIs" dxfId="1" priority="4" operator="greaterThanOrEqual">
      <formula>7</formula>
    </cfRule>
  </conditionalFormatting>
  <conditionalFormatting sqref="B4:E2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36C09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3" t="s">
        <v>26</v>
      </c>
      <c r="B1" s="14" t="s">
        <v>68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 t="s">
        <v>28</v>
      </c>
      <c r="N1" s="18"/>
      <c r="O1" s="18"/>
      <c r="P1" s="18"/>
      <c r="Q1" s="19"/>
      <c r="R1" s="19"/>
      <c r="S1" s="19"/>
      <c r="T1" s="19"/>
      <c r="U1" s="19"/>
      <c r="V1" s="19"/>
      <c r="W1" s="19"/>
      <c r="X1" s="19"/>
      <c r="Y1" s="19"/>
      <c r="AA1" s="19"/>
      <c r="AB1" s="19"/>
      <c r="AC1" s="19"/>
      <c r="AD1" s="19"/>
      <c r="AE1" s="19"/>
    </row>
    <row r="2">
      <c r="A2" s="20"/>
      <c r="B2" s="21"/>
      <c r="C2" s="22"/>
      <c r="D2" s="22"/>
      <c r="E2" s="22"/>
      <c r="F2" s="22"/>
      <c r="G2" s="22"/>
      <c r="H2" s="22"/>
      <c r="I2" s="22"/>
      <c r="J2" s="22"/>
      <c r="K2" s="23"/>
      <c r="L2" s="2"/>
      <c r="M2" s="24" t="s">
        <v>29</v>
      </c>
      <c r="N2" s="18"/>
      <c r="O2" s="18"/>
      <c r="P2" s="18"/>
      <c r="Q2" s="19"/>
      <c r="R2" s="19"/>
      <c r="S2" s="19"/>
      <c r="T2" s="19"/>
      <c r="U2" s="19"/>
      <c r="V2" s="19"/>
      <c r="W2" s="19"/>
      <c r="X2" s="19"/>
      <c r="Y2" s="19"/>
      <c r="AA2" s="19"/>
      <c r="AB2" s="19"/>
      <c r="AC2" s="19"/>
      <c r="AD2" s="19"/>
      <c r="AE2" s="19"/>
    </row>
    <row r="3">
      <c r="A3" s="25"/>
      <c r="B3" s="26" t="s">
        <v>30</v>
      </c>
      <c r="C3" s="26" t="s">
        <v>31</v>
      </c>
      <c r="D3" s="26" t="s">
        <v>32</v>
      </c>
      <c r="E3" s="26" t="s">
        <v>33</v>
      </c>
      <c r="F3" s="27" t="s">
        <v>34</v>
      </c>
      <c r="G3" s="27" t="s">
        <v>35</v>
      </c>
      <c r="H3" s="27" t="s">
        <v>36</v>
      </c>
      <c r="I3" s="27" t="s">
        <v>37</v>
      </c>
      <c r="J3" s="26" t="s">
        <v>38</v>
      </c>
      <c r="K3" s="26" t="s">
        <v>39</v>
      </c>
      <c r="L3" s="2"/>
      <c r="M3" s="17" t="s">
        <v>40</v>
      </c>
      <c r="N3" s="18"/>
      <c r="O3" s="18"/>
      <c r="P3" s="18"/>
      <c r="Q3" s="19"/>
      <c r="R3" s="19"/>
      <c r="S3" s="19"/>
      <c r="T3" s="19"/>
      <c r="U3" s="19"/>
      <c r="V3" s="19"/>
      <c r="W3" s="19"/>
      <c r="Y3" s="19"/>
      <c r="Z3" s="19"/>
      <c r="AA3" s="19"/>
      <c r="AB3" s="19"/>
      <c r="AC3" s="19"/>
      <c r="AD3" s="19"/>
      <c r="AE3" s="19"/>
    </row>
    <row r="4">
      <c r="A4" s="28" t="str">
        <f>ALNS!A4</f>
        <v>Ana Beatriz Oliveira Barbosa</v>
      </c>
      <c r="B4" s="29"/>
      <c r="C4" s="29"/>
      <c r="D4" s="29"/>
      <c r="E4" s="29"/>
      <c r="F4" s="30">
        <f t="shared" ref="F4:F27" si="1">IF(A4&lt;&gt;"",SUM(B4:E4),)</f>
        <v>0</v>
      </c>
      <c r="G4" s="31" t="str">
        <f t="shared" ref="G4:G27" si="2">IFERROR(IF(F4&gt;=0,AVERAGE(B4:E4),""),"")</f>
        <v/>
      </c>
      <c r="H4" s="30" t="str">
        <f t="shared" ref="H4:H27" si="3">IF(AND(F4&gt;=10,F4&lt;28,G4&lt;7),ROUND((50-G4*6)/4,1),"")</f>
        <v/>
      </c>
      <c r="I4" s="32"/>
      <c r="J4" s="33" t="str">
        <f t="shared" ref="J4:J27" si="4">IF(AND(B4&lt;&gt;"",C4&lt;&gt;"",D4&lt;&gt;"",E4&lt;&gt;""),IF(OR(F4&gt;=28,F4&lt;10),G4,IF(I4=H4,5,((G4*6)+(I4*4))/10)),)</f>
        <v/>
      </c>
      <c r="K4" s="34" t="str">
        <f t="shared" ref="K4:K27" si="5">IF(AND(B4&lt;&gt;"",C4&lt;&gt;"",D4&lt;&gt;"",E4&lt;&gt;""),IF(J4&gt;=5,"A","R"),)</f>
        <v/>
      </c>
      <c r="L4" s="2"/>
      <c r="M4" s="35" t="s">
        <v>41</v>
      </c>
      <c r="N4" s="18"/>
      <c r="O4" s="18"/>
      <c r="P4" s="18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</row>
    <row r="5">
      <c r="A5" s="36" t="str">
        <f>ALNS!A5</f>
        <v>Ana Clara de Lima</v>
      </c>
      <c r="B5" s="37"/>
      <c r="C5" s="37"/>
      <c r="D5" s="37"/>
      <c r="E5" s="37"/>
      <c r="F5" s="38">
        <f t="shared" si="1"/>
        <v>0</v>
      </c>
      <c r="G5" s="39" t="str">
        <f t="shared" si="2"/>
        <v/>
      </c>
      <c r="H5" s="38" t="str">
        <f t="shared" si="3"/>
        <v/>
      </c>
      <c r="I5" s="40"/>
      <c r="J5" s="41" t="str">
        <f t="shared" si="4"/>
        <v/>
      </c>
      <c r="K5" s="42" t="str">
        <f t="shared" si="5"/>
        <v/>
      </c>
      <c r="L5" s="2"/>
      <c r="M5" s="24" t="s">
        <v>42</v>
      </c>
      <c r="N5" s="18"/>
      <c r="O5" s="18"/>
      <c r="P5" s="18"/>
      <c r="Q5" s="19"/>
      <c r="R5" s="19"/>
      <c r="S5" s="19"/>
      <c r="T5" s="19"/>
      <c r="U5" s="19"/>
      <c r="V5" s="19"/>
      <c r="W5" s="19"/>
      <c r="Y5" s="19"/>
      <c r="AA5" s="19"/>
      <c r="AB5" s="19"/>
      <c r="AC5" s="19"/>
      <c r="AD5" s="19"/>
      <c r="AE5" s="19"/>
    </row>
    <row r="6">
      <c r="A6" s="28" t="str">
        <f>ALNS!A6</f>
        <v>Brenda Teixeira Figueiredo</v>
      </c>
      <c r="B6" s="29"/>
      <c r="C6" s="29"/>
      <c r="D6" s="29"/>
      <c r="E6" s="29"/>
      <c r="F6" s="30">
        <f t="shared" si="1"/>
        <v>0</v>
      </c>
      <c r="G6" s="31" t="str">
        <f t="shared" si="2"/>
        <v/>
      </c>
      <c r="H6" s="30" t="str">
        <f t="shared" si="3"/>
        <v/>
      </c>
      <c r="I6" s="32"/>
      <c r="J6" s="33" t="str">
        <f t="shared" si="4"/>
        <v/>
      </c>
      <c r="K6" s="34" t="str">
        <f t="shared" si="5"/>
        <v/>
      </c>
      <c r="L6" s="2"/>
      <c r="M6" s="43" t="s">
        <v>43</v>
      </c>
      <c r="N6" s="18"/>
      <c r="O6" s="18"/>
      <c r="P6" s="18"/>
      <c r="Q6" s="19"/>
      <c r="R6" s="19"/>
      <c r="S6" s="19"/>
      <c r="T6" s="19"/>
      <c r="U6" s="19"/>
      <c r="V6" s="19"/>
      <c r="W6" s="19"/>
      <c r="Y6" s="19"/>
      <c r="AA6" s="19"/>
      <c r="AB6" s="19"/>
      <c r="AC6" s="19"/>
      <c r="AD6" s="19"/>
      <c r="AE6" s="19"/>
    </row>
    <row r="7">
      <c r="A7" s="36" t="str">
        <f>ALNS!A7</f>
        <v>Carlos Antonio da Silva Vicente</v>
      </c>
      <c r="B7" s="37"/>
      <c r="C7" s="37"/>
      <c r="D7" s="37"/>
      <c r="E7" s="37"/>
      <c r="F7" s="38">
        <f t="shared" si="1"/>
        <v>0</v>
      </c>
      <c r="G7" s="39" t="str">
        <f t="shared" si="2"/>
        <v/>
      </c>
      <c r="H7" s="38" t="str">
        <f t="shared" si="3"/>
        <v/>
      </c>
      <c r="I7" s="40"/>
      <c r="J7" s="41" t="str">
        <f t="shared" si="4"/>
        <v/>
      </c>
      <c r="K7" s="42" t="str">
        <f t="shared" si="5"/>
        <v/>
      </c>
      <c r="L7" s="2"/>
      <c r="M7" s="43" t="s">
        <v>44</v>
      </c>
      <c r="N7" s="18"/>
      <c r="O7" s="18"/>
      <c r="P7" s="18"/>
      <c r="Q7" s="19"/>
      <c r="R7" s="19"/>
      <c r="S7" s="19"/>
      <c r="T7" s="19"/>
      <c r="U7" s="19"/>
      <c r="V7" s="19"/>
      <c r="W7" s="19"/>
      <c r="Y7" s="19"/>
      <c r="AA7" s="19"/>
      <c r="AB7" s="19"/>
      <c r="AC7" s="19"/>
      <c r="AD7" s="19"/>
      <c r="AE7" s="19"/>
    </row>
    <row r="8">
      <c r="A8" s="28" t="str">
        <f>ALNS!A8</f>
        <v>Eduarda Shaieny Lopes Lima</v>
      </c>
      <c r="B8" s="29"/>
      <c r="C8" s="29"/>
      <c r="D8" s="29"/>
      <c r="E8" s="29"/>
      <c r="F8" s="30">
        <f t="shared" si="1"/>
        <v>0</v>
      </c>
      <c r="G8" s="31" t="str">
        <f t="shared" si="2"/>
        <v/>
      </c>
      <c r="H8" s="30" t="str">
        <f t="shared" si="3"/>
        <v/>
      </c>
      <c r="I8" s="32"/>
      <c r="J8" s="33" t="str">
        <f t="shared" si="4"/>
        <v/>
      </c>
      <c r="K8" s="34" t="str">
        <f t="shared" si="5"/>
        <v/>
      </c>
      <c r="L8" s="2"/>
      <c r="M8" s="18"/>
      <c r="N8" s="18"/>
      <c r="O8" s="18"/>
      <c r="P8" s="18"/>
      <c r="Q8" s="19"/>
      <c r="R8" s="19"/>
      <c r="S8" s="19"/>
      <c r="T8" s="19"/>
      <c r="U8" s="19"/>
      <c r="V8" s="19"/>
      <c r="W8" s="19"/>
      <c r="Y8" s="19"/>
      <c r="AA8" s="19"/>
      <c r="AB8" s="19"/>
      <c r="AC8" s="19"/>
      <c r="AD8" s="19"/>
      <c r="AE8" s="19"/>
    </row>
    <row r="9">
      <c r="A9" s="36" t="str">
        <f>ALNS!A9</f>
        <v>Ellen Beatriz Pacífico da Silva</v>
      </c>
      <c r="B9" s="37"/>
      <c r="C9" s="37"/>
      <c r="D9" s="37"/>
      <c r="E9" s="37"/>
      <c r="F9" s="38">
        <f t="shared" si="1"/>
        <v>0</v>
      </c>
      <c r="G9" s="39" t="str">
        <f t="shared" si="2"/>
        <v/>
      </c>
      <c r="H9" s="38" t="str">
        <f t="shared" si="3"/>
        <v/>
      </c>
      <c r="I9" s="40"/>
      <c r="J9" s="41" t="str">
        <f t="shared" si="4"/>
        <v/>
      </c>
      <c r="K9" s="42" t="str">
        <f t="shared" si="5"/>
        <v/>
      </c>
      <c r="L9" s="2"/>
      <c r="M9" s="18"/>
      <c r="N9" s="18"/>
      <c r="O9" s="18"/>
      <c r="P9" s="18"/>
      <c r="Q9" s="19"/>
      <c r="R9" s="19"/>
      <c r="S9" s="19"/>
      <c r="T9" s="19"/>
      <c r="U9" s="19"/>
      <c r="V9" s="19"/>
      <c r="W9" s="19"/>
      <c r="Y9" s="19"/>
      <c r="AA9" s="19"/>
      <c r="AB9" s="19"/>
      <c r="AC9" s="19"/>
      <c r="AD9" s="19"/>
      <c r="AE9" s="19"/>
    </row>
    <row r="10">
      <c r="A10" s="28" t="str">
        <f>ALNS!A10</f>
        <v>Emilly Christina Lima Freire</v>
      </c>
      <c r="B10" s="29"/>
      <c r="C10" s="29"/>
      <c r="D10" s="29"/>
      <c r="E10" s="29"/>
      <c r="F10" s="30">
        <f t="shared" si="1"/>
        <v>0</v>
      </c>
      <c r="G10" s="31" t="str">
        <f t="shared" si="2"/>
        <v/>
      </c>
      <c r="H10" s="30" t="str">
        <f t="shared" si="3"/>
        <v/>
      </c>
      <c r="I10" s="32"/>
      <c r="J10" s="33" t="str">
        <f t="shared" si="4"/>
        <v/>
      </c>
      <c r="K10" s="34" t="str">
        <f t="shared" si="5"/>
        <v/>
      </c>
      <c r="L10" s="2"/>
      <c r="M10" s="18"/>
      <c r="N10" s="18"/>
      <c r="O10" s="18"/>
      <c r="P10" s="18"/>
      <c r="Q10" s="19"/>
      <c r="R10" s="19"/>
      <c r="S10" s="19"/>
      <c r="T10" s="19"/>
      <c r="U10" s="19"/>
      <c r="V10" s="19"/>
      <c r="W10" s="19"/>
      <c r="Y10" s="19"/>
      <c r="AA10" s="19"/>
      <c r="AB10" s="19"/>
      <c r="AC10" s="19"/>
      <c r="AD10" s="19"/>
      <c r="AE10" s="19"/>
    </row>
    <row r="11">
      <c r="A11" s="36" t="str">
        <f>ALNS!A11</f>
        <v>Emilly Eduarda Almeida da Silva</v>
      </c>
      <c r="B11" s="37"/>
      <c r="C11" s="37"/>
      <c r="D11" s="37"/>
      <c r="E11" s="37"/>
      <c r="F11" s="38">
        <f t="shared" si="1"/>
        <v>0</v>
      </c>
      <c r="G11" s="39" t="str">
        <f t="shared" si="2"/>
        <v/>
      </c>
      <c r="H11" s="38" t="str">
        <f t="shared" si="3"/>
        <v/>
      </c>
      <c r="I11" s="40"/>
      <c r="J11" s="41" t="str">
        <f t="shared" si="4"/>
        <v/>
      </c>
      <c r="K11" s="42" t="str">
        <f t="shared" si="5"/>
        <v/>
      </c>
      <c r="L11" s="2"/>
      <c r="M11" s="18"/>
      <c r="N11" s="18"/>
      <c r="O11" s="18"/>
      <c r="P11" s="18"/>
      <c r="Q11" s="19"/>
      <c r="R11" s="19"/>
      <c r="S11" s="19"/>
      <c r="T11" s="19"/>
      <c r="U11" s="19"/>
      <c r="V11" s="19"/>
      <c r="W11" s="19"/>
      <c r="Y11" s="19"/>
      <c r="AA11" s="19"/>
      <c r="AB11" s="19"/>
      <c r="AC11" s="19"/>
      <c r="AD11" s="19"/>
      <c r="AE11" s="19"/>
    </row>
    <row r="12">
      <c r="A12" s="28" t="str">
        <f>ALNS!A12</f>
        <v>Emilly Oliveira da Cruz</v>
      </c>
      <c r="B12" s="29"/>
      <c r="C12" s="29"/>
      <c r="D12" s="29"/>
      <c r="E12" s="29"/>
      <c r="F12" s="30">
        <f t="shared" si="1"/>
        <v>0</v>
      </c>
      <c r="G12" s="31" t="str">
        <f t="shared" si="2"/>
        <v/>
      </c>
      <c r="H12" s="30" t="str">
        <f t="shared" si="3"/>
        <v/>
      </c>
      <c r="I12" s="32"/>
      <c r="J12" s="33" t="str">
        <f t="shared" si="4"/>
        <v/>
      </c>
      <c r="K12" s="34" t="str">
        <f t="shared" si="5"/>
        <v/>
      </c>
      <c r="L12" s="2"/>
      <c r="M12" s="18"/>
      <c r="N12" s="18"/>
      <c r="O12" s="18"/>
      <c r="P12" s="18"/>
      <c r="Q12" s="19"/>
      <c r="R12" s="19"/>
      <c r="S12" s="19"/>
      <c r="T12" s="19"/>
      <c r="U12" s="19"/>
      <c r="V12" s="19"/>
      <c r="W12" s="19"/>
      <c r="Y12" s="19"/>
      <c r="AA12" s="19"/>
      <c r="AB12" s="19"/>
      <c r="AC12" s="19"/>
      <c r="AD12" s="19"/>
      <c r="AE12" s="19"/>
    </row>
    <row r="13">
      <c r="A13" s="36" t="str">
        <f>ALNS!A13</f>
        <v>Esteffany Mirelly Lima da Silva</v>
      </c>
      <c r="B13" s="37"/>
      <c r="C13" s="37"/>
      <c r="D13" s="37"/>
      <c r="E13" s="37"/>
      <c r="F13" s="38">
        <f t="shared" si="1"/>
        <v>0</v>
      </c>
      <c r="G13" s="39" t="str">
        <f t="shared" si="2"/>
        <v/>
      </c>
      <c r="H13" s="38" t="str">
        <f t="shared" si="3"/>
        <v/>
      </c>
      <c r="I13" s="40"/>
      <c r="J13" s="41" t="str">
        <f t="shared" si="4"/>
        <v/>
      </c>
      <c r="K13" s="42" t="str">
        <f t="shared" si="5"/>
        <v/>
      </c>
      <c r="L13" s="2"/>
      <c r="M13" s="18"/>
      <c r="N13" s="18"/>
      <c r="O13" s="18"/>
      <c r="P13" s="18"/>
      <c r="Q13" s="19"/>
      <c r="R13" s="19"/>
      <c r="S13" s="19"/>
      <c r="T13" s="19"/>
      <c r="U13" s="19"/>
      <c r="V13" s="19"/>
      <c r="W13" s="19"/>
      <c r="Y13" s="19"/>
      <c r="AA13" s="19"/>
      <c r="AB13" s="19"/>
      <c r="AC13" s="19"/>
      <c r="AD13" s="19"/>
      <c r="AE13" s="19"/>
    </row>
    <row r="14">
      <c r="A14" s="28" t="str">
        <f>ALNS!A14</f>
        <v>Ester Hadassa Gomes Silva</v>
      </c>
      <c r="B14" s="29"/>
      <c r="C14" s="29"/>
      <c r="D14" s="29"/>
      <c r="E14" s="29"/>
      <c r="F14" s="30">
        <f t="shared" si="1"/>
        <v>0</v>
      </c>
      <c r="G14" s="31" t="str">
        <f t="shared" si="2"/>
        <v/>
      </c>
      <c r="H14" s="30" t="str">
        <f t="shared" si="3"/>
        <v/>
      </c>
      <c r="I14" s="32"/>
      <c r="J14" s="33" t="str">
        <f t="shared" si="4"/>
        <v/>
      </c>
      <c r="K14" s="34" t="str">
        <f t="shared" si="5"/>
        <v/>
      </c>
      <c r="L14" s="2"/>
      <c r="M14" s="18"/>
      <c r="N14" s="18"/>
      <c r="O14" s="18"/>
      <c r="P14" s="18"/>
      <c r="Q14" s="19"/>
      <c r="R14" s="19"/>
      <c r="S14" s="19"/>
      <c r="T14" s="19"/>
      <c r="U14" s="19"/>
      <c r="V14" s="19"/>
      <c r="W14" s="19"/>
      <c r="Y14" s="19"/>
      <c r="AA14" s="19"/>
      <c r="AB14" s="19"/>
      <c r="AC14" s="19"/>
      <c r="AD14" s="19"/>
      <c r="AE14" s="19"/>
    </row>
    <row r="15">
      <c r="A15" s="36" t="str">
        <f>ALNS!A15</f>
        <v>Évelin Yasmin Ferreira de Santana</v>
      </c>
      <c r="B15" s="37"/>
      <c r="C15" s="37"/>
      <c r="D15" s="37"/>
      <c r="E15" s="37"/>
      <c r="F15" s="38">
        <f t="shared" si="1"/>
        <v>0</v>
      </c>
      <c r="G15" s="39" t="str">
        <f t="shared" si="2"/>
        <v/>
      </c>
      <c r="H15" s="38" t="str">
        <f t="shared" si="3"/>
        <v/>
      </c>
      <c r="I15" s="40"/>
      <c r="J15" s="41" t="str">
        <f t="shared" si="4"/>
        <v/>
      </c>
      <c r="K15" s="42" t="str">
        <f t="shared" si="5"/>
        <v/>
      </c>
      <c r="L15" s="2"/>
      <c r="M15" s="18"/>
      <c r="N15" s="18"/>
      <c r="O15" s="18"/>
      <c r="P15" s="18"/>
      <c r="Q15" s="19"/>
      <c r="R15" s="19"/>
      <c r="S15" s="19"/>
      <c r="T15" s="19"/>
      <c r="U15" s="19"/>
      <c r="V15" s="19"/>
      <c r="W15" s="19"/>
      <c r="Y15" s="19"/>
      <c r="AA15" s="19"/>
      <c r="AB15" s="19"/>
      <c r="AC15" s="19"/>
      <c r="AD15" s="19"/>
      <c r="AE15" s="19"/>
    </row>
    <row r="16">
      <c r="A16" s="28" t="str">
        <f>ALNS!A16</f>
        <v>Everton Henrique de Negreiros Silva</v>
      </c>
      <c r="B16" s="29"/>
      <c r="C16" s="29"/>
      <c r="D16" s="29"/>
      <c r="E16" s="29"/>
      <c r="F16" s="30">
        <f t="shared" si="1"/>
        <v>0</v>
      </c>
      <c r="G16" s="31" t="str">
        <f t="shared" si="2"/>
        <v/>
      </c>
      <c r="H16" s="30" t="str">
        <f t="shared" si="3"/>
        <v/>
      </c>
      <c r="I16" s="32"/>
      <c r="J16" s="33" t="str">
        <f t="shared" si="4"/>
        <v/>
      </c>
      <c r="K16" s="34" t="str">
        <f t="shared" si="5"/>
        <v/>
      </c>
      <c r="L16" s="2"/>
      <c r="M16" s="18"/>
      <c r="N16" s="18"/>
      <c r="O16" s="18"/>
      <c r="P16" s="18"/>
      <c r="Q16" s="19"/>
      <c r="R16" s="19"/>
      <c r="S16" s="19"/>
      <c r="T16" s="19"/>
      <c r="U16" s="19"/>
      <c r="V16" s="19"/>
      <c r="W16" s="19"/>
      <c r="Y16" s="19"/>
      <c r="AA16" s="19"/>
      <c r="AB16" s="19"/>
      <c r="AC16" s="19"/>
      <c r="AD16" s="19"/>
      <c r="AE16" s="19"/>
    </row>
    <row r="17">
      <c r="A17" s="36" t="str">
        <f>ALNS!A17</f>
        <v>Gabrielle Borges Alves</v>
      </c>
      <c r="B17" s="37"/>
      <c r="C17" s="37"/>
      <c r="D17" s="37"/>
      <c r="E17" s="37"/>
      <c r="F17" s="38">
        <f t="shared" si="1"/>
        <v>0</v>
      </c>
      <c r="G17" s="39" t="str">
        <f t="shared" si="2"/>
        <v/>
      </c>
      <c r="H17" s="38" t="str">
        <f t="shared" si="3"/>
        <v/>
      </c>
      <c r="I17" s="40"/>
      <c r="J17" s="41" t="str">
        <f t="shared" si="4"/>
        <v/>
      </c>
      <c r="K17" s="42" t="str">
        <f t="shared" si="5"/>
        <v/>
      </c>
      <c r="L17" s="2"/>
      <c r="M17" s="18"/>
      <c r="N17" s="18"/>
      <c r="O17" s="18"/>
      <c r="P17" s="18"/>
      <c r="Q17" s="19"/>
      <c r="R17" s="19"/>
      <c r="S17" s="19"/>
      <c r="T17" s="19"/>
      <c r="U17" s="19"/>
      <c r="V17" s="19"/>
      <c r="W17" s="19"/>
      <c r="Y17" s="19"/>
      <c r="AA17" s="19"/>
      <c r="AB17" s="19"/>
      <c r="AC17" s="19"/>
      <c r="AD17" s="19"/>
      <c r="AE17" s="19"/>
    </row>
    <row r="18">
      <c r="A18" s="28" t="str">
        <f>ALNS!A18</f>
        <v>João Gabriel Araújo Macedo</v>
      </c>
      <c r="B18" s="29"/>
      <c r="C18" s="29"/>
      <c r="D18" s="29"/>
      <c r="E18" s="29"/>
      <c r="F18" s="30">
        <f t="shared" si="1"/>
        <v>0</v>
      </c>
      <c r="G18" s="31" t="str">
        <f t="shared" si="2"/>
        <v/>
      </c>
      <c r="H18" s="30" t="str">
        <f t="shared" si="3"/>
        <v/>
      </c>
      <c r="I18" s="32"/>
      <c r="J18" s="33" t="str">
        <f t="shared" si="4"/>
        <v/>
      </c>
      <c r="K18" s="34" t="str">
        <f t="shared" si="5"/>
        <v/>
      </c>
      <c r="L18" s="2"/>
      <c r="M18" s="18"/>
      <c r="N18" s="18"/>
      <c r="O18" s="18"/>
      <c r="P18" s="18"/>
      <c r="Q18" s="19"/>
      <c r="R18" s="19"/>
      <c r="S18" s="19"/>
      <c r="T18" s="19"/>
      <c r="U18" s="19"/>
      <c r="V18" s="19"/>
      <c r="W18" s="19"/>
      <c r="Y18" s="19"/>
      <c r="AA18" s="19"/>
      <c r="AB18" s="19"/>
      <c r="AC18" s="19"/>
      <c r="AD18" s="19"/>
      <c r="AE18" s="19"/>
    </row>
    <row r="19">
      <c r="A19" s="36" t="str">
        <f>ALNS!A19</f>
        <v>José Flávio Araújo Macedo</v>
      </c>
      <c r="B19" s="37"/>
      <c r="C19" s="37"/>
      <c r="D19" s="37"/>
      <c r="E19" s="37"/>
      <c r="F19" s="38">
        <f t="shared" si="1"/>
        <v>0</v>
      </c>
      <c r="G19" s="39" t="str">
        <f t="shared" si="2"/>
        <v/>
      </c>
      <c r="H19" s="38" t="str">
        <f t="shared" si="3"/>
        <v/>
      </c>
      <c r="I19" s="40"/>
      <c r="J19" s="41" t="str">
        <f t="shared" si="4"/>
        <v/>
      </c>
      <c r="K19" s="42" t="str">
        <f t="shared" si="5"/>
        <v/>
      </c>
      <c r="L19" s="2"/>
      <c r="M19" s="18"/>
      <c r="N19" s="18"/>
      <c r="O19" s="18"/>
      <c r="P19" s="18"/>
      <c r="Q19" s="19"/>
      <c r="R19" s="19"/>
      <c r="S19" s="19"/>
      <c r="T19" s="19"/>
      <c r="U19" s="19"/>
      <c r="V19" s="19"/>
      <c r="W19" s="19"/>
      <c r="Y19" s="19"/>
      <c r="AA19" s="19"/>
      <c r="AB19" s="19"/>
      <c r="AC19" s="19"/>
      <c r="AD19" s="19"/>
      <c r="AE19" s="19"/>
    </row>
    <row r="20" ht="15.75" customHeight="1">
      <c r="A20" s="44" t="str">
        <f>ALNS!A20</f>
        <v>Lethycia Nascimento Sousa</v>
      </c>
      <c r="B20" s="29"/>
      <c r="C20" s="29"/>
      <c r="D20" s="29"/>
      <c r="E20" s="29"/>
      <c r="F20" s="30">
        <f t="shared" si="1"/>
        <v>0</v>
      </c>
      <c r="G20" s="31" t="str">
        <f t="shared" si="2"/>
        <v/>
      </c>
      <c r="H20" s="30" t="str">
        <f t="shared" si="3"/>
        <v/>
      </c>
      <c r="I20" s="32"/>
      <c r="J20" s="33" t="str">
        <f t="shared" si="4"/>
        <v/>
      </c>
      <c r="K20" s="34" t="str">
        <f t="shared" si="5"/>
        <v/>
      </c>
      <c r="L20" s="2"/>
      <c r="M20" s="18"/>
      <c r="N20" s="18"/>
      <c r="O20" s="18"/>
      <c r="P20" s="18"/>
      <c r="Q20" s="19"/>
      <c r="R20" s="19"/>
      <c r="S20" s="19"/>
      <c r="T20" s="19"/>
      <c r="U20" s="19"/>
      <c r="V20" s="19"/>
      <c r="W20" s="19"/>
      <c r="Y20" s="19"/>
      <c r="AA20" s="19"/>
      <c r="AB20" s="19"/>
      <c r="AC20" s="19"/>
      <c r="AD20" s="19"/>
      <c r="AE20" s="19"/>
    </row>
    <row r="21" ht="15.75" customHeight="1">
      <c r="A21" s="36" t="str">
        <f>ALNS!A21</f>
        <v>Maria Julia Oliveira Almeida</v>
      </c>
      <c r="B21" s="37"/>
      <c r="C21" s="37"/>
      <c r="D21" s="37"/>
      <c r="E21" s="37"/>
      <c r="F21" s="38">
        <f t="shared" si="1"/>
        <v>0</v>
      </c>
      <c r="G21" s="39" t="str">
        <f t="shared" si="2"/>
        <v/>
      </c>
      <c r="H21" s="38" t="str">
        <f t="shared" si="3"/>
        <v/>
      </c>
      <c r="I21" s="40"/>
      <c r="J21" s="41" t="str">
        <f t="shared" si="4"/>
        <v/>
      </c>
      <c r="K21" s="42" t="str">
        <f t="shared" si="5"/>
        <v/>
      </c>
      <c r="L21" s="2"/>
      <c r="M21" s="18"/>
      <c r="N21" s="18"/>
      <c r="O21" s="18"/>
      <c r="P21" s="18"/>
      <c r="Q21" s="19"/>
      <c r="R21" s="19"/>
      <c r="S21" s="19"/>
      <c r="T21" s="19"/>
      <c r="U21" s="19"/>
      <c r="V21" s="19"/>
      <c r="W21" s="19"/>
      <c r="Y21" s="19"/>
      <c r="AA21" s="19"/>
      <c r="AB21" s="19"/>
      <c r="AC21" s="19"/>
      <c r="AD21" s="19"/>
      <c r="AE21" s="19"/>
    </row>
    <row r="22" ht="15.75" customHeight="1">
      <c r="A22" s="28" t="str">
        <f>ALNS!A22</f>
        <v>Marynna Mellyne de Oliveira Almeida Carneiro</v>
      </c>
      <c r="B22" s="29"/>
      <c r="C22" s="29"/>
      <c r="D22" s="29"/>
      <c r="E22" s="29"/>
      <c r="F22" s="30">
        <f t="shared" si="1"/>
        <v>0</v>
      </c>
      <c r="G22" s="31" t="str">
        <f t="shared" si="2"/>
        <v/>
      </c>
      <c r="H22" s="30" t="str">
        <f t="shared" si="3"/>
        <v/>
      </c>
      <c r="I22" s="32"/>
      <c r="J22" s="33" t="str">
        <f t="shared" si="4"/>
        <v/>
      </c>
      <c r="K22" s="34" t="str">
        <f t="shared" si="5"/>
        <v/>
      </c>
      <c r="L22" s="2"/>
      <c r="M22" s="18"/>
      <c r="N22" s="18"/>
      <c r="O22" s="18"/>
      <c r="P22" s="18"/>
      <c r="Q22" s="19"/>
      <c r="R22" s="19"/>
      <c r="S22" s="19"/>
      <c r="T22" s="19"/>
      <c r="U22" s="19"/>
      <c r="V22" s="19"/>
      <c r="W22" s="19"/>
      <c r="Y22" s="19"/>
      <c r="AA22" s="19"/>
      <c r="AB22" s="19"/>
      <c r="AC22" s="19"/>
      <c r="AD22" s="19"/>
      <c r="AE22" s="19"/>
    </row>
    <row r="23" ht="15.75" customHeight="1">
      <c r="A23" s="36" t="str">
        <f>ALNS!A23</f>
        <v>Milena Luana Azevedo Lima</v>
      </c>
      <c r="B23" s="37"/>
      <c r="C23" s="37"/>
      <c r="D23" s="37"/>
      <c r="E23" s="37"/>
      <c r="F23" s="38">
        <f t="shared" si="1"/>
        <v>0</v>
      </c>
      <c r="G23" s="39" t="str">
        <f t="shared" si="2"/>
        <v/>
      </c>
      <c r="H23" s="38" t="str">
        <f t="shared" si="3"/>
        <v/>
      </c>
      <c r="I23" s="40"/>
      <c r="J23" s="41" t="str">
        <f t="shared" si="4"/>
        <v/>
      </c>
      <c r="K23" s="42" t="str">
        <f t="shared" si="5"/>
        <v/>
      </c>
      <c r="L23" s="2"/>
      <c r="M23" s="18"/>
      <c r="N23" s="18"/>
      <c r="O23" s="18"/>
      <c r="P23" s="18"/>
      <c r="Q23" s="19"/>
      <c r="R23" s="19"/>
      <c r="S23" s="19"/>
      <c r="T23" s="19"/>
      <c r="U23" s="19"/>
      <c r="V23" s="19"/>
      <c r="W23" s="19"/>
      <c r="Y23" s="19"/>
      <c r="AA23" s="19"/>
      <c r="AB23" s="19"/>
      <c r="AC23" s="19"/>
      <c r="AD23" s="19"/>
      <c r="AE23" s="19"/>
    </row>
    <row r="24" ht="15.75" customHeight="1">
      <c r="A24" s="28" t="str">
        <f>ALNS!A24</f>
        <v>Myllena Maria da Silva Balbino</v>
      </c>
      <c r="B24" s="29"/>
      <c r="C24" s="29"/>
      <c r="D24" s="29"/>
      <c r="E24" s="29"/>
      <c r="F24" s="30">
        <f t="shared" si="1"/>
        <v>0</v>
      </c>
      <c r="G24" s="31" t="str">
        <f t="shared" si="2"/>
        <v/>
      </c>
      <c r="H24" s="30" t="str">
        <f t="shared" si="3"/>
        <v/>
      </c>
      <c r="I24" s="32"/>
      <c r="J24" s="33" t="str">
        <f t="shared" si="4"/>
        <v/>
      </c>
      <c r="K24" s="34" t="str">
        <f t="shared" si="5"/>
        <v/>
      </c>
      <c r="L24" s="2"/>
      <c r="M24" s="18"/>
      <c r="N24" s="18"/>
      <c r="O24" s="18"/>
      <c r="P24" s="18"/>
      <c r="Q24" s="19"/>
      <c r="R24" s="19"/>
      <c r="S24" s="19"/>
      <c r="T24" s="19"/>
      <c r="U24" s="19"/>
      <c r="V24" s="19"/>
      <c r="W24" s="19"/>
      <c r="Y24" s="19"/>
      <c r="AA24" s="19"/>
      <c r="AB24" s="19"/>
      <c r="AC24" s="19"/>
      <c r="AD24" s="19"/>
      <c r="AE24" s="19"/>
    </row>
    <row r="25" ht="15.75" customHeight="1">
      <c r="A25" s="36" t="str">
        <f>ALNS!A25</f>
        <v>Poliana Kelly de Almeida Nascimento</v>
      </c>
      <c r="B25" s="37"/>
      <c r="C25" s="37"/>
      <c r="D25" s="37"/>
      <c r="E25" s="37"/>
      <c r="F25" s="38">
        <f t="shared" si="1"/>
        <v>0</v>
      </c>
      <c r="G25" s="39" t="str">
        <f t="shared" si="2"/>
        <v/>
      </c>
      <c r="H25" s="38" t="str">
        <f t="shared" si="3"/>
        <v/>
      </c>
      <c r="I25" s="40"/>
      <c r="J25" s="41" t="str">
        <f t="shared" si="4"/>
        <v/>
      </c>
      <c r="K25" s="42" t="str">
        <f t="shared" si="5"/>
        <v/>
      </c>
      <c r="L25" s="2"/>
      <c r="M25" s="18"/>
      <c r="N25" s="18"/>
      <c r="O25" s="18"/>
      <c r="P25" s="18"/>
      <c r="Q25" s="19"/>
      <c r="R25" s="19"/>
      <c r="S25" s="19"/>
      <c r="T25" s="19"/>
      <c r="U25" s="19"/>
      <c r="V25" s="19"/>
      <c r="W25" s="19"/>
      <c r="Y25" s="19"/>
      <c r="AA25" s="19"/>
      <c r="AB25" s="19"/>
      <c r="AC25" s="19"/>
      <c r="AD25" s="19"/>
      <c r="AE25" s="19"/>
    </row>
    <row r="26" ht="15.75" customHeight="1">
      <c r="A26" s="28" t="str">
        <f>ALNS!A26</f>
        <v>Rafaelly Jordão de Oliveira</v>
      </c>
      <c r="B26" s="29"/>
      <c r="C26" s="29"/>
      <c r="D26" s="29"/>
      <c r="E26" s="29"/>
      <c r="F26" s="30">
        <f t="shared" si="1"/>
        <v>0</v>
      </c>
      <c r="G26" s="31" t="str">
        <f t="shared" si="2"/>
        <v/>
      </c>
      <c r="H26" s="30" t="str">
        <f t="shared" si="3"/>
        <v/>
      </c>
      <c r="I26" s="32"/>
      <c r="J26" s="33" t="str">
        <f t="shared" si="4"/>
        <v/>
      </c>
      <c r="K26" s="34" t="str">
        <f t="shared" si="5"/>
        <v/>
      </c>
      <c r="L26" s="2"/>
      <c r="M26" s="18"/>
      <c r="N26" s="18"/>
      <c r="O26" s="18"/>
      <c r="P26" s="18"/>
      <c r="Q26" s="19"/>
      <c r="R26" s="19"/>
      <c r="S26" s="19"/>
      <c r="T26" s="19"/>
      <c r="U26" s="19"/>
      <c r="V26" s="19"/>
      <c r="W26" s="19"/>
      <c r="Y26" s="19"/>
      <c r="AA26" s="19"/>
      <c r="AB26" s="19"/>
      <c r="AC26" s="19"/>
      <c r="AD26" s="19"/>
      <c r="AE26" s="19"/>
    </row>
    <row r="27" ht="15.75" customHeight="1">
      <c r="A27" s="36" t="str">
        <f>ALNS!A27</f>
        <v>Samuel de Sousa Ribeiro</v>
      </c>
      <c r="B27" s="37"/>
      <c r="C27" s="37"/>
      <c r="D27" s="37"/>
      <c r="E27" s="37"/>
      <c r="F27" s="38">
        <f t="shared" si="1"/>
        <v>0</v>
      </c>
      <c r="G27" s="39" t="str">
        <f t="shared" si="2"/>
        <v/>
      </c>
      <c r="H27" s="38" t="str">
        <f t="shared" si="3"/>
        <v/>
      </c>
      <c r="I27" s="40"/>
      <c r="J27" s="41" t="str">
        <f t="shared" si="4"/>
        <v/>
      </c>
      <c r="K27" s="42" t="str">
        <f t="shared" si="5"/>
        <v/>
      </c>
      <c r="L27" s="2"/>
      <c r="M27" s="18"/>
      <c r="N27" s="2"/>
      <c r="O27" s="2"/>
      <c r="P27" s="18"/>
      <c r="Y27" s="19"/>
      <c r="AA27" s="19"/>
      <c r="AB27" s="19"/>
      <c r="AC27" s="19"/>
      <c r="AD27" s="19"/>
      <c r="AE27" s="19"/>
    </row>
    <row r="28" ht="15.75" hidden="1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2"/>
      <c r="M28" s="18"/>
      <c r="N28" s="2"/>
      <c r="O28" s="18"/>
      <c r="P28" s="18"/>
      <c r="Q28" s="19"/>
      <c r="R28" s="19"/>
      <c r="S28" s="19"/>
      <c r="Y28" s="19"/>
      <c r="AA28" s="19"/>
      <c r="AB28" s="19"/>
      <c r="AC28" s="19"/>
      <c r="AD28" s="19"/>
      <c r="AE28" s="19"/>
    </row>
    <row r="29" ht="15.75" hidden="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2"/>
      <c r="M29" s="18"/>
      <c r="N29" s="18"/>
      <c r="O29" s="18"/>
      <c r="P29" s="18"/>
      <c r="Q29" s="19"/>
      <c r="R29" s="19"/>
      <c r="S29" s="19"/>
      <c r="AA29" s="19"/>
      <c r="AB29" s="19"/>
      <c r="AC29" s="19"/>
      <c r="AD29" s="19"/>
      <c r="AE29" s="19"/>
    </row>
    <row r="30" ht="15.75" hidden="1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2"/>
      <c r="M30" s="18"/>
      <c r="N30" s="2"/>
      <c r="O30" s="18"/>
      <c r="P30" s="18"/>
      <c r="Q30" s="19"/>
      <c r="R30" s="19"/>
      <c r="S30" s="19"/>
      <c r="AA30" s="19"/>
      <c r="AB30" s="19"/>
      <c r="AC30" s="19"/>
      <c r="AD30" s="19"/>
      <c r="AE30" s="19"/>
    </row>
    <row r="31" ht="15.75" hidden="1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8"/>
      <c r="M31" s="18"/>
      <c r="N31" s="18"/>
      <c r="O31" s="18"/>
      <c r="P31" s="18"/>
      <c r="R31" s="19"/>
      <c r="S31" s="19"/>
      <c r="AA31" s="19"/>
      <c r="AC31" s="19"/>
      <c r="AD31" s="19"/>
      <c r="AE31" s="19"/>
    </row>
    <row r="32" ht="15.75" hidden="1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8"/>
      <c r="M32" s="18"/>
      <c r="N32" s="18"/>
      <c r="O32" s="18"/>
      <c r="P32" s="18"/>
      <c r="Q32" s="19"/>
      <c r="R32" s="19"/>
      <c r="S32" s="19"/>
      <c r="AA32" s="19"/>
      <c r="AB32" s="19"/>
      <c r="AC32" s="19"/>
      <c r="AD32" s="19"/>
      <c r="AE32" s="19"/>
    </row>
    <row r="33" ht="15.75" hidden="1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8"/>
      <c r="M33" s="18"/>
      <c r="N33" s="18"/>
      <c r="O33" s="18"/>
      <c r="P33" s="18"/>
      <c r="Q33" s="19"/>
      <c r="R33" s="19"/>
      <c r="S33" s="19"/>
      <c r="AA33" s="19"/>
      <c r="AB33" s="19"/>
      <c r="AC33" s="19"/>
      <c r="AD33" s="19"/>
      <c r="AE33" s="19"/>
    </row>
    <row r="34" ht="15.75" hidden="1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8"/>
      <c r="M34" s="18"/>
      <c r="N34" s="18"/>
      <c r="O34" s="18"/>
      <c r="P34" s="18"/>
      <c r="AA34" s="19"/>
      <c r="AB34" s="19"/>
      <c r="AC34" s="19"/>
      <c r="AD34" s="19"/>
      <c r="AE34" s="19"/>
    </row>
    <row r="35" ht="15.75" hidden="1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8"/>
      <c r="M35" s="18"/>
      <c r="N35" s="18"/>
      <c r="O35" s="18"/>
      <c r="P35" s="18"/>
      <c r="AA35" s="19"/>
      <c r="AB35" s="19"/>
      <c r="AC35" s="19"/>
      <c r="AD35" s="19"/>
      <c r="AE35" s="19"/>
    </row>
    <row r="36" ht="15.75" hidden="1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8"/>
      <c r="M36" s="18"/>
      <c r="N36" s="18"/>
      <c r="O36" s="18"/>
      <c r="P36" s="18"/>
      <c r="AA36" s="19"/>
      <c r="AB36" s="19"/>
      <c r="AC36" s="19"/>
      <c r="AD36" s="19"/>
      <c r="AE36" s="19"/>
    </row>
    <row r="37" ht="15.75" hidden="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8"/>
      <c r="M37" s="18"/>
      <c r="N37" s="18"/>
      <c r="O37" s="18"/>
      <c r="P37" s="18"/>
      <c r="AA37" s="19"/>
      <c r="AB37" s="19"/>
      <c r="AC37" s="19"/>
      <c r="AD37" s="19"/>
    </row>
    <row r="38" ht="15.75" hidden="1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8"/>
      <c r="M38" s="18"/>
      <c r="N38" s="18"/>
      <c r="O38" s="18"/>
      <c r="P38" s="18"/>
      <c r="AA38" s="19"/>
      <c r="AB38" s="19"/>
      <c r="AC38" s="19"/>
      <c r="AD38" s="19"/>
    </row>
    <row r="39" ht="15.75" hidden="1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8"/>
      <c r="M39" s="18"/>
      <c r="N39" s="18"/>
      <c r="O39" s="18"/>
      <c r="P39" s="18"/>
      <c r="AA39" s="19"/>
      <c r="AB39" s="19"/>
      <c r="AC39" s="19"/>
      <c r="AD39" s="19"/>
    </row>
    <row r="40" ht="15.75" hidden="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8"/>
      <c r="M40" s="18"/>
      <c r="N40" s="18"/>
      <c r="O40" s="18"/>
      <c r="P40" s="18"/>
      <c r="AA40" s="19"/>
      <c r="AB40" s="19"/>
      <c r="AC40" s="19"/>
    </row>
    <row r="41" ht="15.75" hidden="1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8"/>
      <c r="M41" s="18"/>
      <c r="N41" s="18"/>
      <c r="O41" s="18"/>
      <c r="P41" s="18"/>
      <c r="AA41" s="19"/>
    </row>
    <row r="42" ht="15.75" hidden="1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8"/>
      <c r="M42" s="18"/>
      <c r="N42" s="18"/>
      <c r="O42" s="18"/>
      <c r="P42" s="18"/>
      <c r="AA42" s="19"/>
    </row>
    <row r="43" ht="15.75" hidden="1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8"/>
      <c r="M43" s="18"/>
      <c r="N43" s="18"/>
      <c r="O43" s="18"/>
      <c r="P43" s="18"/>
      <c r="AA43" s="19"/>
    </row>
    <row r="44" ht="15.75" hidden="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8"/>
      <c r="M44" s="18"/>
      <c r="N44" s="18"/>
      <c r="O44" s="18"/>
      <c r="P44" s="18"/>
      <c r="AA44" s="19"/>
    </row>
    <row r="45" ht="15.75" hidden="1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8"/>
      <c r="M45" s="18"/>
      <c r="N45" s="18"/>
      <c r="O45" s="18"/>
      <c r="P45" s="18"/>
    </row>
    <row r="46" ht="15.75" hidden="1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8"/>
      <c r="M46" s="18"/>
      <c r="N46" s="18"/>
      <c r="O46" s="18"/>
      <c r="P46" s="18"/>
    </row>
    <row r="47" ht="15.75" hidden="1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8"/>
      <c r="M47" s="18"/>
      <c r="N47" s="18"/>
      <c r="O47" s="18"/>
      <c r="P47" s="18"/>
    </row>
    <row r="48" ht="15.75" hidden="1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8"/>
      <c r="M48" s="18"/>
      <c r="N48" s="18"/>
      <c r="O48" s="18"/>
      <c r="P48" s="18"/>
    </row>
    <row r="49" ht="15.75" hidden="1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8"/>
      <c r="M49" s="18"/>
      <c r="N49" s="18"/>
      <c r="O49" s="18"/>
      <c r="P49" s="18"/>
    </row>
    <row r="50" ht="15.75" hidden="1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8"/>
      <c r="M50" s="18"/>
      <c r="N50" s="18"/>
      <c r="O50" s="18"/>
      <c r="P50" s="18"/>
    </row>
    <row r="51" ht="15.75" hidden="1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8"/>
      <c r="M51" s="18"/>
      <c r="N51" s="18"/>
      <c r="O51" s="18"/>
      <c r="P51" s="18"/>
    </row>
    <row r="52" ht="15.75" hidden="1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8"/>
      <c r="M52" s="18"/>
      <c r="N52" s="18"/>
      <c r="O52" s="18"/>
      <c r="P52" s="18"/>
    </row>
    <row r="53" ht="15.75" hidden="1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8"/>
      <c r="M53" s="18"/>
      <c r="N53" s="18"/>
      <c r="O53" s="18"/>
      <c r="P53" s="18"/>
      <c r="Q53" s="19"/>
      <c r="R53" s="19"/>
      <c r="S53" s="19"/>
      <c r="T53" s="19"/>
      <c r="U53" s="19"/>
      <c r="V53" s="19"/>
      <c r="W53" s="19"/>
      <c r="X53" s="19"/>
      <c r="Y53" s="19"/>
      <c r="AA53" s="19"/>
      <c r="AB53" s="19"/>
      <c r="AC53" s="19"/>
      <c r="AD53" s="19"/>
      <c r="AE53" s="19"/>
    </row>
    <row r="54" ht="15.75" hidden="1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8"/>
      <c r="M54" s="18"/>
      <c r="N54" s="18"/>
      <c r="O54" s="18"/>
      <c r="P54" s="18"/>
      <c r="Q54" s="19"/>
      <c r="R54" s="19"/>
      <c r="S54" s="19"/>
      <c r="T54" s="19"/>
      <c r="U54" s="19"/>
      <c r="V54" s="19"/>
      <c r="W54" s="19"/>
      <c r="X54" s="19"/>
      <c r="Y54" s="19"/>
      <c r="AA54" s="19"/>
      <c r="AB54" s="19"/>
      <c r="AC54" s="19"/>
      <c r="AD54" s="19"/>
      <c r="AE54" s="19"/>
    </row>
    <row r="55" ht="15.75" hidden="1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8"/>
      <c r="M55" s="18"/>
      <c r="N55" s="18"/>
      <c r="O55" s="18"/>
      <c r="P55" s="18"/>
      <c r="Q55" s="19"/>
      <c r="R55" s="19"/>
      <c r="S55" s="19"/>
      <c r="T55" s="19"/>
      <c r="U55" s="19"/>
      <c r="V55" s="19"/>
      <c r="W55" s="19"/>
      <c r="Y55" s="19"/>
      <c r="AA55" s="19"/>
      <c r="AB55" s="19"/>
      <c r="AC55" s="19"/>
      <c r="AD55" s="19"/>
      <c r="AE55" s="19"/>
    </row>
    <row r="56" ht="15.75" hidden="1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8"/>
      <c r="M56" s="18"/>
      <c r="N56" s="18"/>
      <c r="O56" s="18"/>
      <c r="P56" s="18"/>
      <c r="Q56" s="19"/>
      <c r="R56" s="19"/>
      <c r="S56" s="19"/>
      <c r="T56" s="19"/>
      <c r="U56" s="19"/>
      <c r="V56" s="19"/>
      <c r="W56" s="19"/>
      <c r="X56" s="19"/>
      <c r="Y56" s="19"/>
      <c r="AA56" s="19"/>
      <c r="AB56" s="19"/>
      <c r="AC56" s="19"/>
      <c r="AD56" s="19"/>
      <c r="AE56" s="19"/>
    </row>
    <row r="57" ht="15.75" hidden="1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8"/>
      <c r="M57" s="18"/>
      <c r="N57" s="18"/>
      <c r="O57" s="18"/>
      <c r="P57" s="18"/>
      <c r="Q57" s="19"/>
      <c r="R57" s="19"/>
      <c r="S57" s="19"/>
      <c r="T57" s="19"/>
      <c r="U57" s="19"/>
      <c r="V57" s="19"/>
      <c r="W57" s="19"/>
      <c r="Y57" s="19"/>
      <c r="AA57" s="19"/>
      <c r="AB57" s="19"/>
      <c r="AC57" s="19"/>
      <c r="AD57" s="19"/>
      <c r="AE57" s="19"/>
    </row>
    <row r="58" ht="15.75" hidden="1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8"/>
      <c r="M58" s="18"/>
      <c r="N58" s="18"/>
      <c r="O58" s="18"/>
      <c r="P58" s="18"/>
      <c r="Q58" s="19"/>
      <c r="R58" s="19"/>
      <c r="S58" s="19"/>
      <c r="T58" s="19"/>
      <c r="U58" s="19"/>
      <c r="V58" s="19"/>
      <c r="W58" s="19"/>
      <c r="Y58" s="19"/>
      <c r="AA58" s="19"/>
      <c r="AB58" s="19"/>
      <c r="AC58" s="19"/>
      <c r="AD58" s="19"/>
      <c r="AE58" s="19"/>
    </row>
    <row r="59" ht="15.75" hidden="1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8"/>
      <c r="M59" s="18"/>
      <c r="N59" s="18"/>
      <c r="O59" s="18"/>
      <c r="P59" s="18"/>
      <c r="Q59" s="19"/>
      <c r="R59" s="19"/>
      <c r="S59" s="19"/>
      <c r="T59" s="19"/>
      <c r="U59" s="19"/>
      <c r="V59" s="19"/>
      <c r="W59" s="19"/>
      <c r="Y59" s="19"/>
      <c r="AA59" s="19"/>
      <c r="AB59" s="19"/>
      <c r="AC59" s="19"/>
      <c r="AD59" s="19"/>
      <c r="AE59" s="19"/>
    </row>
    <row r="60" ht="15.75" hidden="1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8"/>
      <c r="M60" s="18"/>
      <c r="N60" s="18"/>
      <c r="O60" s="18"/>
      <c r="P60" s="18"/>
      <c r="Q60" s="19"/>
      <c r="R60" s="19"/>
      <c r="S60" s="19"/>
      <c r="T60" s="19"/>
      <c r="U60" s="19"/>
      <c r="V60" s="19"/>
      <c r="W60" s="19"/>
      <c r="Y60" s="19"/>
      <c r="AA60" s="19"/>
      <c r="AB60" s="19"/>
      <c r="AC60" s="19"/>
      <c r="AD60" s="19"/>
      <c r="AE60" s="19"/>
    </row>
    <row r="61" ht="15.75" hidden="1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8"/>
      <c r="M61" s="18"/>
      <c r="N61" s="18"/>
      <c r="O61" s="18"/>
      <c r="P61" s="18"/>
      <c r="Q61" s="19"/>
      <c r="R61" s="19"/>
      <c r="S61" s="19"/>
      <c r="T61" s="19"/>
      <c r="U61" s="19"/>
      <c r="V61" s="19"/>
      <c r="W61" s="19"/>
      <c r="Y61" s="19"/>
      <c r="AA61" s="19"/>
      <c r="AB61" s="19"/>
      <c r="AC61" s="19"/>
      <c r="AD61" s="19"/>
      <c r="AE61" s="19"/>
    </row>
    <row r="62" ht="15.75" hidden="1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8"/>
      <c r="M62" s="18"/>
      <c r="N62" s="18"/>
      <c r="O62" s="18"/>
      <c r="P62" s="18"/>
      <c r="Q62" s="19"/>
      <c r="R62" s="19"/>
      <c r="S62" s="19"/>
      <c r="T62" s="19"/>
      <c r="U62" s="19"/>
      <c r="V62" s="19"/>
      <c r="W62" s="19"/>
      <c r="Y62" s="19"/>
      <c r="AA62" s="19"/>
      <c r="AB62" s="19"/>
      <c r="AC62" s="19"/>
      <c r="AD62" s="19"/>
      <c r="AE62" s="19"/>
    </row>
    <row r="63" ht="15.75" hidden="1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8"/>
      <c r="M63" s="18"/>
      <c r="N63" s="18"/>
      <c r="O63" s="18"/>
      <c r="P63" s="18"/>
      <c r="Q63" s="19"/>
      <c r="R63" s="19"/>
      <c r="S63" s="19"/>
      <c r="T63" s="19"/>
      <c r="U63" s="19"/>
      <c r="V63" s="19"/>
      <c r="W63" s="19"/>
      <c r="Y63" s="19"/>
      <c r="AA63" s="19"/>
      <c r="AB63" s="19"/>
      <c r="AC63" s="19"/>
      <c r="AD63" s="19"/>
      <c r="AE63" s="19"/>
    </row>
    <row r="64" ht="15.75" hidden="1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8"/>
      <c r="M64" s="18"/>
      <c r="N64" s="18"/>
      <c r="O64" s="18"/>
      <c r="P64" s="18"/>
      <c r="Q64" s="19"/>
      <c r="R64" s="19"/>
      <c r="S64" s="19"/>
      <c r="T64" s="19"/>
      <c r="U64" s="19"/>
      <c r="V64" s="19"/>
      <c r="W64" s="19"/>
      <c r="Y64" s="19"/>
      <c r="AA64" s="19"/>
      <c r="AB64" s="19"/>
      <c r="AC64" s="19"/>
      <c r="AD64" s="19"/>
      <c r="AE64" s="19"/>
    </row>
    <row r="65" ht="15.75" hidden="1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8"/>
      <c r="M65" s="18"/>
      <c r="N65" s="18"/>
      <c r="O65" s="18"/>
      <c r="P65" s="18"/>
      <c r="Q65" s="19"/>
      <c r="R65" s="19"/>
      <c r="S65" s="19"/>
      <c r="T65" s="19"/>
      <c r="U65" s="19"/>
      <c r="V65" s="19"/>
      <c r="W65" s="19"/>
      <c r="Y65" s="19"/>
      <c r="AA65" s="19"/>
      <c r="AB65" s="19"/>
      <c r="AC65" s="19"/>
      <c r="AD65" s="19"/>
      <c r="AE65" s="19"/>
    </row>
    <row r="66" ht="15.75" hidden="1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8"/>
      <c r="M66" s="18"/>
      <c r="N66" s="18"/>
      <c r="O66" s="18"/>
      <c r="P66" s="18"/>
      <c r="Q66" s="19"/>
      <c r="R66" s="19"/>
      <c r="S66" s="19"/>
      <c r="T66" s="19"/>
      <c r="U66" s="19"/>
      <c r="V66" s="19"/>
      <c r="W66" s="19"/>
      <c r="Y66" s="19"/>
      <c r="AA66" s="19"/>
      <c r="AB66" s="19"/>
      <c r="AC66" s="19"/>
      <c r="AD66" s="19"/>
      <c r="AE66" s="19"/>
    </row>
    <row r="67" ht="15.75" hidden="1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8"/>
      <c r="M67" s="18"/>
      <c r="N67" s="18"/>
      <c r="O67" s="18"/>
      <c r="P67" s="18"/>
      <c r="Q67" s="19"/>
      <c r="R67" s="19"/>
      <c r="S67" s="19"/>
      <c r="T67" s="19"/>
      <c r="U67" s="19"/>
      <c r="V67" s="19"/>
      <c r="W67" s="19"/>
      <c r="Y67" s="19"/>
      <c r="AA67" s="19"/>
      <c r="AB67" s="19"/>
      <c r="AC67" s="19"/>
      <c r="AD67" s="19"/>
      <c r="AE67" s="19"/>
    </row>
    <row r="68" ht="15.75" hidden="1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8"/>
      <c r="M68" s="18"/>
      <c r="N68" s="18"/>
      <c r="O68" s="18"/>
      <c r="P68" s="18"/>
      <c r="Q68" s="19"/>
      <c r="R68" s="19"/>
      <c r="S68" s="19"/>
      <c r="T68" s="19"/>
      <c r="U68" s="19"/>
      <c r="V68" s="19"/>
      <c r="W68" s="19"/>
      <c r="Y68" s="19"/>
      <c r="AA68" s="19"/>
      <c r="AB68" s="19"/>
      <c r="AC68" s="19"/>
      <c r="AD68" s="19"/>
      <c r="AE68" s="19"/>
    </row>
    <row r="69" ht="15.75" hidden="1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8"/>
      <c r="M69" s="18"/>
      <c r="N69" s="18"/>
      <c r="O69" s="18"/>
      <c r="P69" s="18"/>
      <c r="Q69" s="19"/>
      <c r="R69" s="19"/>
      <c r="S69" s="19"/>
      <c r="T69" s="19"/>
      <c r="U69" s="19"/>
      <c r="V69" s="19"/>
      <c r="W69" s="19"/>
      <c r="Y69" s="19"/>
      <c r="AA69" s="19"/>
      <c r="AB69" s="19"/>
      <c r="AC69" s="19"/>
      <c r="AD69" s="19"/>
      <c r="AE69" s="19"/>
    </row>
    <row r="70" ht="15.75" hidden="1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8"/>
      <c r="M70" s="18"/>
      <c r="N70" s="18"/>
      <c r="O70" s="18"/>
      <c r="P70" s="18"/>
      <c r="Q70" s="19"/>
      <c r="R70" s="19"/>
      <c r="S70" s="19"/>
      <c r="T70" s="19"/>
      <c r="U70" s="19"/>
      <c r="V70" s="19"/>
      <c r="W70" s="19"/>
      <c r="Y70" s="19"/>
      <c r="AA70" s="19"/>
      <c r="AB70" s="19"/>
      <c r="AC70" s="19"/>
      <c r="AD70" s="19"/>
      <c r="AE70" s="19"/>
    </row>
    <row r="71" ht="15.75" hidden="1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8"/>
      <c r="M71" s="18"/>
      <c r="N71" s="18"/>
      <c r="O71" s="18"/>
      <c r="P71" s="18"/>
      <c r="Q71" s="19"/>
      <c r="R71" s="19"/>
      <c r="S71" s="19"/>
      <c r="T71" s="19"/>
      <c r="U71" s="19"/>
      <c r="V71" s="19"/>
      <c r="W71" s="19"/>
      <c r="Y71" s="19"/>
      <c r="AA71" s="19"/>
      <c r="AB71" s="19"/>
      <c r="AC71" s="19"/>
      <c r="AD71" s="19"/>
      <c r="AE71" s="19"/>
    </row>
    <row r="72" ht="15.75" hidden="1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8"/>
      <c r="M72" s="18"/>
      <c r="N72" s="18"/>
      <c r="O72" s="18"/>
      <c r="P72" s="18"/>
      <c r="Q72" s="19"/>
      <c r="R72" s="19"/>
      <c r="S72" s="19"/>
      <c r="T72" s="19"/>
      <c r="U72" s="19"/>
      <c r="V72" s="19"/>
      <c r="W72" s="19"/>
      <c r="Y72" s="19"/>
      <c r="AA72" s="19"/>
      <c r="AB72" s="19"/>
      <c r="AC72" s="19"/>
      <c r="AD72" s="19"/>
      <c r="AE72" s="19"/>
    </row>
    <row r="73" ht="15.75" hidden="1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8"/>
      <c r="M73" s="18"/>
      <c r="N73" s="18"/>
      <c r="O73" s="18"/>
      <c r="P73" s="18"/>
      <c r="Q73" s="19"/>
      <c r="R73" s="19"/>
      <c r="S73" s="19"/>
      <c r="T73" s="19"/>
      <c r="U73" s="19"/>
      <c r="V73" s="19"/>
      <c r="W73" s="19"/>
      <c r="Y73" s="19"/>
      <c r="AA73" s="19"/>
      <c r="AB73" s="19"/>
      <c r="AC73" s="19"/>
      <c r="AD73" s="19"/>
      <c r="AE73" s="19"/>
    </row>
    <row r="74" ht="15.75" hidden="1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8"/>
      <c r="M74" s="18"/>
      <c r="N74" s="18"/>
      <c r="O74" s="18"/>
      <c r="P74" s="18"/>
      <c r="Q74" s="19"/>
      <c r="R74" s="19"/>
      <c r="S74" s="19"/>
      <c r="T74" s="19"/>
      <c r="U74" s="19"/>
      <c r="V74" s="19"/>
      <c r="W74" s="19"/>
      <c r="Y74" s="19"/>
      <c r="AA74" s="19"/>
      <c r="AB74" s="19"/>
      <c r="AC74" s="19"/>
      <c r="AD74" s="19"/>
      <c r="AE74" s="19"/>
    </row>
    <row r="75" ht="15.75" hidden="1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8"/>
      <c r="M75" s="18"/>
      <c r="N75" s="18"/>
      <c r="O75" s="18"/>
      <c r="P75" s="18"/>
      <c r="Q75" s="19"/>
      <c r="R75" s="19"/>
      <c r="S75" s="19"/>
      <c r="T75" s="19"/>
      <c r="U75" s="19"/>
      <c r="V75" s="19"/>
      <c r="W75" s="19"/>
      <c r="Y75" s="19"/>
      <c r="AA75" s="19"/>
      <c r="AB75" s="19"/>
      <c r="AC75" s="19"/>
      <c r="AD75" s="19"/>
      <c r="AE75" s="19"/>
    </row>
    <row r="76" ht="15.75" hidden="1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8"/>
      <c r="M76" s="18"/>
      <c r="N76" s="18"/>
      <c r="O76" s="18"/>
      <c r="P76" s="18"/>
      <c r="Q76" s="19"/>
      <c r="R76" s="19"/>
      <c r="S76" s="19"/>
      <c r="T76" s="19"/>
      <c r="U76" s="19"/>
      <c r="V76" s="19"/>
      <c r="W76" s="19"/>
      <c r="Y76" s="19"/>
      <c r="AA76" s="19"/>
      <c r="AB76" s="19"/>
      <c r="AC76" s="19"/>
      <c r="AD76" s="19"/>
      <c r="AE76" s="19"/>
    </row>
    <row r="77" ht="15.75" hidden="1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8"/>
      <c r="M77" s="18"/>
      <c r="N77" s="18"/>
      <c r="O77" s="18"/>
      <c r="P77" s="18"/>
      <c r="Q77" s="19"/>
      <c r="R77" s="19"/>
      <c r="S77" s="19"/>
      <c r="T77" s="19"/>
      <c r="U77" s="19"/>
      <c r="V77" s="19"/>
      <c r="W77" s="19"/>
      <c r="Y77" s="19"/>
      <c r="AA77" s="19"/>
      <c r="AB77" s="19"/>
      <c r="AC77" s="19"/>
      <c r="AD77" s="19"/>
      <c r="AE77" s="19"/>
    </row>
    <row r="78" ht="15.75" hidden="1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8"/>
      <c r="M78" s="18"/>
      <c r="N78" s="18"/>
      <c r="O78" s="18"/>
      <c r="P78" s="18"/>
      <c r="Q78" s="19"/>
      <c r="R78" s="19"/>
      <c r="S78" s="19"/>
      <c r="T78" s="19"/>
      <c r="U78" s="19"/>
      <c r="V78" s="19"/>
      <c r="W78" s="19"/>
      <c r="Y78" s="19"/>
      <c r="AA78" s="19"/>
      <c r="AB78" s="19"/>
      <c r="AC78" s="19"/>
      <c r="AD78" s="19"/>
      <c r="AE78" s="19"/>
    </row>
    <row r="79" ht="15.75" hidden="1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8"/>
      <c r="M79" s="18"/>
      <c r="N79" s="18"/>
      <c r="O79" s="18"/>
      <c r="P79" s="18"/>
      <c r="Q79" s="19"/>
      <c r="R79" s="19"/>
      <c r="S79" s="19"/>
      <c r="T79" s="19"/>
      <c r="U79" s="19"/>
      <c r="Y79" s="19"/>
      <c r="AA79" s="19"/>
      <c r="AB79" s="19"/>
      <c r="AC79" s="19"/>
      <c r="AD79" s="19"/>
      <c r="AE79" s="19"/>
    </row>
    <row r="80" ht="15.75" hidden="1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8"/>
      <c r="M80" s="18"/>
      <c r="N80" s="18"/>
      <c r="O80" s="18"/>
      <c r="P80" s="18"/>
      <c r="Q80" s="19"/>
      <c r="R80" s="19"/>
      <c r="S80" s="19"/>
      <c r="T80" s="19"/>
      <c r="U80" s="19"/>
      <c r="Y80" s="19"/>
      <c r="AA80" s="19"/>
      <c r="AB80" s="19"/>
      <c r="AC80" s="19"/>
      <c r="AD80" s="19"/>
      <c r="AE80" s="19"/>
    </row>
    <row r="81" ht="15.75" hidden="1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8"/>
      <c r="M81" s="18"/>
      <c r="N81" s="18"/>
      <c r="O81" s="18"/>
      <c r="P81" s="18"/>
      <c r="Q81" s="19"/>
      <c r="R81" s="19"/>
      <c r="S81" s="19"/>
      <c r="T81" s="19"/>
      <c r="U81" s="19"/>
      <c r="AA81" s="19"/>
      <c r="AB81" s="19"/>
      <c r="AC81" s="19"/>
      <c r="AD81" s="19"/>
      <c r="AE81" s="19"/>
    </row>
    <row r="82" ht="15.75" hidden="1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8"/>
      <c r="M82" s="18"/>
      <c r="N82" s="18"/>
      <c r="O82" s="18"/>
      <c r="P82" s="18"/>
      <c r="Q82" s="19"/>
      <c r="R82" s="19"/>
      <c r="S82" s="19"/>
      <c r="T82" s="19"/>
      <c r="U82" s="19"/>
      <c r="AA82" s="19"/>
      <c r="AB82" s="19"/>
      <c r="AC82" s="19"/>
      <c r="AD82" s="19"/>
      <c r="AE82" s="19"/>
    </row>
    <row r="83" ht="15.75" hidden="1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8"/>
      <c r="M83" s="18"/>
      <c r="N83" s="18"/>
      <c r="O83" s="18"/>
      <c r="P83" s="18"/>
      <c r="Q83" s="19"/>
      <c r="R83" s="19"/>
      <c r="S83" s="19"/>
      <c r="T83" s="19"/>
      <c r="U83" s="19"/>
      <c r="AA83" s="19"/>
      <c r="AB83" s="19"/>
      <c r="AC83" s="19"/>
      <c r="AD83" s="19"/>
      <c r="AE83" s="19"/>
    </row>
    <row r="84" ht="15.75" hidden="1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8"/>
      <c r="M84" s="18"/>
      <c r="N84" s="18"/>
      <c r="O84" s="18"/>
      <c r="P84" s="18"/>
      <c r="Q84" s="19"/>
      <c r="R84" s="19"/>
      <c r="S84" s="19"/>
      <c r="T84" s="19"/>
      <c r="U84" s="19"/>
      <c r="AA84" s="19"/>
      <c r="AB84" s="19"/>
      <c r="AC84" s="19"/>
      <c r="AD84" s="19"/>
      <c r="AE84" s="19"/>
    </row>
    <row r="85" ht="15.75" hidden="1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8"/>
      <c r="M85" s="18"/>
      <c r="N85" s="18"/>
      <c r="O85" s="18"/>
      <c r="P85" s="18"/>
      <c r="Q85" s="19"/>
      <c r="R85" s="19"/>
      <c r="S85" s="19"/>
      <c r="T85" s="19"/>
      <c r="U85" s="19"/>
      <c r="AA85" s="19"/>
      <c r="AB85" s="19"/>
      <c r="AC85" s="19"/>
      <c r="AD85" s="19"/>
      <c r="AE85" s="19"/>
    </row>
    <row r="86" ht="15.75" hidden="1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8"/>
      <c r="M86" s="18"/>
      <c r="N86" s="18"/>
      <c r="O86" s="18"/>
      <c r="P86" s="18"/>
      <c r="S86" s="19"/>
      <c r="T86" s="19"/>
      <c r="AA86" s="19"/>
      <c r="AB86" s="19"/>
      <c r="AC86" s="19"/>
      <c r="AD86" s="19"/>
      <c r="AE86" s="19"/>
    </row>
    <row r="87" ht="15.75" hidden="1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8"/>
      <c r="M87" s="18"/>
      <c r="N87" s="18"/>
      <c r="O87" s="18"/>
      <c r="P87" s="18"/>
      <c r="AA87" s="19"/>
      <c r="AB87" s="19"/>
      <c r="AC87" s="19"/>
      <c r="AD87" s="19"/>
      <c r="AE87" s="19"/>
    </row>
    <row r="88" ht="15.75" hidden="1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8"/>
      <c r="M88" s="18"/>
      <c r="N88" s="18"/>
      <c r="O88" s="18"/>
      <c r="P88" s="18"/>
      <c r="AA88" s="19"/>
      <c r="AB88" s="19"/>
      <c r="AC88" s="19"/>
      <c r="AD88" s="19"/>
      <c r="AE88" s="19"/>
    </row>
    <row r="89" ht="15.75" hidden="1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8"/>
      <c r="M89" s="18"/>
      <c r="N89" s="18"/>
      <c r="O89" s="18"/>
      <c r="P89" s="18"/>
      <c r="AA89" s="19"/>
      <c r="AB89" s="19"/>
      <c r="AC89" s="19"/>
      <c r="AD89" s="19"/>
      <c r="AE89" s="19"/>
    </row>
    <row r="90" ht="15.75" hidden="1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8"/>
      <c r="M90" s="18"/>
      <c r="N90" s="18"/>
      <c r="O90" s="18"/>
      <c r="P90" s="18"/>
      <c r="AA90" s="19"/>
      <c r="AB90" s="19"/>
      <c r="AC90" s="19"/>
      <c r="AD90" s="19"/>
    </row>
    <row r="91" ht="15.75" hidden="1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8"/>
      <c r="M91" s="18"/>
      <c r="N91" s="18"/>
      <c r="O91" s="18"/>
      <c r="P91" s="18"/>
      <c r="AA91" s="19"/>
      <c r="AB91" s="19"/>
      <c r="AC91" s="19"/>
      <c r="AD91" s="19"/>
    </row>
    <row r="92" ht="15.75" hidden="1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8"/>
      <c r="M92" s="18"/>
      <c r="N92" s="18"/>
      <c r="O92" s="18"/>
      <c r="P92" s="18"/>
      <c r="AA92" s="19"/>
      <c r="AB92" s="19"/>
      <c r="AC92" s="19"/>
    </row>
    <row r="93" ht="15.75" hidden="1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8"/>
      <c r="M93" s="18"/>
      <c r="N93" s="18"/>
      <c r="O93" s="18"/>
      <c r="P93" s="18"/>
      <c r="AA93" s="19"/>
    </row>
    <row r="94" ht="15.75" hidden="1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8"/>
      <c r="M94" s="18"/>
      <c r="N94" s="18"/>
      <c r="O94" s="18"/>
      <c r="P94" s="18"/>
      <c r="AA94" s="19"/>
    </row>
    <row r="95" ht="15.75" hidden="1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8"/>
      <c r="M95" s="18"/>
      <c r="N95" s="18"/>
      <c r="O95" s="18"/>
      <c r="P95" s="18"/>
      <c r="AA95" s="19"/>
    </row>
    <row r="96" ht="15.75" hidden="1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8"/>
      <c r="M96" s="18"/>
      <c r="N96" s="18"/>
      <c r="O96" s="18"/>
      <c r="P96" s="18"/>
      <c r="AA96" s="19"/>
    </row>
    <row r="97" ht="15.75" hidden="1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8"/>
      <c r="M97" s="18"/>
      <c r="N97" s="18"/>
      <c r="O97" s="18"/>
      <c r="P97" s="18"/>
    </row>
    <row r="98" ht="15.75" hidden="1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8"/>
      <c r="M98" s="18"/>
      <c r="N98" s="18"/>
      <c r="O98" s="18"/>
      <c r="P98" s="18"/>
    </row>
    <row r="99" ht="15.75" hidden="1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8"/>
      <c r="M99" s="18"/>
      <c r="N99" s="18"/>
      <c r="O99" s="18"/>
      <c r="P99" s="18"/>
    </row>
    <row r="100" ht="15.75" hidden="1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8"/>
      <c r="M100" s="18"/>
      <c r="N100" s="18"/>
      <c r="O100" s="18"/>
      <c r="P100" s="18"/>
    </row>
    <row r="101" ht="15.75" hidden="1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8"/>
      <c r="M101" s="18"/>
      <c r="N101" s="18"/>
      <c r="O101" s="18"/>
      <c r="P101" s="18"/>
    </row>
    <row r="102" ht="15.75" hidden="1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8"/>
      <c r="M102" s="18"/>
      <c r="N102" s="18"/>
      <c r="O102" s="18"/>
      <c r="P102" s="18"/>
    </row>
    <row r="103" ht="15.75" hidden="1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8"/>
      <c r="M103" s="18"/>
      <c r="N103" s="18"/>
      <c r="O103" s="18"/>
      <c r="P103" s="18"/>
    </row>
    <row r="104" ht="15.75" hidden="1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8"/>
      <c r="M104" s="18"/>
      <c r="N104" s="18"/>
      <c r="O104" s="18"/>
      <c r="P104" s="18"/>
    </row>
    <row r="105" ht="15.75" hidden="1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8"/>
      <c r="M105" s="18"/>
      <c r="N105" s="18"/>
      <c r="O105" s="18"/>
      <c r="P105" s="18"/>
    </row>
    <row r="106" ht="15.75" hidden="1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8"/>
      <c r="M106" s="18"/>
      <c r="N106" s="18"/>
      <c r="O106" s="18"/>
      <c r="P106" s="18"/>
    </row>
    <row r="107" ht="15.75" hidden="1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8"/>
      <c r="M107" s="18"/>
      <c r="N107" s="18"/>
      <c r="O107" s="18"/>
      <c r="P107" s="18"/>
    </row>
    <row r="108" ht="15.75" hidden="1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8"/>
      <c r="M108" s="18"/>
      <c r="N108" s="18"/>
      <c r="O108" s="18"/>
      <c r="P108" s="18"/>
    </row>
    <row r="109" ht="15.75" hidden="1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8"/>
      <c r="M109" s="18"/>
      <c r="N109" s="18"/>
      <c r="O109" s="18"/>
      <c r="P109" s="18"/>
    </row>
    <row r="110" ht="15.75" hidden="1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8"/>
      <c r="M110" s="18"/>
      <c r="N110" s="18"/>
      <c r="O110" s="18"/>
      <c r="P110" s="18"/>
    </row>
    <row r="111" ht="15.75" hidden="1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8"/>
      <c r="M111" s="18"/>
      <c r="N111" s="18"/>
      <c r="O111" s="18"/>
      <c r="P111" s="18"/>
    </row>
    <row r="112" ht="15.75" hidden="1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8"/>
      <c r="M112" s="18"/>
      <c r="N112" s="18"/>
      <c r="O112" s="18"/>
      <c r="P112" s="18"/>
    </row>
    <row r="113" ht="15.75" hidden="1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8"/>
      <c r="M113" s="18"/>
      <c r="N113" s="18"/>
      <c r="O113" s="18"/>
      <c r="P113" s="18"/>
    </row>
    <row r="114" ht="15.75" hidden="1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8"/>
      <c r="M114" s="18"/>
      <c r="N114" s="18"/>
      <c r="O114" s="18"/>
      <c r="P114" s="18"/>
    </row>
    <row r="115" ht="15.75" hidden="1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8"/>
      <c r="M115" s="18"/>
      <c r="N115" s="18"/>
      <c r="O115" s="18"/>
      <c r="P115" s="18"/>
    </row>
    <row r="116" ht="15.75" hidden="1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8"/>
      <c r="M116" s="18"/>
      <c r="N116" s="18"/>
      <c r="O116" s="18"/>
      <c r="P116" s="18"/>
    </row>
    <row r="117" ht="15.75" hidden="1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8"/>
      <c r="M117" s="18"/>
      <c r="N117" s="18"/>
      <c r="O117" s="18"/>
      <c r="P117" s="18"/>
    </row>
    <row r="118" ht="15.75" hidden="1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8"/>
      <c r="M118" s="18"/>
      <c r="N118" s="18"/>
      <c r="O118" s="18"/>
      <c r="P118" s="18"/>
    </row>
    <row r="119" ht="15.75" hidden="1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8"/>
      <c r="M119" s="18"/>
      <c r="N119" s="18"/>
      <c r="O119" s="18"/>
      <c r="P119" s="18"/>
    </row>
    <row r="120" ht="15.75" hidden="1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8"/>
      <c r="M120" s="18"/>
      <c r="N120" s="18"/>
      <c r="O120" s="18"/>
      <c r="P120" s="18"/>
    </row>
    <row r="121" ht="15.75" hidden="1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8"/>
      <c r="M121" s="18"/>
      <c r="N121" s="18"/>
      <c r="O121" s="18"/>
      <c r="P121" s="18"/>
    </row>
    <row r="122" ht="15.75" hidden="1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8"/>
      <c r="M122" s="18"/>
      <c r="N122" s="18"/>
      <c r="O122" s="18"/>
      <c r="P122" s="18"/>
    </row>
    <row r="123" ht="15.75" hidden="1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8"/>
      <c r="M123" s="18"/>
      <c r="N123" s="18"/>
      <c r="O123" s="18"/>
      <c r="P123" s="18"/>
    </row>
    <row r="124" ht="15.75" hidden="1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8"/>
      <c r="M124" s="18"/>
      <c r="N124" s="18"/>
      <c r="O124" s="18"/>
      <c r="P124" s="18"/>
    </row>
    <row r="125" ht="15.75" hidden="1" customHeight="1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8"/>
      <c r="M125" s="18"/>
      <c r="N125" s="18"/>
      <c r="O125" s="18"/>
      <c r="P125" s="18"/>
    </row>
    <row r="126" ht="15.75" hidden="1" customHeight="1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8"/>
      <c r="M126" s="18"/>
      <c r="N126" s="18"/>
      <c r="O126" s="18"/>
      <c r="P126" s="18"/>
    </row>
    <row r="127" ht="15.75" hidden="1" customHeight="1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8"/>
      <c r="M127" s="18"/>
      <c r="N127" s="18"/>
      <c r="O127" s="18"/>
      <c r="P127" s="18"/>
    </row>
    <row r="128" ht="15.75" hidden="1" customHeight="1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8"/>
      <c r="M128" s="18"/>
      <c r="N128" s="18"/>
      <c r="O128" s="18"/>
      <c r="P128" s="18"/>
    </row>
    <row r="129" ht="15.75" hidden="1" customHeight="1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8"/>
      <c r="M129" s="18"/>
      <c r="N129" s="18"/>
      <c r="O129" s="18"/>
      <c r="P129" s="18"/>
    </row>
    <row r="130" ht="15.75" hidden="1" customHeight="1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8"/>
      <c r="M130" s="18"/>
      <c r="N130" s="18"/>
      <c r="O130" s="18"/>
      <c r="P130" s="18"/>
    </row>
    <row r="131" ht="15.75" hidden="1" customHeight="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8"/>
      <c r="M131" s="18"/>
      <c r="N131" s="18"/>
      <c r="O131" s="18"/>
      <c r="P131" s="18"/>
    </row>
    <row r="132" ht="15.75" hidden="1" customHeight="1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8"/>
      <c r="M132" s="18"/>
      <c r="N132" s="18"/>
      <c r="O132" s="18"/>
      <c r="P132" s="18"/>
    </row>
    <row r="133" ht="15.75" hidden="1" customHeight="1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8"/>
      <c r="M133" s="18"/>
      <c r="N133" s="18"/>
      <c r="O133" s="18"/>
      <c r="P133" s="18"/>
    </row>
    <row r="134" ht="15.75" hidden="1" customHeight="1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8"/>
      <c r="M134" s="18"/>
      <c r="N134" s="18"/>
      <c r="O134" s="18"/>
      <c r="P134" s="18"/>
    </row>
    <row r="135" ht="15.75" hidden="1" customHeight="1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8"/>
      <c r="M135" s="18"/>
      <c r="N135" s="18"/>
      <c r="O135" s="18"/>
      <c r="P135" s="18"/>
    </row>
    <row r="136" ht="15.75" hidden="1" customHeight="1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8"/>
      <c r="M136" s="18"/>
      <c r="N136" s="18"/>
      <c r="O136" s="18"/>
      <c r="P136" s="18"/>
    </row>
    <row r="137" ht="15.75" hidden="1" customHeight="1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8"/>
      <c r="M137" s="18"/>
      <c r="N137" s="18"/>
      <c r="O137" s="18"/>
      <c r="P137" s="18"/>
    </row>
    <row r="138" ht="15.75" hidden="1" customHeight="1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8"/>
      <c r="M138" s="18"/>
      <c r="N138" s="18"/>
      <c r="O138" s="18"/>
      <c r="P138" s="18"/>
    </row>
    <row r="139" ht="15.75" hidden="1" customHeight="1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8"/>
      <c r="M139" s="18"/>
      <c r="N139" s="18"/>
      <c r="O139" s="18"/>
      <c r="P139" s="18"/>
    </row>
    <row r="140" ht="15.75" hidden="1" customHeight="1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8"/>
      <c r="M140" s="18"/>
      <c r="N140" s="18"/>
      <c r="O140" s="18"/>
      <c r="P140" s="18"/>
    </row>
    <row r="141" ht="15.75" hidden="1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8"/>
      <c r="M141" s="18"/>
      <c r="N141" s="18"/>
      <c r="O141" s="18"/>
      <c r="P141" s="18"/>
    </row>
    <row r="142" ht="15.75" hidden="1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8"/>
      <c r="M142" s="18"/>
      <c r="N142" s="18"/>
      <c r="O142" s="18"/>
      <c r="P142" s="18"/>
    </row>
    <row r="143" ht="15.75" hidden="1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8"/>
      <c r="M143" s="18"/>
      <c r="N143" s="18"/>
      <c r="O143" s="18"/>
      <c r="P143" s="18"/>
    </row>
    <row r="144" ht="15.75" hidden="1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8"/>
      <c r="M144" s="18"/>
      <c r="N144" s="18"/>
      <c r="O144" s="18"/>
      <c r="P144" s="18"/>
    </row>
    <row r="145" ht="15.75" hidden="1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8"/>
      <c r="M145" s="18"/>
      <c r="N145" s="18"/>
      <c r="O145" s="18"/>
      <c r="P145" s="18"/>
    </row>
    <row r="146" ht="15.75" hidden="1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8"/>
      <c r="M146" s="18"/>
      <c r="N146" s="18"/>
      <c r="O146" s="18"/>
      <c r="P146" s="18"/>
    </row>
    <row r="147" ht="15.75" hidden="1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8"/>
      <c r="M147" s="18"/>
      <c r="N147" s="18"/>
      <c r="O147" s="18"/>
      <c r="P147" s="18"/>
    </row>
    <row r="148" ht="15.75" hidden="1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8"/>
      <c r="M148" s="18"/>
      <c r="N148" s="18"/>
      <c r="O148" s="18"/>
      <c r="P148" s="18"/>
    </row>
    <row r="149" ht="15.75" hidden="1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8"/>
      <c r="M149" s="18"/>
      <c r="N149" s="18"/>
      <c r="O149" s="18"/>
      <c r="P149" s="18"/>
    </row>
    <row r="150" ht="15.75" hidden="1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8"/>
      <c r="M150" s="18"/>
      <c r="N150" s="18"/>
      <c r="O150" s="18"/>
      <c r="P150" s="18"/>
    </row>
    <row r="151" ht="15.75" hidden="1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8"/>
      <c r="M151" s="18"/>
      <c r="N151" s="18"/>
      <c r="O151" s="18"/>
      <c r="P151" s="18"/>
    </row>
    <row r="152" ht="15.75" hidden="1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8"/>
      <c r="M152" s="18"/>
      <c r="N152" s="18"/>
      <c r="O152" s="18"/>
      <c r="P152" s="18"/>
    </row>
    <row r="153" ht="15.75" hidden="1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8"/>
      <c r="M153" s="18"/>
      <c r="N153" s="18"/>
      <c r="O153" s="18"/>
      <c r="P153" s="18"/>
    </row>
    <row r="154" ht="15.75" hidden="1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8"/>
      <c r="M154" s="18"/>
      <c r="N154" s="18"/>
      <c r="O154" s="18"/>
      <c r="P154" s="18"/>
    </row>
    <row r="155" ht="15.75" hidden="1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8"/>
      <c r="M155" s="18"/>
      <c r="N155" s="18"/>
      <c r="O155" s="18"/>
      <c r="P155" s="18"/>
    </row>
    <row r="156" ht="15.75" hidden="1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8"/>
      <c r="M156" s="18"/>
      <c r="N156" s="18"/>
      <c r="O156" s="18"/>
      <c r="P156" s="18"/>
    </row>
    <row r="157" ht="15.75" hidden="1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8"/>
      <c r="M157" s="18"/>
      <c r="N157" s="18"/>
      <c r="O157" s="18"/>
      <c r="P157" s="18"/>
    </row>
    <row r="158" ht="15.75" hidden="1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8"/>
      <c r="M158" s="18"/>
      <c r="N158" s="18"/>
      <c r="O158" s="18"/>
      <c r="P158" s="18"/>
    </row>
    <row r="159" ht="15.75" hidden="1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8"/>
      <c r="M159" s="18"/>
      <c r="N159" s="18"/>
      <c r="O159" s="18"/>
      <c r="P159" s="18"/>
    </row>
    <row r="160" ht="15.75" hidden="1" customHeight="1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8"/>
      <c r="M160" s="18"/>
      <c r="N160" s="18"/>
      <c r="O160" s="18"/>
      <c r="P160" s="18"/>
    </row>
    <row r="161" ht="15.75" hidden="1" customHeight="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8"/>
      <c r="M161" s="18"/>
      <c r="N161" s="18"/>
      <c r="O161" s="18"/>
      <c r="P161" s="18"/>
    </row>
    <row r="162" ht="15.75" hidden="1" customHeight="1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8"/>
      <c r="M162" s="18"/>
      <c r="N162" s="18"/>
      <c r="O162" s="18"/>
      <c r="P162" s="18"/>
    </row>
    <row r="163" ht="15.75" hidden="1" customHeight="1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8"/>
      <c r="M163" s="18"/>
      <c r="N163" s="18"/>
      <c r="O163" s="18"/>
      <c r="P163" s="18"/>
    </row>
    <row r="164" ht="15.75" hidden="1" customHeight="1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8"/>
      <c r="M164" s="18"/>
      <c r="N164" s="18"/>
      <c r="O164" s="18"/>
      <c r="P164" s="18"/>
    </row>
    <row r="165" ht="15.75" hidden="1" customHeight="1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8"/>
      <c r="M165" s="18"/>
      <c r="N165" s="18"/>
      <c r="O165" s="18"/>
      <c r="P165" s="18"/>
    </row>
    <row r="166" ht="15.75" hidden="1" customHeight="1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8"/>
      <c r="M166" s="18"/>
      <c r="N166" s="18"/>
      <c r="O166" s="18"/>
      <c r="P166" s="18"/>
    </row>
    <row r="167" ht="15.75" hidden="1" customHeight="1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8"/>
      <c r="M167" s="18"/>
      <c r="N167" s="18"/>
      <c r="O167" s="18"/>
      <c r="P167" s="18"/>
    </row>
    <row r="168" ht="15.75" hidden="1" customHeight="1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8"/>
      <c r="M168" s="18"/>
      <c r="N168" s="18"/>
      <c r="O168" s="18"/>
      <c r="P168" s="18"/>
    </row>
    <row r="169" ht="15.75" hidden="1" customHeight="1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8"/>
      <c r="M169" s="18"/>
      <c r="N169" s="18"/>
      <c r="O169" s="18"/>
      <c r="P169" s="18"/>
    </row>
    <row r="170" ht="15.75" hidden="1" customHeight="1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8"/>
      <c r="M170" s="18"/>
      <c r="N170" s="18"/>
      <c r="O170" s="18"/>
      <c r="P170" s="18"/>
    </row>
    <row r="171" ht="15.75" hidden="1" customHeight="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8"/>
      <c r="M171" s="18"/>
      <c r="N171" s="18"/>
      <c r="O171" s="18"/>
      <c r="P171" s="18"/>
    </row>
    <row r="172" ht="15.75" hidden="1" customHeight="1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8"/>
      <c r="M172" s="18"/>
      <c r="N172" s="18"/>
      <c r="O172" s="18"/>
      <c r="P172" s="18"/>
    </row>
    <row r="173" ht="15.75" hidden="1" customHeight="1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8"/>
      <c r="M173" s="18"/>
      <c r="N173" s="18"/>
      <c r="O173" s="18"/>
      <c r="P173" s="18"/>
    </row>
    <row r="174" ht="15.75" hidden="1" customHeight="1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8"/>
      <c r="M174" s="18"/>
      <c r="N174" s="18"/>
      <c r="O174" s="18"/>
      <c r="P174" s="18"/>
    </row>
    <row r="175" ht="15.75" hidden="1" customHeight="1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8"/>
      <c r="M175" s="18"/>
      <c r="N175" s="18"/>
      <c r="O175" s="18"/>
      <c r="P175" s="18"/>
    </row>
    <row r="176" ht="15.75" hidden="1" customHeight="1">
      <c r="A176" s="45"/>
      <c r="B176" s="45"/>
      <c r="C176" s="45"/>
      <c r="D176" s="45"/>
      <c r="E176" s="45"/>
      <c r="F176" s="45"/>
      <c r="G176" s="45"/>
      <c r="L176" s="2"/>
      <c r="M176" s="2"/>
      <c r="N176" s="2"/>
      <c r="O176" s="2"/>
      <c r="P176" s="2"/>
    </row>
    <row r="177" ht="15.75" hidden="1" customHeight="1">
      <c r="A177" s="45"/>
      <c r="B177" s="45"/>
      <c r="C177" s="45"/>
      <c r="D177" s="45"/>
      <c r="E177" s="45"/>
      <c r="F177" s="45"/>
      <c r="G177" s="45"/>
      <c r="L177" s="2"/>
      <c r="M177" s="2"/>
      <c r="N177" s="2"/>
      <c r="O177" s="2"/>
      <c r="P177" s="2"/>
    </row>
    <row r="178" ht="15.75" hidden="1" customHeight="1">
      <c r="A178" s="45"/>
      <c r="B178" s="45"/>
      <c r="C178" s="45"/>
      <c r="D178" s="45"/>
      <c r="E178" s="45"/>
      <c r="F178" s="45"/>
      <c r="G178" s="45"/>
      <c r="L178" s="2"/>
      <c r="M178" s="2"/>
      <c r="N178" s="2"/>
      <c r="O178" s="2"/>
      <c r="P178" s="2"/>
    </row>
    <row r="179" ht="15.75" hidden="1" customHeight="1">
      <c r="A179" s="45"/>
      <c r="B179" s="45"/>
      <c r="C179" s="45"/>
      <c r="D179" s="45"/>
      <c r="E179" s="45"/>
      <c r="F179" s="45"/>
      <c r="G179" s="45"/>
      <c r="L179" s="2"/>
      <c r="M179" s="2"/>
      <c r="N179" s="2"/>
      <c r="O179" s="2"/>
      <c r="P179" s="2"/>
    </row>
    <row r="180" ht="15.75" hidden="1" customHeight="1">
      <c r="A180" s="45"/>
      <c r="B180" s="45"/>
      <c r="C180" s="45"/>
      <c r="D180" s="45"/>
      <c r="E180" s="45"/>
      <c r="F180" s="45"/>
      <c r="G180" s="45"/>
      <c r="L180" s="2"/>
      <c r="M180" s="2"/>
      <c r="N180" s="2"/>
      <c r="O180" s="2"/>
      <c r="P180" s="2"/>
    </row>
    <row r="181" ht="15.75" hidden="1" customHeight="1">
      <c r="A181" s="45"/>
      <c r="B181" s="45"/>
      <c r="C181" s="45"/>
      <c r="D181" s="45"/>
      <c r="E181" s="45"/>
      <c r="F181" s="45"/>
      <c r="G181" s="45"/>
      <c r="L181" s="2"/>
      <c r="M181" s="2"/>
      <c r="N181" s="2"/>
      <c r="O181" s="2"/>
      <c r="P181" s="2"/>
    </row>
    <row r="182" ht="15.75" hidden="1" customHeight="1">
      <c r="A182" s="45"/>
      <c r="B182" s="45"/>
      <c r="C182" s="45"/>
      <c r="D182" s="45"/>
      <c r="E182" s="45"/>
      <c r="F182" s="45"/>
      <c r="G182" s="45"/>
      <c r="L182" s="2"/>
      <c r="M182" s="2"/>
      <c r="N182" s="2"/>
      <c r="O182" s="2"/>
      <c r="P182" s="2"/>
    </row>
    <row r="183" ht="15.75" hidden="1" customHeight="1">
      <c r="A183" s="45"/>
      <c r="B183" s="45"/>
      <c r="C183" s="45"/>
      <c r="D183" s="45"/>
      <c r="E183" s="45"/>
      <c r="F183" s="45"/>
      <c r="G183" s="45"/>
      <c r="L183" s="2"/>
      <c r="M183" s="2"/>
      <c r="N183" s="2"/>
      <c r="O183" s="2"/>
      <c r="P183" s="2"/>
    </row>
    <row r="184" ht="15.75" hidden="1" customHeight="1">
      <c r="A184" s="45"/>
      <c r="B184" s="45"/>
      <c r="C184" s="45"/>
      <c r="D184" s="45"/>
      <c r="E184" s="45"/>
      <c r="F184" s="45"/>
      <c r="G184" s="45"/>
      <c r="L184" s="2"/>
      <c r="M184" s="2"/>
      <c r="N184" s="2"/>
      <c r="O184" s="2"/>
      <c r="P184" s="2"/>
    </row>
    <row r="185" ht="15.75" hidden="1" customHeight="1">
      <c r="A185" s="45"/>
      <c r="B185" s="45"/>
      <c r="C185" s="45"/>
      <c r="D185" s="45"/>
      <c r="E185" s="45"/>
      <c r="F185" s="45"/>
      <c r="G185" s="45"/>
      <c r="L185" s="2"/>
      <c r="M185" s="2"/>
      <c r="N185" s="2"/>
      <c r="O185" s="2"/>
      <c r="P185" s="2"/>
    </row>
    <row r="186" ht="15.75" hidden="1" customHeight="1">
      <c r="A186" s="45"/>
      <c r="B186" s="45"/>
      <c r="C186" s="45"/>
      <c r="D186" s="45"/>
      <c r="E186" s="45"/>
      <c r="F186" s="45"/>
      <c r="G186" s="45"/>
      <c r="L186" s="2"/>
      <c r="M186" s="2"/>
      <c r="N186" s="2"/>
      <c r="O186" s="2"/>
      <c r="P186" s="2"/>
    </row>
    <row r="187" ht="15.75" hidden="1" customHeight="1">
      <c r="A187" s="45"/>
      <c r="B187" s="45"/>
      <c r="C187" s="45"/>
      <c r="D187" s="45"/>
      <c r="E187" s="45"/>
      <c r="F187" s="45"/>
      <c r="G187" s="45"/>
      <c r="L187" s="2"/>
      <c r="M187" s="2"/>
      <c r="N187" s="2"/>
      <c r="O187" s="2"/>
      <c r="P187" s="2"/>
    </row>
    <row r="188" ht="15.75" hidden="1" customHeight="1">
      <c r="A188" s="45"/>
      <c r="B188" s="45"/>
      <c r="C188" s="45"/>
      <c r="D188" s="45"/>
      <c r="E188" s="45"/>
      <c r="F188" s="45"/>
      <c r="G188" s="45"/>
      <c r="L188" s="2"/>
      <c r="M188" s="2"/>
      <c r="N188" s="2"/>
      <c r="O188" s="2"/>
      <c r="P188" s="2"/>
    </row>
    <row r="189" ht="15.75" hidden="1" customHeight="1">
      <c r="A189" s="45"/>
      <c r="B189" s="45"/>
      <c r="C189" s="45"/>
      <c r="D189" s="45"/>
      <c r="E189" s="45"/>
      <c r="F189" s="45"/>
      <c r="G189" s="45"/>
      <c r="L189" s="2"/>
      <c r="M189" s="2"/>
      <c r="N189" s="2"/>
      <c r="O189" s="2"/>
      <c r="P189" s="2"/>
    </row>
    <row r="190" ht="15.75" hidden="1" customHeight="1">
      <c r="A190" s="45"/>
      <c r="B190" s="45"/>
      <c r="C190" s="45"/>
      <c r="D190" s="45"/>
      <c r="E190" s="45"/>
      <c r="F190" s="45"/>
      <c r="G190" s="45"/>
      <c r="L190" s="2"/>
      <c r="M190" s="2"/>
      <c r="N190" s="2"/>
      <c r="O190" s="2"/>
      <c r="P190" s="2"/>
    </row>
    <row r="191" ht="15.75" hidden="1" customHeight="1">
      <c r="A191" s="45"/>
      <c r="B191" s="45"/>
      <c r="C191" s="45"/>
      <c r="D191" s="45"/>
      <c r="E191" s="45"/>
      <c r="F191" s="45"/>
      <c r="G191" s="45"/>
      <c r="L191" s="2"/>
      <c r="M191" s="2"/>
      <c r="N191" s="2"/>
      <c r="O191" s="2"/>
      <c r="P191" s="2"/>
    </row>
    <row r="192" ht="15.75" hidden="1" customHeight="1">
      <c r="A192" s="45"/>
      <c r="B192" s="45"/>
      <c r="C192" s="45"/>
      <c r="D192" s="45"/>
      <c r="E192" s="45"/>
      <c r="F192" s="45"/>
      <c r="G192" s="45"/>
      <c r="L192" s="2"/>
      <c r="M192" s="2"/>
      <c r="N192" s="2"/>
      <c r="O192" s="2"/>
      <c r="P192" s="2"/>
    </row>
    <row r="193" ht="15.75" hidden="1" customHeight="1">
      <c r="A193" s="45"/>
      <c r="B193" s="45"/>
      <c r="C193" s="45"/>
      <c r="D193" s="45"/>
      <c r="E193" s="45"/>
      <c r="F193" s="45"/>
      <c r="G193" s="45"/>
      <c r="L193" s="2"/>
      <c r="M193" s="2"/>
      <c r="N193" s="2"/>
      <c r="O193" s="2"/>
      <c r="P193" s="2"/>
    </row>
    <row r="194" ht="15.75" hidden="1" customHeight="1">
      <c r="A194" s="45"/>
      <c r="B194" s="45"/>
      <c r="C194" s="45"/>
      <c r="D194" s="45"/>
      <c r="E194" s="45"/>
      <c r="F194" s="45"/>
      <c r="G194" s="45"/>
      <c r="L194" s="2"/>
      <c r="M194" s="2"/>
      <c r="N194" s="2"/>
      <c r="O194" s="2"/>
      <c r="P194" s="2"/>
    </row>
    <row r="195" ht="15.75" hidden="1" customHeight="1">
      <c r="A195" s="45"/>
      <c r="B195" s="45"/>
      <c r="C195" s="45"/>
      <c r="D195" s="45"/>
      <c r="E195" s="45"/>
      <c r="F195" s="45"/>
      <c r="G195" s="45"/>
      <c r="L195" s="2"/>
      <c r="M195" s="2"/>
      <c r="N195" s="2"/>
      <c r="O195" s="2"/>
      <c r="P195" s="2"/>
    </row>
    <row r="196" ht="15.75" hidden="1" customHeight="1">
      <c r="A196" s="45"/>
      <c r="B196" s="45"/>
      <c r="C196" s="45"/>
      <c r="D196" s="45"/>
      <c r="E196" s="45"/>
      <c r="F196" s="45"/>
      <c r="G196" s="45"/>
      <c r="L196" s="2"/>
      <c r="M196" s="2"/>
      <c r="N196" s="2"/>
      <c r="O196" s="2"/>
      <c r="P196" s="2"/>
    </row>
    <row r="197" ht="15.75" hidden="1" customHeight="1">
      <c r="A197" s="45"/>
      <c r="B197" s="45"/>
      <c r="C197" s="45"/>
      <c r="D197" s="45"/>
      <c r="E197" s="45"/>
      <c r="F197" s="45"/>
      <c r="G197" s="45"/>
      <c r="L197" s="2"/>
      <c r="M197" s="2"/>
      <c r="N197" s="2"/>
      <c r="O197" s="2"/>
      <c r="P197" s="2"/>
    </row>
    <row r="198" ht="15.75" hidden="1" customHeight="1">
      <c r="A198" s="45"/>
      <c r="B198" s="45"/>
      <c r="C198" s="45"/>
      <c r="D198" s="45"/>
      <c r="E198" s="45"/>
      <c r="F198" s="45"/>
      <c r="G198" s="45"/>
      <c r="L198" s="2"/>
      <c r="M198" s="2"/>
      <c r="N198" s="2"/>
      <c r="O198" s="2"/>
      <c r="P198" s="2"/>
    </row>
    <row r="199" ht="15.75" hidden="1" customHeight="1">
      <c r="A199" s="45"/>
      <c r="B199" s="45"/>
      <c r="C199" s="45"/>
      <c r="D199" s="45"/>
      <c r="E199" s="45"/>
      <c r="F199" s="45"/>
      <c r="G199" s="45"/>
      <c r="L199" s="2"/>
      <c r="M199" s="2"/>
      <c r="N199" s="2"/>
      <c r="O199" s="2"/>
      <c r="P199" s="2"/>
    </row>
    <row r="200" ht="15.75" hidden="1" customHeight="1">
      <c r="A200" s="45"/>
      <c r="B200" s="45"/>
      <c r="C200" s="45"/>
      <c r="D200" s="45"/>
      <c r="E200" s="45"/>
      <c r="F200" s="45"/>
      <c r="G200" s="45"/>
      <c r="L200" s="2"/>
      <c r="M200" s="2"/>
      <c r="N200" s="2"/>
      <c r="O200" s="2"/>
      <c r="P200" s="2"/>
    </row>
    <row r="201" ht="15.75" hidden="1" customHeight="1">
      <c r="A201" s="45"/>
      <c r="B201" s="45"/>
      <c r="C201" s="45"/>
      <c r="D201" s="45"/>
      <c r="E201" s="45"/>
      <c r="F201" s="45"/>
      <c r="G201" s="45"/>
      <c r="L201" s="2"/>
      <c r="M201" s="2"/>
      <c r="N201" s="2"/>
      <c r="O201" s="2"/>
      <c r="P201" s="2"/>
    </row>
    <row r="202" ht="15.75" hidden="1" customHeight="1">
      <c r="A202" s="45"/>
      <c r="B202" s="45"/>
      <c r="C202" s="45"/>
      <c r="D202" s="45"/>
      <c r="E202" s="45"/>
      <c r="F202" s="45"/>
      <c r="G202" s="45"/>
      <c r="L202" s="2"/>
      <c r="M202" s="2"/>
      <c r="N202" s="2"/>
      <c r="O202" s="2"/>
      <c r="P202" s="2"/>
    </row>
    <row r="203" ht="15.75" hidden="1" customHeight="1">
      <c r="A203" s="45"/>
      <c r="B203" s="45"/>
      <c r="C203" s="45"/>
      <c r="D203" s="45"/>
      <c r="E203" s="45"/>
      <c r="F203" s="45"/>
      <c r="G203" s="45"/>
      <c r="L203" s="2"/>
      <c r="M203" s="2"/>
      <c r="N203" s="2"/>
      <c r="O203" s="2"/>
      <c r="P203" s="2"/>
    </row>
    <row r="204" ht="15.75" hidden="1" customHeight="1">
      <c r="A204" s="45"/>
      <c r="B204" s="45"/>
      <c r="C204" s="45"/>
      <c r="D204" s="45"/>
      <c r="E204" s="45"/>
      <c r="F204" s="45"/>
      <c r="G204" s="45"/>
      <c r="L204" s="2"/>
      <c r="M204" s="2"/>
      <c r="N204" s="2"/>
      <c r="O204" s="2"/>
      <c r="P204" s="2"/>
    </row>
    <row r="205" ht="15.75" hidden="1" customHeight="1">
      <c r="A205" s="45"/>
      <c r="B205" s="45"/>
      <c r="C205" s="45"/>
      <c r="D205" s="45"/>
      <c r="E205" s="45"/>
      <c r="F205" s="45"/>
      <c r="G205" s="45"/>
      <c r="L205" s="2"/>
      <c r="M205" s="2"/>
      <c r="N205" s="2"/>
      <c r="O205" s="2"/>
      <c r="P205" s="2"/>
    </row>
    <row r="206" ht="15.75" hidden="1" customHeight="1">
      <c r="A206" s="45"/>
      <c r="B206" s="45"/>
      <c r="C206" s="45"/>
      <c r="D206" s="45"/>
      <c r="E206" s="45"/>
      <c r="F206" s="45"/>
      <c r="G206" s="45"/>
      <c r="L206" s="2"/>
      <c r="M206" s="2"/>
      <c r="N206" s="2"/>
      <c r="O206" s="2"/>
      <c r="P206" s="2"/>
    </row>
    <row r="207" ht="15.75" hidden="1" customHeight="1">
      <c r="A207" s="45"/>
      <c r="B207" s="45"/>
      <c r="C207" s="45"/>
      <c r="D207" s="45"/>
      <c r="E207" s="45"/>
      <c r="F207" s="45"/>
      <c r="G207" s="45"/>
      <c r="L207" s="2"/>
      <c r="M207" s="2"/>
      <c r="N207" s="2"/>
      <c r="O207" s="2"/>
      <c r="P207" s="2"/>
    </row>
    <row r="208" ht="15.75" hidden="1" customHeight="1">
      <c r="A208" s="45"/>
      <c r="B208" s="45"/>
      <c r="C208" s="45"/>
      <c r="D208" s="45"/>
      <c r="E208" s="45"/>
      <c r="F208" s="45"/>
      <c r="G208" s="45"/>
      <c r="L208" s="2"/>
      <c r="M208" s="2"/>
      <c r="N208" s="2"/>
      <c r="O208" s="2"/>
      <c r="P208" s="2"/>
    </row>
    <row r="209" ht="15.75" hidden="1" customHeight="1">
      <c r="A209" s="45"/>
      <c r="B209" s="45"/>
      <c r="C209" s="45"/>
      <c r="D209" s="45"/>
      <c r="E209" s="45"/>
      <c r="F209" s="45"/>
      <c r="G209" s="45"/>
      <c r="L209" s="2"/>
      <c r="M209" s="2"/>
      <c r="N209" s="2"/>
      <c r="O209" s="2"/>
      <c r="P209" s="2"/>
    </row>
    <row r="210" ht="15.75" hidden="1" customHeight="1">
      <c r="A210" s="45"/>
      <c r="B210" s="45"/>
      <c r="C210" s="45"/>
      <c r="D210" s="45"/>
      <c r="E210" s="45"/>
      <c r="F210" s="45"/>
      <c r="G210" s="45"/>
      <c r="L210" s="2"/>
      <c r="M210" s="2"/>
      <c r="N210" s="2"/>
      <c r="O210" s="2"/>
      <c r="P210" s="2"/>
    </row>
    <row r="211" ht="15.75" hidden="1" customHeight="1">
      <c r="A211" s="45"/>
      <c r="B211" s="45"/>
      <c r="C211" s="45"/>
      <c r="D211" s="45"/>
      <c r="E211" s="45"/>
      <c r="F211" s="45"/>
      <c r="G211" s="45"/>
      <c r="L211" s="2"/>
      <c r="M211" s="2"/>
      <c r="N211" s="2"/>
      <c r="O211" s="2"/>
      <c r="P211" s="2"/>
    </row>
    <row r="212" ht="15.75" hidden="1" customHeight="1">
      <c r="A212" s="45"/>
      <c r="B212" s="45"/>
      <c r="C212" s="45"/>
      <c r="D212" s="45"/>
      <c r="E212" s="45"/>
      <c r="F212" s="45"/>
      <c r="G212" s="45"/>
      <c r="L212" s="2"/>
      <c r="M212" s="2"/>
      <c r="N212" s="2"/>
      <c r="O212" s="2"/>
      <c r="P212" s="2"/>
    </row>
    <row r="213" ht="15.75" hidden="1" customHeight="1">
      <c r="A213" s="45"/>
      <c r="B213" s="45"/>
      <c r="C213" s="45"/>
      <c r="D213" s="45"/>
      <c r="E213" s="45"/>
      <c r="F213" s="45"/>
      <c r="G213" s="45"/>
      <c r="L213" s="2"/>
      <c r="M213" s="2"/>
      <c r="N213" s="2"/>
      <c r="O213" s="2"/>
      <c r="P213" s="2"/>
    </row>
    <row r="214" ht="15.75" hidden="1" customHeight="1">
      <c r="A214" s="45"/>
      <c r="B214" s="45"/>
      <c r="C214" s="45"/>
      <c r="D214" s="45"/>
      <c r="E214" s="45"/>
      <c r="F214" s="45"/>
      <c r="G214" s="45"/>
      <c r="L214" s="2"/>
      <c r="M214" s="2"/>
      <c r="N214" s="2"/>
      <c r="O214" s="2"/>
      <c r="P214" s="2"/>
    </row>
    <row r="215" ht="15.75" hidden="1" customHeight="1">
      <c r="A215" s="45"/>
      <c r="B215" s="45"/>
      <c r="C215" s="45"/>
      <c r="D215" s="45"/>
      <c r="E215" s="45"/>
      <c r="F215" s="45"/>
      <c r="G215" s="45"/>
      <c r="L215" s="2"/>
      <c r="M215" s="2"/>
      <c r="N215" s="2"/>
      <c r="O215" s="2"/>
      <c r="P215" s="2"/>
    </row>
    <row r="216" ht="15.75" hidden="1" customHeight="1">
      <c r="A216" s="45"/>
      <c r="B216" s="45"/>
      <c r="C216" s="45"/>
      <c r="D216" s="45"/>
      <c r="E216" s="45"/>
      <c r="F216" s="45"/>
      <c r="G216" s="45"/>
      <c r="L216" s="2"/>
      <c r="M216" s="2"/>
      <c r="N216" s="2"/>
      <c r="O216" s="2"/>
      <c r="P216" s="2"/>
    </row>
    <row r="217" ht="15.75" hidden="1" customHeight="1">
      <c r="A217" s="45"/>
      <c r="B217" s="45"/>
      <c r="C217" s="45"/>
      <c r="D217" s="45"/>
      <c r="E217" s="45"/>
      <c r="F217" s="45"/>
      <c r="G217" s="45"/>
      <c r="L217" s="2"/>
      <c r="M217" s="2"/>
      <c r="N217" s="2"/>
      <c r="O217" s="2"/>
      <c r="P217" s="2"/>
    </row>
    <row r="218" ht="15.75" hidden="1" customHeight="1">
      <c r="A218" s="45"/>
      <c r="B218" s="45"/>
      <c r="C218" s="45"/>
      <c r="D218" s="45"/>
      <c r="E218" s="45"/>
      <c r="F218" s="45"/>
      <c r="G218" s="45"/>
      <c r="L218" s="2"/>
      <c r="M218" s="2"/>
      <c r="N218" s="2"/>
      <c r="O218" s="2"/>
      <c r="P218" s="2"/>
    </row>
    <row r="219" ht="15.75" hidden="1" customHeight="1">
      <c r="A219" s="45"/>
      <c r="B219" s="45"/>
      <c r="C219" s="45"/>
      <c r="D219" s="45"/>
      <c r="E219" s="45"/>
      <c r="F219" s="45"/>
      <c r="G219" s="45"/>
      <c r="L219" s="2"/>
      <c r="M219" s="2"/>
      <c r="N219" s="2"/>
      <c r="O219" s="2"/>
      <c r="P219" s="2"/>
    </row>
    <row r="220" ht="15.75" hidden="1" customHeight="1">
      <c r="A220" s="45"/>
      <c r="B220" s="45"/>
      <c r="C220" s="45"/>
      <c r="D220" s="45"/>
      <c r="E220" s="45"/>
      <c r="F220" s="45"/>
      <c r="G220" s="45"/>
      <c r="L220" s="2"/>
      <c r="M220" s="2"/>
      <c r="N220" s="2"/>
      <c r="O220" s="2"/>
      <c r="P220" s="2"/>
    </row>
    <row r="221" ht="15.75" hidden="1" customHeight="1">
      <c r="A221" s="45"/>
      <c r="B221" s="45"/>
      <c r="C221" s="45"/>
      <c r="D221" s="45"/>
      <c r="E221" s="45"/>
      <c r="F221" s="45"/>
      <c r="G221" s="45"/>
      <c r="L221" s="2"/>
      <c r="M221" s="2"/>
      <c r="N221" s="2"/>
      <c r="O221" s="2"/>
      <c r="P221" s="2"/>
    </row>
    <row r="222" ht="15.75" hidden="1" customHeight="1">
      <c r="A222" s="45"/>
      <c r="B222" s="45"/>
      <c r="C222" s="45"/>
      <c r="D222" s="45"/>
      <c r="E222" s="45"/>
      <c r="F222" s="45"/>
      <c r="G222" s="45"/>
      <c r="L222" s="2"/>
      <c r="M222" s="2"/>
      <c r="N222" s="2"/>
      <c r="O222" s="2"/>
      <c r="P222" s="2"/>
    </row>
    <row r="223" ht="15.75" hidden="1" customHeight="1">
      <c r="A223" s="45"/>
      <c r="B223" s="45"/>
      <c r="C223" s="45"/>
      <c r="D223" s="45"/>
      <c r="E223" s="45"/>
      <c r="F223" s="45"/>
      <c r="G223" s="45"/>
      <c r="L223" s="2"/>
      <c r="M223" s="2"/>
      <c r="N223" s="2"/>
      <c r="O223" s="2"/>
      <c r="P223" s="2"/>
    </row>
    <row r="224" ht="15.75" hidden="1" customHeight="1">
      <c r="A224" s="45"/>
      <c r="B224" s="45"/>
      <c r="C224" s="45"/>
      <c r="D224" s="45"/>
      <c r="E224" s="45"/>
      <c r="F224" s="45"/>
      <c r="G224" s="45"/>
      <c r="L224" s="2"/>
      <c r="M224" s="2"/>
      <c r="N224" s="2"/>
      <c r="O224" s="2"/>
      <c r="P224" s="2"/>
    </row>
    <row r="225" ht="15.75" hidden="1" customHeight="1">
      <c r="A225" s="45"/>
      <c r="B225" s="45"/>
      <c r="C225" s="45"/>
      <c r="D225" s="45"/>
      <c r="E225" s="45"/>
      <c r="F225" s="45"/>
      <c r="G225" s="45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customHeight="1">
      <c r="L228" s="2"/>
      <c r="M228" s="2"/>
      <c r="N228" s="2"/>
      <c r="O228" s="2"/>
      <c r="P228" s="2"/>
    </row>
    <row r="229" ht="15.75" customHeight="1">
      <c r="L229" s="2"/>
      <c r="M229" s="2"/>
      <c r="N229" s="2"/>
      <c r="O229" s="2"/>
      <c r="P229" s="2"/>
    </row>
    <row r="230" ht="15.75" customHeight="1">
      <c r="L230" s="2"/>
      <c r="M230" s="2"/>
      <c r="N230" s="2"/>
      <c r="O230" s="2"/>
      <c r="P230" s="2"/>
    </row>
    <row r="231" ht="15.75" customHeight="1">
      <c r="L231" s="2"/>
      <c r="M231" s="2"/>
      <c r="N231" s="2"/>
      <c r="O231" s="2"/>
      <c r="P231" s="2"/>
    </row>
    <row r="232" ht="15.75" customHeight="1">
      <c r="L232" s="2"/>
      <c r="M232" s="2"/>
      <c r="N232" s="2"/>
      <c r="O232" s="2"/>
      <c r="P232" s="2"/>
    </row>
    <row r="233" ht="15.75" customHeight="1">
      <c r="L233" s="2"/>
      <c r="M233" s="2"/>
      <c r="N233" s="2"/>
      <c r="O233" s="2"/>
      <c r="P233" s="2"/>
    </row>
    <row r="234" ht="15.75" customHeight="1">
      <c r="L234" s="2"/>
      <c r="M234" s="2"/>
      <c r="N234" s="2"/>
      <c r="O234" s="2"/>
      <c r="P234" s="2"/>
    </row>
    <row r="235" ht="15.75" customHeight="1">
      <c r="L235" s="2"/>
      <c r="M235" s="2"/>
      <c r="N235" s="2"/>
      <c r="O235" s="2"/>
      <c r="P235" s="2"/>
    </row>
    <row r="236" ht="15.75" customHeight="1">
      <c r="L236" s="2"/>
      <c r="M236" s="2"/>
      <c r="N236" s="2"/>
      <c r="O236" s="2"/>
      <c r="P236" s="2"/>
    </row>
    <row r="237" ht="15.75" customHeight="1">
      <c r="L237" s="2"/>
      <c r="M237" s="2"/>
      <c r="N237" s="2"/>
      <c r="O237" s="2"/>
      <c r="P237" s="2"/>
    </row>
    <row r="238" ht="15.75" customHeight="1">
      <c r="L238" s="2"/>
      <c r="M238" s="2"/>
      <c r="N238" s="2"/>
      <c r="O238" s="2"/>
      <c r="P238" s="2"/>
    </row>
    <row r="239" ht="15.75" customHeight="1">
      <c r="L239" s="2"/>
      <c r="M239" s="2"/>
      <c r="N239" s="2"/>
      <c r="O239" s="2"/>
      <c r="P239" s="2"/>
    </row>
    <row r="240" ht="15.75" customHeight="1">
      <c r="L240" s="2"/>
      <c r="M240" s="2"/>
      <c r="N240" s="2"/>
      <c r="O240" s="2"/>
      <c r="P240" s="2"/>
    </row>
    <row r="241" ht="15.75" customHeight="1">
      <c r="L241" s="2"/>
      <c r="M241" s="2"/>
      <c r="N241" s="2"/>
      <c r="O241" s="2"/>
      <c r="P241" s="2"/>
    </row>
    <row r="242" ht="15.75" customHeight="1">
      <c r="L242" s="2"/>
      <c r="M242" s="2"/>
      <c r="N242" s="2"/>
      <c r="O242" s="2"/>
      <c r="P242" s="2"/>
    </row>
    <row r="243" ht="15.75" customHeight="1">
      <c r="L243" s="2"/>
      <c r="M243" s="2"/>
      <c r="N243" s="2"/>
      <c r="O243" s="2"/>
      <c r="P243" s="2"/>
    </row>
    <row r="244" ht="15.75" customHeight="1">
      <c r="L244" s="2"/>
      <c r="M244" s="2"/>
      <c r="N244" s="2"/>
      <c r="O244" s="2"/>
      <c r="P244" s="2"/>
    </row>
    <row r="245" ht="15.75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33:G48">
    <cfRule type="cellIs" dxfId="0" priority="1" operator="lessThan">
      <formula>7</formula>
    </cfRule>
  </conditionalFormatting>
  <conditionalFormatting sqref="G33:G48">
    <cfRule type="cellIs" dxfId="1" priority="2" operator="greaterThanOrEqual">
      <formula>7</formula>
    </cfRule>
  </conditionalFormatting>
  <conditionalFormatting sqref="G4:G27">
    <cfRule type="cellIs" dxfId="0" priority="3" operator="lessThan">
      <formula>7</formula>
    </cfRule>
  </conditionalFormatting>
  <conditionalFormatting sqref="G4:G27">
    <cfRule type="cellIs" dxfId="1" priority="4" operator="greaterThanOrEqual">
      <formula>7</formula>
    </cfRule>
  </conditionalFormatting>
  <conditionalFormatting sqref="B4:E2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36C09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3" t="s">
        <v>26</v>
      </c>
      <c r="B1" s="14" t="s">
        <v>69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 t="s">
        <v>28</v>
      </c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2"/>
      <c r="AA1" s="18"/>
      <c r="AB1" s="18"/>
      <c r="AC1" s="18"/>
      <c r="AD1" s="18"/>
      <c r="AE1" s="18"/>
    </row>
    <row r="2">
      <c r="A2" s="20"/>
      <c r="B2" s="21"/>
      <c r="C2" s="22"/>
      <c r="D2" s="22"/>
      <c r="E2" s="22"/>
      <c r="F2" s="22"/>
      <c r="G2" s="22"/>
      <c r="H2" s="22"/>
      <c r="I2" s="22"/>
      <c r="J2" s="22"/>
      <c r="K2" s="23"/>
      <c r="L2" s="2"/>
      <c r="M2" s="24" t="s">
        <v>29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2"/>
      <c r="AA2" s="18"/>
      <c r="AB2" s="18"/>
      <c r="AC2" s="18"/>
      <c r="AD2" s="18"/>
      <c r="AE2" s="18"/>
    </row>
    <row r="3">
      <c r="A3" s="25"/>
      <c r="B3" s="26" t="s">
        <v>30</v>
      </c>
      <c r="C3" s="26" t="s">
        <v>31</v>
      </c>
      <c r="D3" s="26" t="s">
        <v>32</v>
      </c>
      <c r="E3" s="26" t="s">
        <v>33</v>
      </c>
      <c r="F3" s="27" t="s">
        <v>34</v>
      </c>
      <c r="G3" s="27" t="s">
        <v>35</v>
      </c>
      <c r="H3" s="27" t="s">
        <v>36</v>
      </c>
      <c r="I3" s="27" t="s">
        <v>37</v>
      </c>
      <c r="J3" s="26" t="s">
        <v>38</v>
      </c>
      <c r="K3" s="26" t="s">
        <v>39</v>
      </c>
      <c r="L3" s="2"/>
      <c r="M3" s="17" t="s">
        <v>40</v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2"/>
      <c r="Y3" s="18"/>
      <c r="Z3" s="18"/>
      <c r="AA3" s="18"/>
      <c r="AB3" s="18"/>
      <c r="AC3" s="18"/>
      <c r="AD3" s="18"/>
      <c r="AE3" s="18"/>
    </row>
    <row r="4">
      <c r="A4" s="28" t="str">
        <f>ALNS!A4</f>
        <v>Ana Beatriz Oliveira Barbosa</v>
      </c>
      <c r="B4" s="29"/>
      <c r="C4" s="29"/>
      <c r="D4" s="29"/>
      <c r="E4" s="29"/>
      <c r="F4" s="30">
        <f t="shared" ref="F4:F27" si="1">IF(A4&lt;&gt;"",SUM(B4:E4),)</f>
        <v>0</v>
      </c>
      <c r="G4" s="31" t="str">
        <f t="shared" ref="G4:G27" si="2">IFERROR(IF(F4&gt;=0,AVERAGE(B4:E4),""),"")</f>
        <v/>
      </c>
      <c r="H4" s="30" t="str">
        <f t="shared" ref="H4:H27" si="3">IF(AND(F4&gt;=10,F4&lt;28,G4&lt;7),ROUND((50-G4*6)/4,1),"")</f>
        <v/>
      </c>
      <c r="I4" s="32"/>
      <c r="J4" s="33" t="str">
        <f t="shared" ref="J4:J27" si="4">IF(AND(B4&lt;&gt;"",C4&lt;&gt;"",D4&lt;&gt;"",E4&lt;&gt;""),IF(OR(F4&gt;=28,F4&lt;10),G4,IF(I4=H4,5,((G4*6)+(I4*4))/10)),)</f>
        <v/>
      </c>
      <c r="K4" s="34" t="str">
        <f t="shared" ref="K4:K27" si="5">IF(AND(B4&lt;&gt;"",C4&lt;&gt;"",D4&lt;&gt;"",E4&lt;&gt;""),IF(J4&gt;=5,"A","R"),)</f>
        <v/>
      </c>
      <c r="L4" s="2"/>
      <c r="M4" s="35" t="s">
        <v>41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</row>
    <row r="5">
      <c r="A5" s="36" t="str">
        <f>ALNS!A5</f>
        <v>Ana Clara de Lima</v>
      </c>
      <c r="B5" s="37"/>
      <c r="C5" s="37"/>
      <c r="D5" s="37"/>
      <c r="E5" s="37"/>
      <c r="F5" s="38">
        <f t="shared" si="1"/>
        <v>0</v>
      </c>
      <c r="G5" s="39" t="str">
        <f t="shared" si="2"/>
        <v/>
      </c>
      <c r="H5" s="38" t="str">
        <f t="shared" si="3"/>
        <v/>
      </c>
      <c r="I5" s="40"/>
      <c r="J5" s="41" t="str">
        <f t="shared" si="4"/>
        <v/>
      </c>
      <c r="K5" s="42" t="str">
        <f t="shared" si="5"/>
        <v/>
      </c>
      <c r="L5" s="2"/>
      <c r="M5" s="24" t="s">
        <v>42</v>
      </c>
      <c r="N5" s="18"/>
      <c r="O5" s="18"/>
      <c r="P5" s="18"/>
      <c r="Q5" s="18"/>
      <c r="R5" s="18"/>
      <c r="S5" s="18"/>
      <c r="T5" s="18"/>
      <c r="U5" s="18"/>
      <c r="V5" s="18"/>
      <c r="W5" s="18"/>
      <c r="X5" s="2"/>
      <c r="Y5" s="18"/>
      <c r="Z5" s="2"/>
      <c r="AA5" s="18"/>
      <c r="AB5" s="18"/>
      <c r="AC5" s="18"/>
      <c r="AD5" s="18"/>
      <c r="AE5" s="18"/>
    </row>
    <row r="6">
      <c r="A6" s="28" t="str">
        <f>ALNS!A6</f>
        <v>Brenda Teixeira Figueiredo</v>
      </c>
      <c r="B6" s="29"/>
      <c r="C6" s="29"/>
      <c r="D6" s="29"/>
      <c r="E6" s="29"/>
      <c r="F6" s="30">
        <f t="shared" si="1"/>
        <v>0</v>
      </c>
      <c r="G6" s="31" t="str">
        <f t="shared" si="2"/>
        <v/>
      </c>
      <c r="H6" s="30" t="str">
        <f t="shared" si="3"/>
        <v/>
      </c>
      <c r="I6" s="32"/>
      <c r="J6" s="33" t="str">
        <f t="shared" si="4"/>
        <v/>
      </c>
      <c r="K6" s="34" t="str">
        <f t="shared" si="5"/>
        <v/>
      </c>
      <c r="L6" s="2"/>
      <c r="M6" s="43" t="s">
        <v>43</v>
      </c>
      <c r="N6" s="18"/>
      <c r="O6" s="18"/>
      <c r="P6" s="18"/>
      <c r="Q6" s="18"/>
      <c r="R6" s="18"/>
      <c r="S6" s="18"/>
      <c r="T6" s="18"/>
      <c r="U6" s="18"/>
      <c r="V6" s="18"/>
      <c r="W6" s="18"/>
      <c r="X6" s="2"/>
      <c r="Y6" s="18"/>
      <c r="Z6" s="2"/>
      <c r="AA6" s="18"/>
      <c r="AB6" s="18"/>
      <c r="AC6" s="18"/>
      <c r="AD6" s="18"/>
      <c r="AE6" s="18"/>
    </row>
    <row r="7">
      <c r="A7" s="36" t="str">
        <f>ALNS!A7</f>
        <v>Carlos Antonio da Silva Vicente</v>
      </c>
      <c r="B7" s="37"/>
      <c r="C7" s="37"/>
      <c r="D7" s="37"/>
      <c r="E7" s="37"/>
      <c r="F7" s="38">
        <f t="shared" si="1"/>
        <v>0</v>
      </c>
      <c r="G7" s="39" t="str">
        <f t="shared" si="2"/>
        <v/>
      </c>
      <c r="H7" s="38" t="str">
        <f t="shared" si="3"/>
        <v/>
      </c>
      <c r="I7" s="40"/>
      <c r="J7" s="41" t="str">
        <f t="shared" si="4"/>
        <v/>
      </c>
      <c r="K7" s="42" t="str">
        <f t="shared" si="5"/>
        <v/>
      </c>
      <c r="L7" s="2"/>
      <c r="M7" s="43" t="s">
        <v>44</v>
      </c>
      <c r="N7" s="18"/>
      <c r="O7" s="18"/>
      <c r="P7" s="18"/>
      <c r="Q7" s="18"/>
      <c r="R7" s="18"/>
      <c r="S7" s="18"/>
      <c r="T7" s="18"/>
      <c r="U7" s="18"/>
      <c r="V7" s="18"/>
      <c r="W7" s="18"/>
      <c r="X7" s="2"/>
      <c r="Y7" s="18"/>
      <c r="Z7" s="2"/>
      <c r="AA7" s="18"/>
      <c r="AB7" s="18"/>
      <c r="AC7" s="18"/>
      <c r="AD7" s="18"/>
      <c r="AE7" s="18"/>
    </row>
    <row r="8">
      <c r="A8" s="28" t="str">
        <f>ALNS!A8</f>
        <v>Eduarda Shaieny Lopes Lima</v>
      </c>
      <c r="B8" s="29"/>
      <c r="C8" s="29"/>
      <c r="D8" s="29"/>
      <c r="E8" s="29"/>
      <c r="F8" s="30">
        <f t="shared" si="1"/>
        <v>0</v>
      </c>
      <c r="G8" s="31" t="str">
        <f t="shared" si="2"/>
        <v/>
      </c>
      <c r="H8" s="30" t="str">
        <f t="shared" si="3"/>
        <v/>
      </c>
      <c r="I8" s="32"/>
      <c r="J8" s="33" t="str">
        <f t="shared" si="4"/>
        <v/>
      </c>
      <c r="K8" s="34" t="str">
        <f t="shared" si="5"/>
        <v/>
      </c>
      <c r="L8" s="2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2"/>
      <c r="Y8" s="18"/>
      <c r="Z8" s="2"/>
      <c r="AA8" s="18"/>
      <c r="AB8" s="18"/>
      <c r="AC8" s="18"/>
      <c r="AD8" s="18"/>
      <c r="AE8" s="18"/>
    </row>
    <row r="9">
      <c r="A9" s="36" t="str">
        <f>ALNS!A9</f>
        <v>Ellen Beatriz Pacífico da Silva</v>
      </c>
      <c r="B9" s="37"/>
      <c r="C9" s="37"/>
      <c r="D9" s="37"/>
      <c r="E9" s="37"/>
      <c r="F9" s="38">
        <f t="shared" si="1"/>
        <v>0</v>
      </c>
      <c r="G9" s="39" t="str">
        <f t="shared" si="2"/>
        <v/>
      </c>
      <c r="H9" s="38" t="str">
        <f t="shared" si="3"/>
        <v/>
      </c>
      <c r="I9" s="40"/>
      <c r="J9" s="41" t="str">
        <f t="shared" si="4"/>
        <v/>
      </c>
      <c r="K9" s="42" t="str">
        <f t="shared" si="5"/>
        <v/>
      </c>
      <c r="L9" s="2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2"/>
      <c r="Y9" s="18"/>
      <c r="Z9" s="2"/>
      <c r="AA9" s="18"/>
      <c r="AB9" s="18"/>
      <c r="AC9" s="18"/>
      <c r="AD9" s="18"/>
      <c r="AE9" s="18"/>
    </row>
    <row r="10">
      <c r="A10" s="28" t="str">
        <f>ALNS!A10</f>
        <v>Emilly Christina Lima Freire</v>
      </c>
      <c r="B10" s="29"/>
      <c r="C10" s="29"/>
      <c r="D10" s="29"/>
      <c r="E10" s="29"/>
      <c r="F10" s="30">
        <f t="shared" si="1"/>
        <v>0</v>
      </c>
      <c r="G10" s="31" t="str">
        <f t="shared" si="2"/>
        <v/>
      </c>
      <c r="H10" s="30" t="str">
        <f t="shared" si="3"/>
        <v/>
      </c>
      <c r="I10" s="32"/>
      <c r="J10" s="33" t="str">
        <f t="shared" si="4"/>
        <v/>
      </c>
      <c r="K10" s="34" t="str">
        <f t="shared" si="5"/>
        <v/>
      </c>
      <c r="L10" s="2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2"/>
      <c r="Y10" s="18"/>
      <c r="Z10" s="2"/>
      <c r="AA10" s="18"/>
      <c r="AB10" s="18"/>
      <c r="AC10" s="18"/>
      <c r="AD10" s="18"/>
      <c r="AE10" s="18"/>
    </row>
    <row r="11">
      <c r="A11" s="36" t="str">
        <f>ALNS!A11</f>
        <v>Emilly Eduarda Almeida da Silva</v>
      </c>
      <c r="B11" s="37"/>
      <c r="C11" s="37"/>
      <c r="D11" s="37"/>
      <c r="E11" s="37"/>
      <c r="F11" s="38">
        <f t="shared" si="1"/>
        <v>0</v>
      </c>
      <c r="G11" s="39" t="str">
        <f t="shared" si="2"/>
        <v/>
      </c>
      <c r="H11" s="38" t="str">
        <f t="shared" si="3"/>
        <v/>
      </c>
      <c r="I11" s="40"/>
      <c r="J11" s="41" t="str">
        <f t="shared" si="4"/>
        <v/>
      </c>
      <c r="K11" s="42" t="str">
        <f t="shared" si="5"/>
        <v/>
      </c>
      <c r="L11" s="2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2"/>
      <c r="Y11" s="18"/>
      <c r="Z11" s="2"/>
      <c r="AA11" s="18"/>
      <c r="AB11" s="18"/>
      <c r="AC11" s="18"/>
      <c r="AD11" s="18"/>
      <c r="AE11" s="18"/>
    </row>
    <row r="12">
      <c r="A12" s="28" t="str">
        <f>ALNS!A12</f>
        <v>Emilly Oliveira da Cruz</v>
      </c>
      <c r="B12" s="29"/>
      <c r="C12" s="29"/>
      <c r="D12" s="29"/>
      <c r="E12" s="29"/>
      <c r="F12" s="30">
        <f t="shared" si="1"/>
        <v>0</v>
      </c>
      <c r="G12" s="31" t="str">
        <f t="shared" si="2"/>
        <v/>
      </c>
      <c r="H12" s="30" t="str">
        <f t="shared" si="3"/>
        <v/>
      </c>
      <c r="I12" s="32"/>
      <c r="J12" s="33" t="str">
        <f t="shared" si="4"/>
        <v/>
      </c>
      <c r="K12" s="34" t="str">
        <f t="shared" si="5"/>
        <v/>
      </c>
      <c r="L12" s="2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2"/>
      <c r="Y12" s="18"/>
      <c r="Z12" s="2"/>
      <c r="AA12" s="18"/>
      <c r="AB12" s="18"/>
      <c r="AC12" s="18"/>
      <c r="AD12" s="18"/>
      <c r="AE12" s="18"/>
    </row>
    <row r="13">
      <c r="A13" s="36" t="str">
        <f>ALNS!A13</f>
        <v>Esteffany Mirelly Lima da Silva</v>
      </c>
      <c r="B13" s="37"/>
      <c r="C13" s="37"/>
      <c r="D13" s="37"/>
      <c r="E13" s="37"/>
      <c r="F13" s="38">
        <f t="shared" si="1"/>
        <v>0</v>
      </c>
      <c r="G13" s="39" t="str">
        <f t="shared" si="2"/>
        <v/>
      </c>
      <c r="H13" s="38" t="str">
        <f t="shared" si="3"/>
        <v/>
      </c>
      <c r="I13" s="40"/>
      <c r="J13" s="41" t="str">
        <f t="shared" si="4"/>
        <v/>
      </c>
      <c r="K13" s="42" t="str">
        <f t="shared" si="5"/>
        <v/>
      </c>
      <c r="L13" s="2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2"/>
      <c r="Y13" s="18"/>
      <c r="Z13" s="2"/>
      <c r="AA13" s="18"/>
      <c r="AB13" s="18"/>
      <c r="AC13" s="18"/>
      <c r="AD13" s="18"/>
      <c r="AE13" s="18"/>
    </row>
    <row r="14">
      <c r="A14" s="28" t="str">
        <f>ALNS!A14</f>
        <v>Ester Hadassa Gomes Silva</v>
      </c>
      <c r="B14" s="29"/>
      <c r="C14" s="29"/>
      <c r="D14" s="29"/>
      <c r="E14" s="29"/>
      <c r="F14" s="30">
        <f t="shared" si="1"/>
        <v>0</v>
      </c>
      <c r="G14" s="31" t="str">
        <f t="shared" si="2"/>
        <v/>
      </c>
      <c r="H14" s="30" t="str">
        <f t="shared" si="3"/>
        <v/>
      </c>
      <c r="I14" s="32"/>
      <c r="J14" s="33" t="str">
        <f t="shared" si="4"/>
        <v/>
      </c>
      <c r="K14" s="34" t="str">
        <f t="shared" si="5"/>
        <v/>
      </c>
      <c r="L14" s="2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2"/>
      <c r="Y14" s="18"/>
      <c r="Z14" s="2"/>
      <c r="AA14" s="18"/>
      <c r="AB14" s="18"/>
      <c r="AC14" s="18"/>
      <c r="AD14" s="18"/>
      <c r="AE14" s="18"/>
    </row>
    <row r="15">
      <c r="A15" s="36" t="str">
        <f>ALNS!A15</f>
        <v>Évelin Yasmin Ferreira de Santana</v>
      </c>
      <c r="B15" s="37"/>
      <c r="C15" s="37"/>
      <c r="D15" s="37"/>
      <c r="E15" s="37"/>
      <c r="F15" s="38">
        <f t="shared" si="1"/>
        <v>0</v>
      </c>
      <c r="G15" s="39" t="str">
        <f t="shared" si="2"/>
        <v/>
      </c>
      <c r="H15" s="38" t="str">
        <f t="shared" si="3"/>
        <v/>
      </c>
      <c r="I15" s="40"/>
      <c r="J15" s="41" t="str">
        <f t="shared" si="4"/>
        <v/>
      </c>
      <c r="K15" s="42" t="str">
        <f t="shared" si="5"/>
        <v/>
      </c>
      <c r="L15" s="2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2"/>
      <c r="Y15" s="18"/>
      <c r="Z15" s="2"/>
      <c r="AA15" s="18"/>
      <c r="AB15" s="18"/>
      <c r="AC15" s="18"/>
      <c r="AD15" s="18"/>
      <c r="AE15" s="18"/>
    </row>
    <row r="16">
      <c r="A16" s="28" t="str">
        <f>ALNS!A16</f>
        <v>Everton Henrique de Negreiros Silva</v>
      </c>
      <c r="B16" s="29"/>
      <c r="C16" s="29"/>
      <c r="D16" s="29"/>
      <c r="E16" s="29"/>
      <c r="F16" s="30">
        <f t="shared" si="1"/>
        <v>0</v>
      </c>
      <c r="G16" s="31" t="str">
        <f t="shared" si="2"/>
        <v/>
      </c>
      <c r="H16" s="30" t="str">
        <f t="shared" si="3"/>
        <v/>
      </c>
      <c r="I16" s="32"/>
      <c r="J16" s="33" t="str">
        <f t="shared" si="4"/>
        <v/>
      </c>
      <c r="K16" s="34" t="str">
        <f t="shared" si="5"/>
        <v/>
      </c>
      <c r="L16" s="2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2"/>
      <c r="Y16" s="18"/>
      <c r="Z16" s="2"/>
      <c r="AA16" s="18"/>
      <c r="AB16" s="18"/>
      <c r="AC16" s="18"/>
      <c r="AD16" s="18"/>
      <c r="AE16" s="18"/>
    </row>
    <row r="17">
      <c r="A17" s="36" t="str">
        <f>ALNS!A17</f>
        <v>Gabrielle Borges Alves</v>
      </c>
      <c r="B17" s="37"/>
      <c r="C17" s="37"/>
      <c r="D17" s="37"/>
      <c r="E17" s="37"/>
      <c r="F17" s="38">
        <f t="shared" si="1"/>
        <v>0</v>
      </c>
      <c r="G17" s="39" t="str">
        <f t="shared" si="2"/>
        <v/>
      </c>
      <c r="H17" s="38" t="str">
        <f t="shared" si="3"/>
        <v/>
      </c>
      <c r="I17" s="40"/>
      <c r="J17" s="41" t="str">
        <f t="shared" si="4"/>
        <v/>
      </c>
      <c r="K17" s="42" t="str">
        <f t="shared" si="5"/>
        <v/>
      </c>
      <c r="L17" s="2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2"/>
      <c r="Y17" s="18"/>
      <c r="Z17" s="2"/>
      <c r="AA17" s="18"/>
      <c r="AB17" s="18"/>
      <c r="AC17" s="18"/>
      <c r="AD17" s="18"/>
      <c r="AE17" s="18"/>
    </row>
    <row r="18">
      <c r="A18" s="28" t="str">
        <f>ALNS!A18</f>
        <v>João Gabriel Araújo Macedo</v>
      </c>
      <c r="B18" s="29"/>
      <c r="C18" s="29"/>
      <c r="D18" s="29"/>
      <c r="E18" s="29"/>
      <c r="F18" s="30">
        <f t="shared" si="1"/>
        <v>0</v>
      </c>
      <c r="G18" s="31" t="str">
        <f t="shared" si="2"/>
        <v/>
      </c>
      <c r="H18" s="30" t="str">
        <f t="shared" si="3"/>
        <v/>
      </c>
      <c r="I18" s="32"/>
      <c r="J18" s="33" t="str">
        <f t="shared" si="4"/>
        <v/>
      </c>
      <c r="K18" s="34" t="str">
        <f t="shared" si="5"/>
        <v/>
      </c>
      <c r="L18" s="2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2"/>
      <c r="Y18" s="18"/>
      <c r="Z18" s="2"/>
      <c r="AA18" s="18"/>
      <c r="AB18" s="18"/>
      <c r="AC18" s="18"/>
      <c r="AD18" s="18"/>
      <c r="AE18" s="18"/>
    </row>
    <row r="19">
      <c r="A19" s="36" t="str">
        <f>ALNS!A19</f>
        <v>José Flávio Araújo Macedo</v>
      </c>
      <c r="B19" s="37"/>
      <c r="C19" s="37"/>
      <c r="D19" s="37"/>
      <c r="E19" s="37"/>
      <c r="F19" s="38">
        <f t="shared" si="1"/>
        <v>0</v>
      </c>
      <c r="G19" s="39" t="str">
        <f t="shared" si="2"/>
        <v/>
      </c>
      <c r="H19" s="38" t="str">
        <f t="shared" si="3"/>
        <v/>
      </c>
      <c r="I19" s="40"/>
      <c r="J19" s="41" t="str">
        <f t="shared" si="4"/>
        <v/>
      </c>
      <c r="K19" s="42" t="str">
        <f t="shared" si="5"/>
        <v/>
      </c>
      <c r="L19" s="2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2"/>
      <c r="Y19" s="18"/>
      <c r="Z19" s="2"/>
      <c r="AA19" s="18"/>
      <c r="AB19" s="18"/>
      <c r="AC19" s="18"/>
      <c r="AD19" s="18"/>
      <c r="AE19" s="18"/>
    </row>
    <row r="20" ht="15.75" customHeight="1">
      <c r="A20" s="44" t="str">
        <f>ALNS!A20</f>
        <v>Lethycia Nascimento Sousa</v>
      </c>
      <c r="B20" s="29"/>
      <c r="C20" s="29"/>
      <c r="D20" s="29"/>
      <c r="E20" s="29"/>
      <c r="F20" s="30">
        <f t="shared" si="1"/>
        <v>0</v>
      </c>
      <c r="G20" s="31" t="str">
        <f t="shared" si="2"/>
        <v/>
      </c>
      <c r="H20" s="30" t="str">
        <f t="shared" si="3"/>
        <v/>
      </c>
      <c r="I20" s="32"/>
      <c r="J20" s="33" t="str">
        <f t="shared" si="4"/>
        <v/>
      </c>
      <c r="K20" s="34" t="str">
        <f t="shared" si="5"/>
        <v/>
      </c>
      <c r="L20" s="2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2"/>
      <c r="Y20" s="18"/>
      <c r="Z20" s="2"/>
      <c r="AA20" s="18"/>
      <c r="AB20" s="18"/>
      <c r="AC20" s="18"/>
      <c r="AD20" s="18"/>
      <c r="AE20" s="18"/>
    </row>
    <row r="21" ht="15.75" customHeight="1">
      <c r="A21" s="36" t="str">
        <f>ALNS!A21</f>
        <v>Maria Julia Oliveira Almeida</v>
      </c>
      <c r="B21" s="37"/>
      <c r="C21" s="37"/>
      <c r="D21" s="37"/>
      <c r="E21" s="37"/>
      <c r="F21" s="38">
        <f t="shared" si="1"/>
        <v>0</v>
      </c>
      <c r="G21" s="39" t="str">
        <f t="shared" si="2"/>
        <v/>
      </c>
      <c r="H21" s="38" t="str">
        <f t="shared" si="3"/>
        <v/>
      </c>
      <c r="I21" s="40"/>
      <c r="J21" s="41" t="str">
        <f t="shared" si="4"/>
        <v/>
      </c>
      <c r="K21" s="42" t="str">
        <f t="shared" si="5"/>
        <v/>
      </c>
      <c r="L21" s="2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2"/>
      <c r="Y21" s="18"/>
      <c r="Z21" s="2"/>
      <c r="AA21" s="18"/>
      <c r="AB21" s="18"/>
      <c r="AC21" s="18"/>
      <c r="AD21" s="18"/>
      <c r="AE21" s="18"/>
    </row>
    <row r="22" ht="15.75" customHeight="1">
      <c r="A22" s="28" t="str">
        <f>ALNS!A22</f>
        <v>Marynna Mellyne de Oliveira Almeida Carneiro</v>
      </c>
      <c r="B22" s="29"/>
      <c r="C22" s="29"/>
      <c r="D22" s="29"/>
      <c r="E22" s="29"/>
      <c r="F22" s="30">
        <f t="shared" si="1"/>
        <v>0</v>
      </c>
      <c r="G22" s="31" t="str">
        <f t="shared" si="2"/>
        <v/>
      </c>
      <c r="H22" s="30" t="str">
        <f t="shared" si="3"/>
        <v/>
      </c>
      <c r="I22" s="32"/>
      <c r="J22" s="33" t="str">
        <f t="shared" si="4"/>
        <v/>
      </c>
      <c r="K22" s="34" t="str">
        <f t="shared" si="5"/>
        <v/>
      </c>
      <c r="L22" s="2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2"/>
      <c r="Y22" s="18"/>
      <c r="Z22" s="2"/>
      <c r="AA22" s="18"/>
      <c r="AB22" s="18"/>
      <c r="AC22" s="18"/>
      <c r="AD22" s="18"/>
      <c r="AE22" s="18"/>
    </row>
    <row r="23" ht="15.75" customHeight="1">
      <c r="A23" s="36" t="str">
        <f>ALNS!A23</f>
        <v>Milena Luana Azevedo Lima</v>
      </c>
      <c r="B23" s="37"/>
      <c r="C23" s="37"/>
      <c r="D23" s="37"/>
      <c r="E23" s="37"/>
      <c r="F23" s="38">
        <f t="shared" si="1"/>
        <v>0</v>
      </c>
      <c r="G23" s="39" t="str">
        <f t="shared" si="2"/>
        <v/>
      </c>
      <c r="H23" s="38" t="str">
        <f t="shared" si="3"/>
        <v/>
      </c>
      <c r="I23" s="40"/>
      <c r="J23" s="41" t="str">
        <f t="shared" si="4"/>
        <v/>
      </c>
      <c r="K23" s="42" t="str">
        <f t="shared" si="5"/>
        <v/>
      </c>
      <c r="L23" s="2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2"/>
      <c r="Y23" s="18"/>
      <c r="Z23" s="2"/>
      <c r="AA23" s="18"/>
      <c r="AB23" s="18"/>
      <c r="AC23" s="18"/>
      <c r="AD23" s="18"/>
      <c r="AE23" s="18"/>
    </row>
    <row r="24" ht="15.75" customHeight="1">
      <c r="A24" s="28" t="str">
        <f>ALNS!A24</f>
        <v>Myllena Maria da Silva Balbino</v>
      </c>
      <c r="B24" s="29"/>
      <c r="C24" s="29"/>
      <c r="D24" s="29"/>
      <c r="E24" s="29"/>
      <c r="F24" s="30">
        <f t="shared" si="1"/>
        <v>0</v>
      </c>
      <c r="G24" s="31" t="str">
        <f t="shared" si="2"/>
        <v/>
      </c>
      <c r="H24" s="30" t="str">
        <f t="shared" si="3"/>
        <v/>
      </c>
      <c r="I24" s="32"/>
      <c r="J24" s="33" t="str">
        <f t="shared" si="4"/>
        <v/>
      </c>
      <c r="K24" s="34" t="str">
        <f t="shared" si="5"/>
        <v/>
      </c>
      <c r="L24" s="2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2"/>
      <c r="Y24" s="18"/>
      <c r="Z24" s="2"/>
      <c r="AA24" s="18"/>
      <c r="AB24" s="18"/>
      <c r="AC24" s="18"/>
      <c r="AD24" s="18"/>
      <c r="AE24" s="18"/>
    </row>
    <row r="25" ht="15.75" customHeight="1">
      <c r="A25" s="36" t="str">
        <f>ALNS!A25</f>
        <v>Poliana Kelly de Almeida Nascimento</v>
      </c>
      <c r="B25" s="37"/>
      <c r="C25" s="37"/>
      <c r="D25" s="37"/>
      <c r="E25" s="37"/>
      <c r="F25" s="38">
        <f t="shared" si="1"/>
        <v>0</v>
      </c>
      <c r="G25" s="39" t="str">
        <f t="shared" si="2"/>
        <v/>
      </c>
      <c r="H25" s="38" t="str">
        <f t="shared" si="3"/>
        <v/>
      </c>
      <c r="I25" s="40"/>
      <c r="J25" s="41" t="str">
        <f t="shared" si="4"/>
        <v/>
      </c>
      <c r="K25" s="42" t="str">
        <f t="shared" si="5"/>
        <v/>
      </c>
      <c r="L25" s="2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2"/>
      <c r="Y25" s="18"/>
      <c r="Z25" s="2"/>
      <c r="AA25" s="18"/>
      <c r="AB25" s="18"/>
      <c r="AC25" s="18"/>
      <c r="AD25" s="18"/>
      <c r="AE25" s="18"/>
    </row>
    <row r="26" ht="15.75" customHeight="1">
      <c r="A26" s="28" t="str">
        <f>ALNS!A26</f>
        <v>Rafaelly Jordão de Oliveira</v>
      </c>
      <c r="B26" s="29"/>
      <c r="C26" s="29"/>
      <c r="D26" s="29"/>
      <c r="E26" s="29"/>
      <c r="F26" s="30">
        <f t="shared" si="1"/>
        <v>0</v>
      </c>
      <c r="G26" s="31" t="str">
        <f t="shared" si="2"/>
        <v/>
      </c>
      <c r="H26" s="30" t="str">
        <f t="shared" si="3"/>
        <v/>
      </c>
      <c r="I26" s="32"/>
      <c r="J26" s="33" t="str">
        <f t="shared" si="4"/>
        <v/>
      </c>
      <c r="K26" s="34" t="str">
        <f t="shared" si="5"/>
        <v/>
      </c>
      <c r="L26" s="2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2"/>
      <c r="Y26" s="18"/>
      <c r="Z26" s="2"/>
      <c r="AA26" s="18"/>
      <c r="AB26" s="18"/>
      <c r="AC26" s="18"/>
      <c r="AD26" s="18"/>
      <c r="AE26" s="18"/>
    </row>
    <row r="27" ht="15.75" customHeight="1">
      <c r="A27" s="36" t="str">
        <f>ALNS!A27</f>
        <v>Samuel de Sousa Ribeiro</v>
      </c>
      <c r="B27" s="37"/>
      <c r="C27" s="37"/>
      <c r="D27" s="37"/>
      <c r="E27" s="37"/>
      <c r="F27" s="38">
        <f t="shared" si="1"/>
        <v>0</v>
      </c>
      <c r="G27" s="39" t="str">
        <f t="shared" si="2"/>
        <v/>
      </c>
      <c r="H27" s="38" t="str">
        <f t="shared" si="3"/>
        <v/>
      </c>
      <c r="I27" s="40"/>
      <c r="J27" s="41" t="str">
        <f t="shared" si="4"/>
        <v/>
      </c>
      <c r="K27" s="42" t="str">
        <f t="shared" si="5"/>
        <v/>
      </c>
      <c r="L27" s="2"/>
      <c r="M27" s="18"/>
      <c r="N27" s="2"/>
      <c r="O27" s="2"/>
      <c r="P27" s="18"/>
      <c r="Q27" s="2"/>
      <c r="R27" s="2"/>
      <c r="S27" s="2"/>
      <c r="T27" s="2"/>
      <c r="U27" s="2"/>
      <c r="V27" s="2"/>
      <c r="W27" s="2"/>
      <c r="X27" s="2"/>
      <c r="Y27" s="18"/>
      <c r="Z27" s="2"/>
      <c r="AA27" s="18"/>
      <c r="AB27" s="18"/>
      <c r="AC27" s="18"/>
      <c r="AD27" s="18"/>
      <c r="AE27" s="18"/>
    </row>
    <row r="28" ht="15.75" hidden="1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2"/>
      <c r="M28" s="18"/>
      <c r="N28" s="2"/>
      <c r="O28" s="18"/>
      <c r="P28" s="18"/>
      <c r="Q28" s="18"/>
      <c r="R28" s="18"/>
      <c r="S28" s="18"/>
      <c r="T28" s="2"/>
      <c r="U28" s="2"/>
      <c r="V28" s="2"/>
      <c r="W28" s="2"/>
      <c r="X28" s="2"/>
      <c r="Y28" s="18"/>
      <c r="Z28" s="2"/>
      <c r="AA28" s="18"/>
      <c r="AB28" s="18"/>
      <c r="AC28" s="18"/>
      <c r="AD28" s="18"/>
      <c r="AE28" s="18"/>
    </row>
    <row r="29" ht="15.75" hidden="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2"/>
      <c r="M29" s="18"/>
      <c r="N29" s="18"/>
      <c r="O29" s="18"/>
      <c r="P29" s="18"/>
      <c r="Q29" s="18"/>
      <c r="R29" s="18"/>
      <c r="S29" s="18"/>
      <c r="T29" s="2"/>
      <c r="U29" s="2"/>
      <c r="V29" s="2"/>
      <c r="W29" s="2"/>
      <c r="X29" s="2"/>
      <c r="Y29" s="2"/>
      <c r="Z29" s="2"/>
      <c r="AA29" s="18"/>
      <c r="AB29" s="18"/>
      <c r="AC29" s="18"/>
      <c r="AD29" s="18"/>
      <c r="AE29" s="18"/>
    </row>
    <row r="30" ht="15.75" hidden="1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2"/>
      <c r="M30" s="18"/>
      <c r="N30" s="2"/>
      <c r="O30" s="18"/>
      <c r="P30" s="18"/>
      <c r="Q30" s="18"/>
      <c r="R30" s="18"/>
      <c r="S30" s="18"/>
      <c r="T30" s="2"/>
      <c r="U30" s="2"/>
      <c r="V30" s="2"/>
      <c r="W30" s="2"/>
      <c r="X30" s="2"/>
      <c r="Y30" s="2"/>
      <c r="Z30" s="2"/>
      <c r="AA30" s="18"/>
      <c r="AB30" s="18"/>
      <c r="AC30" s="18"/>
      <c r="AD30" s="18"/>
      <c r="AE30" s="18"/>
    </row>
    <row r="31" ht="15.75" hidden="1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8"/>
      <c r="M31" s="18"/>
      <c r="N31" s="18"/>
      <c r="O31" s="18"/>
      <c r="P31" s="18"/>
      <c r="Q31" s="2"/>
      <c r="R31" s="18"/>
      <c r="S31" s="18"/>
      <c r="T31" s="2"/>
      <c r="U31" s="2"/>
      <c r="V31" s="2"/>
      <c r="W31" s="2"/>
      <c r="X31" s="2"/>
      <c r="Y31" s="2"/>
      <c r="Z31" s="2"/>
      <c r="AA31" s="18"/>
      <c r="AB31" s="2"/>
      <c r="AC31" s="18"/>
      <c r="AD31" s="18"/>
      <c r="AE31" s="18"/>
    </row>
    <row r="32" ht="15.75" hidden="1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8"/>
      <c r="M32" s="18"/>
      <c r="N32" s="18"/>
      <c r="O32" s="18"/>
      <c r="P32" s="18"/>
      <c r="Q32" s="18"/>
      <c r="R32" s="18"/>
      <c r="S32" s="18"/>
      <c r="T32" s="2"/>
      <c r="U32" s="2"/>
      <c r="V32" s="2"/>
      <c r="W32" s="2"/>
      <c r="X32" s="2"/>
      <c r="Y32" s="2"/>
      <c r="Z32" s="2"/>
      <c r="AA32" s="18"/>
      <c r="AB32" s="18"/>
      <c r="AC32" s="18"/>
      <c r="AD32" s="18"/>
      <c r="AE32" s="18"/>
    </row>
    <row r="33" ht="15.75" hidden="1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8"/>
      <c r="M33" s="18"/>
      <c r="N33" s="18"/>
      <c r="O33" s="18"/>
      <c r="P33" s="18"/>
      <c r="Q33" s="18"/>
      <c r="R33" s="18"/>
      <c r="S33" s="18"/>
      <c r="T33" s="2"/>
      <c r="U33" s="2"/>
      <c r="V33" s="2"/>
      <c r="W33" s="2"/>
      <c r="X33" s="2"/>
      <c r="Y33" s="2"/>
      <c r="Z33" s="2"/>
      <c r="AA33" s="18"/>
      <c r="AB33" s="18"/>
      <c r="AC33" s="18"/>
      <c r="AD33" s="18"/>
      <c r="AE33" s="18"/>
    </row>
    <row r="34" ht="15.75" hidden="1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8"/>
      <c r="M34" s="18"/>
      <c r="N34" s="18"/>
      <c r="O34" s="18"/>
      <c r="P34" s="18"/>
      <c r="Q34" s="2"/>
      <c r="R34" s="2"/>
      <c r="S34" s="2"/>
      <c r="T34" s="2"/>
      <c r="U34" s="2"/>
      <c r="V34" s="2"/>
      <c r="W34" s="2"/>
      <c r="X34" s="2"/>
      <c r="Y34" s="2"/>
      <c r="Z34" s="2"/>
      <c r="AA34" s="18"/>
      <c r="AB34" s="18"/>
      <c r="AC34" s="18"/>
      <c r="AD34" s="18"/>
      <c r="AE34" s="18"/>
    </row>
    <row r="35" ht="15.75" hidden="1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8"/>
      <c r="M35" s="18"/>
      <c r="N35" s="18"/>
      <c r="O35" s="18"/>
      <c r="P35" s="18"/>
      <c r="Q35" s="2"/>
      <c r="R35" s="2"/>
      <c r="S35" s="2"/>
      <c r="T35" s="2"/>
      <c r="U35" s="2"/>
      <c r="V35" s="2"/>
      <c r="W35" s="2"/>
      <c r="X35" s="2"/>
      <c r="Y35" s="2"/>
      <c r="Z35" s="2"/>
      <c r="AA35" s="18"/>
      <c r="AB35" s="18"/>
      <c r="AC35" s="18"/>
      <c r="AD35" s="18"/>
      <c r="AE35" s="18"/>
    </row>
    <row r="36" ht="15.75" hidden="1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8"/>
      <c r="M36" s="18"/>
      <c r="N36" s="18"/>
      <c r="O36" s="18"/>
      <c r="P36" s="18"/>
      <c r="Q36" s="2"/>
      <c r="R36" s="2"/>
      <c r="S36" s="2"/>
      <c r="T36" s="2"/>
      <c r="U36" s="2"/>
      <c r="V36" s="2"/>
      <c r="W36" s="2"/>
      <c r="X36" s="2"/>
      <c r="Y36" s="2"/>
      <c r="Z36" s="2"/>
      <c r="AA36" s="18"/>
      <c r="AB36" s="18"/>
      <c r="AC36" s="18"/>
      <c r="AD36" s="18"/>
      <c r="AE36" s="18"/>
    </row>
    <row r="37" ht="15.75" hidden="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8"/>
      <c r="M37" s="18"/>
      <c r="N37" s="18"/>
      <c r="O37" s="18"/>
      <c r="P37" s="18"/>
      <c r="Q37" s="2"/>
      <c r="R37" s="2"/>
      <c r="S37" s="2"/>
      <c r="T37" s="2"/>
      <c r="U37" s="2"/>
      <c r="V37" s="2"/>
      <c r="W37" s="2"/>
      <c r="X37" s="2"/>
      <c r="Y37" s="2"/>
      <c r="Z37" s="2"/>
      <c r="AA37" s="18"/>
      <c r="AB37" s="18"/>
      <c r="AC37" s="18"/>
      <c r="AD37" s="18"/>
      <c r="AE37" s="2"/>
    </row>
    <row r="38" ht="15.75" hidden="1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8"/>
      <c r="M38" s="18"/>
      <c r="N38" s="18"/>
      <c r="O38" s="18"/>
      <c r="P38" s="18"/>
      <c r="Q38" s="2"/>
      <c r="R38" s="2"/>
      <c r="S38" s="2"/>
      <c r="T38" s="2"/>
      <c r="U38" s="2"/>
      <c r="V38" s="2"/>
      <c r="W38" s="2"/>
      <c r="X38" s="2"/>
      <c r="Y38" s="2"/>
      <c r="Z38" s="2"/>
      <c r="AA38" s="18"/>
      <c r="AB38" s="18"/>
      <c r="AC38" s="18"/>
      <c r="AD38" s="18"/>
      <c r="AE38" s="2"/>
    </row>
    <row r="39" ht="15.75" hidden="1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8"/>
      <c r="M39" s="18"/>
      <c r="N39" s="18"/>
      <c r="O39" s="18"/>
      <c r="P39" s="18"/>
      <c r="Q39" s="2"/>
      <c r="R39" s="2"/>
      <c r="S39" s="2"/>
      <c r="T39" s="2"/>
      <c r="U39" s="2"/>
      <c r="V39" s="2"/>
      <c r="W39" s="2"/>
      <c r="X39" s="2"/>
      <c r="Y39" s="2"/>
      <c r="Z39" s="2"/>
      <c r="AA39" s="18"/>
      <c r="AB39" s="18"/>
      <c r="AC39" s="18"/>
      <c r="AD39" s="18"/>
      <c r="AE39" s="2"/>
    </row>
    <row r="40" ht="15.75" hidden="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8"/>
      <c r="M40" s="18"/>
      <c r="N40" s="18"/>
      <c r="O40" s="18"/>
      <c r="P40" s="18"/>
      <c r="Q40" s="2"/>
      <c r="R40" s="2"/>
      <c r="S40" s="2"/>
      <c r="T40" s="2"/>
      <c r="U40" s="2"/>
      <c r="V40" s="2"/>
      <c r="W40" s="2"/>
      <c r="X40" s="2"/>
      <c r="Y40" s="2"/>
      <c r="Z40" s="2"/>
      <c r="AA40" s="18"/>
      <c r="AB40" s="18"/>
      <c r="AC40" s="18"/>
      <c r="AD40" s="2"/>
      <c r="AE40" s="2"/>
    </row>
    <row r="41" ht="15.75" hidden="1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8"/>
      <c r="M41" s="18"/>
      <c r="N41" s="18"/>
      <c r="O41" s="18"/>
      <c r="P41" s="18"/>
      <c r="Q41" s="2"/>
      <c r="R41" s="2"/>
      <c r="S41" s="2"/>
      <c r="T41" s="2"/>
      <c r="U41" s="2"/>
      <c r="V41" s="2"/>
      <c r="W41" s="2"/>
      <c r="X41" s="2"/>
      <c r="Y41" s="2"/>
      <c r="Z41" s="2"/>
      <c r="AA41" s="18"/>
      <c r="AB41" s="2"/>
      <c r="AC41" s="2"/>
      <c r="AD41" s="2"/>
      <c r="AE41" s="2"/>
    </row>
    <row r="42" ht="15.75" hidden="1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8"/>
      <c r="M42" s="18"/>
      <c r="N42" s="18"/>
      <c r="O42" s="18"/>
      <c r="P42" s="18"/>
      <c r="Q42" s="2"/>
      <c r="R42" s="2"/>
      <c r="S42" s="2"/>
      <c r="T42" s="2"/>
      <c r="U42" s="2"/>
      <c r="V42" s="2"/>
      <c r="W42" s="2"/>
      <c r="X42" s="2"/>
      <c r="Y42" s="2"/>
      <c r="Z42" s="2"/>
      <c r="AA42" s="18"/>
      <c r="AB42" s="2"/>
      <c r="AC42" s="2"/>
      <c r="AD42" s="2"/>
      <c r="AE42" s="2"/>
    </row>
    <row r="43" ht="15.75" hidden="1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8"/>
      <c r="M43" s="18"/>
      <c r="N43" s="18"/>
      <c r="O43" s="18"/>
      <c r="P43" s="18"/>
      <c r="Q43" s="2"/>
      <c r="R43" s="2"/>
      <c r="S43" s="2"/>
      <c r="T43" s="2"/>
      <c r="U43" s="2"/>
      <c r="V43" s="2"/>
      <c r="W43" s="2"/>
      <c r="X43" s="2"/>
      <c r="Y43" s="2"/>
      <c r="Z43" s="2"/>
      <c r="AA43" s="18"/>
      <c r="AB43" s="2"/>
      <c r="AC43" s="2"/>
      <c r="AD43" s="2"/>
      <c r="AE43" s="2"/>
    </row>
    <row r="44" ht="15.75" hidden="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8"/>
      <c r="M44" s="18"/>
      <c r="N44" s="18"/>
      <c r="O44" s="18"/>
      <c r="P44" s="18"/>
      <c r="Q44" s="2"/>
      <c r="R44" s="2"/>
      <c r="S44" s="2"/>
      <c r="T44" s="2"/>
      <c r="U44" s="2"/>
      <c r="V44" s="2"/>
      <c r="W44" s="2"/>
      <c r="X44" s="2"/>
      <c r="Y44" s="2"/>
      <c r="Z44" s="2"/>
      <c r="AA44" s="18"/>
      <c r="AB44" s="2"/>
      <c r="AC44" s="2"/>
      <c r="AD44" s="2"/>
      <c r="AE44" s="2"/>
    </row>
    <row r="45" ht="15.75" hidden="1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8"/>
      <c r="M45" s="18"/>
      <c r="N45" s="18"/>
      <c r="O45" s="18"/>
      <c r="P45" s="18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8"/>
      <c r="M46" s="18"/>
      <c r="N46" s="18"/>
      <c r="O46" s="18"/>
      <c r="P46" s="18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8"/>
      <c r="M47" s="18"/>
      <c r="N47" s="18"/>
      <c r="O47" s="18"/>
      <c r="P47" s="18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8"/>
      <c r="M48" s="18"/>
      <c r="N48" s="18"/>
      <c r="O48" s="18"/>
      <c r="P48" s="18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8"/>
      <c r="M49" s="18"/>
      <c r="N49" s="18"/>
      <c r="O49" s="18"/>
      <c r="P49" s="18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8"/>
      <c r="M50" s="18"/>
      <c r="N50" s="18"/>
      <c r="O50" s="18"/>
      <c r="P50" s="18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8"/>
      <c r="M51" s="18"/>
      <c r="N51" s="18"/>
      <c r="O51" s="18"/>
      <c r="P51" s="18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8"/>
      <c r="M52" s="18"/>
      <c r="N52" s="18"/>
      <c r="O52" s="18"/>
      <c r="P52" s="18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2"/>
      <c r="AA53" s="18"/>
      <c r="AB53" s="18"/>
      <c r="AC53" s="18"/>
      <c r="AD53" s="18"/>
      <c r="AE53" s="18"/>
    </row>
    <row r="54" ht="15.75" hidden="1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2"/>
      <c r="AA54" s="18"/>
      <c r="AB54" s="18"/>
      <c r="AC54" s="18"/>
      <c r="AD54" s="18"/>
      <c r="AE54" s="18"/>
    </row>
    <row r="55" ht="15.75" hidden="1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2"/>
      <c r="Y55" s="18"/>
      <c r="Z55" s="2"/>
      <c r="AA55" s="18"/>
      <c r="AB55" s="18"/>
      <c r="AC55" s="18"/>
      <c r="AD55" s="18"/>
      <c r="AE55" s="18"/>
    </row>
    <row r="56" ht="15.75" hidden="1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2"/>
      <c r="AA56" s="18"/>
      <c r="AB56" s="18"/>
      <c r="AC56" s="18"/>
      <c r="AD56" s="18"/>
      <c r="AE56" s="18"/>
    </row>
    <row r="57" ht="15.75" hidden="1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2"/>
      <c r="Y57" s="18"/>
      <c r="Z57" s="2"/>
      <c r="AA57" s="18"/>
      <c r="AB57" s="18"/>
      <c r="AC57" s="18"/>
      <c r="AD57" s="18"/>
      <c r="AE57" s="18"/>
    </row>
    <row r="58" ht="15.75" hidden="1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2"/>
      <c r="Y58" s="18"/>
      <c r="Z58" s="2"/>
      <c r="AA58" s="18"/>
      <c r="AB58" s="18"/>
      <c r="AC58" s="18"/>
      <c r="AD58" s="18"/>
      <c r="AE58" s="18"/>
    </row>
    <row r="59" ht="15.75" hidden="1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2"/>
      <c r="Y59" s="18"/>
      <c r="Z59" s="2"/>
      <c r="AA59" s="18"/>
      <c r="AB59" s="18"/>
      <c r="AC59" s="18"/>
      <c r="AD59" s="18"/>
      <c r="AE59" s="18"/>
    </row>
    <row r="60" ht="15.75" hidden="1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2"/>
      <c r="Y60" s="18"/>
      <c r="Z60" s="2"/>
      <c r="AA60" s="18"/>
      <c r="AB60" s="18"/>
      <c r="AC60" s="18"/>
      <c r="AD60" s="18"/>
      <c r="AE60" s="18"/>
    </row>
    <row r="61" ht="15.75" hidden="1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2"/>
      <c r="Y61" s="18"/>
      <c r="Z61" s="2"/>
      <c r="AA61" s="18"/>
      <c r="AB61" s="18"/>
      <c r="AC61" s="18"/>
      <c r="AD61" s="18"/>
      <c r="AE61" s="18"/>
    </row>
    <row r="62" ht="15.75" hidden="1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2"/>
      <c r="Y62" s="18"/>
      <c r="Z62" s="2"/>
      <c r="AA62" s="18"/>
      <c r="AB62" s="18"/>
      <c r="AC62" s="18"/>
      <c r="AD62" s="18"/>
      <c r="AE62" s="18"/>
    </row>
    <row r="63" ht="15.75" hidden="1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2"/>
      <c r="Y63" s="18"/>
      <c r="Z63" s="2"/>
      <c r="AA63" s="18"/>
      <c r="AB63" s="18"/>
      <c r="AC63" s="18"/>
      <c r="AD63" s="18"/>
      <c r="AE63" s="18"/>
    </row>
    <row r="64" ht="15.75" hidden="1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2"/>
      <c r="Y64" s="18"/>
      <c r="Z64" s="2"/>
      <c r="AA64" s="18"/>
      <c r="AB64" s="18"/>
      <c r="AC64" s="18"/>
      <c r="AD64" s="18"/>
      <c r="AE64" s="18"/>
    </row>
    <row r="65" ht="15.75" hidden="1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2"/>
      <c r="Y65" s="18"/>
      <c r="Z65" s="2"/>
      <c r="AA65" s="18"/>
      <c r="AB65" s="18"/>
      <c r="AC65" s="18"/>
      <c r="AD65" s="18"/>
      <c r="AE65" s="18"/>
    </row>
    <row r="66" ht="15.75" hidden="1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2"/>
      <c r="Y66" s="18"/>
      <c r="Z66" s="2"/>
      <c r="AA66" s="18"/>
      <c r="AB66" s="18"/>
      <c r="AC66" s="18"/>
      <c r="AD66" s="18"/>
      <c r="AE66" s="18"/>
    </row>
    <row r="67" ht="15.75" hidden="1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2"/>
      <c r="Y67" s="18"/>
      <c r="Z67" s="2"/>
      <c r="AA67" s="18"/>
      <c r="AB67" s="18"/>
      <c r="AC67" s="18"/>
      <c r="AD67" s="18"/>
      <c r="AE67" s="18"/>
    </row>
    <row r="68" ht="15.75" hidden="1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2"/>
      <c r="Y68" s="18"/>
      <c r="Z68" s="2"/>
      <c r="AA68" s="18"/>
      <c r="AB68" s="18"/>
      <c r="AC68" s="18"/>
      <c r="AD68" s="18"/>
      <c r="AE68" s="18"/>
    </row>
    <row r="69" ht="15.75" hidden="1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2"/>
      <c r="Y69" s="18"/>
      <c r="Z69" s="2"/>
      <c r="AA69" s="18"/>
      <c r="AB69" s="18"/>
      <c r="AC69" s="18"/>
      <c r="AD69" s="18"/>
      <c r="AE69" s="18"/>
    </row>
    <row r="70" ht="15.75" hidden="1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2"/>
      <c r="Y70" s="18"/>
      <c r="Z70" s="2"/>
      <c r="AA70" s="18"/>
      <c r="AB70" s="18"/>
      <c r="AC70" s="18"/>
      <c r="AD70" s="18"/>
      <c r="AE70" s="18"/>
    </row>
    <row r="71" ht="15.75" hidden="1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2"/>
      <c r="Y71" s="18"/>
      <c r="Z71" s="2"/>
      <c r="AA71" s="18"/>
      <c r="AB71" s="18"/>
      <c r="AC71" s="18"/>
      <c r="AD71" s="18"/>
      <c r="AE71" s="18"/>
    </row>
    <row r="72" ht="15.75" hidden="1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2"/>
      <c r="Y72" s="18"/>
      <c r="Z72" s="2"/>
      <c r="AA72" s="18"/>
      <c r="AB72" s="18"/>
      <c r="AC72" s="18"/>
      <c r="AD72" s="18"/>
      <c r="AE72" s="18"/>
    </row>
    <row r="73" ht="15.75" hidden="1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2"/>
      <c r="Y73" s="18"/>
      <c r="Z73" s="2"/>
      <c r="AA73" s="18"/>
      <c r="AB73" s="18"/>
      <c r="AC73" s="18"/>
      <c r="AD73" s="18"/>
      <c r="AE73" s="18"/>
    </row>
    <row r="74" ht="15.75" hidden="1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2"/>
      <c r="Y74" s="18"/>
      <c r="Z74" s="2"/>
      <c r="AA74" s="18"/>
      <c r="AB74" s="18"/>
      <c r="AC74" s="18"/>
      <c r="AD74" s="18"/>
      <c r="AE74" s="18"/>
    </row>
    <row r="75" ht="15.75" hidden="1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2"/>
      <c r="Y75" s="18"/>
      <c r="Z75" s="2"/>
      <c r="AA75" s="18"/>
      <c r="AB75" s="18"/>
      <c r="AC75" s="18"/>
      <c r="AD75" s="18"/>
      <c r="AE75" s="18"/>
    </row>
    <row r="76" ht="15.75" hidden="1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2"/>
      <c r="Y76" s="18"/>
      <c r="Z76" s="2"/>
      <c r="AA76" s="18"/>
      <c r="AB76" s="18"/>
      <c r="AC76" s="18"/>
      <c r="AD76" s="18"/>
      <c r="AE76" s="18"/>
    </row>
    <row r="77" ht="15.75" hidden="1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2"/>
      <c r="Y77" s="18"/>
      <c r="Z77" s="2"/>
      <c r="AA77" s="18"/>
      <c r="AB77" s="18"/>
      <c r="AC77" s="18"/>
      <c r="AD77" s="18"/>
      <c r="AE77" s="18"/>
    </row>
    <row r="78" ht="15.75" hidden="1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2"/>
      <c r="Y78" s="18"/>
      <c r="Z78" s="2"/>
      <c r="AA78" s="18"/>
      <c r="AB78" s="18"/>
      <c r="AC78" s="18"/>
      <c r="AD78" s="18"/>
      <c r="AE78" s="18"/>
    </row>
    <row r="79" ht="15.75" hidden="1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2"/>
      <c r="W79" s="2"/>
      <c r="X79" s="2"/>
      <c r="Y79" s="18"/>
      <c r="Z79" s="2"/>
      <c r="AA79" s="18"/>
      <c r="AB79" s="18"/>
      <c r="AC79" s="18"/>
      <c r="AD79" s="18"/>
      <c r="AE79" s="18"/>
    </row>
    <row r="80" ht="15.75" hidden="1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2"/>
      <c r="W80" s="2"/>
      <c r="X80" s="2"/>
      <c r="Y80" s="18"/>
      <c r="Z80" s="2"/>
      <c r="AA80" s="18"/>
      <c r="AB80" s="18"/>
      <c r="AC80" s="18"/>
      <c r="AD80" s="18"/>
      <c r="AE80" s="18"/>
    </row>
    <row r="81" ht="15.75" hidden="1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2"/>
      <c r="W81" s="2"/>
      <c r="X81" s="2"/>
      <c r="Y81" s="2"/>
      <c r="Z81" s="2"/>
      <c r="AA81" s="18"/>
      <c r="AB81" s="18"/>
      <c r="AC81" s="18"/>
      <c r="AD81" s="18"/>
      <c r="AE81" s="18"/>
    </row>
    <row r="82" ht="15.75" hidden="1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2"/>
      <c r="W82" s="2"/>
      <c r="X82" s="2"/>
      <c r="Y82" s="2"/>
      <c r="Z82" s="2"/>
      <c r="AA82" s="18"/>
      <c r="AB82" s="18"/>
      <c r="AC82" s="18"/>
      <c r="AD82" s="18"/>
      <c r="AE82" s="18"/>
    </row>
    <row r="83" ht="15.75" hidden="1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2"/>
      <c r="W83" s="2"/>
      <c r="X83" s="2"/>
      <c r="Y83" s="2"/>
      <c r="Z83" s="2"/>
      <c r="AA83" s="18"/>
      <c r="AB83" s="18"/>
      <c r="AC83" s="18"/>
      <c r="AD83" s="18"/>
      <c r="AE83" s="18"/>
    </row>
    <row r="84" ht="15.75" hidden="1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2"/>
      <c r="W84" s="2"/>
      <c r="X84" s="2"/>
      <c r="Y84" s="2"/>
      <c r="Z84" s="2"/>
      <c r="AA84" s="18"/>
      <c r="AB84" s="18"/>
      <c r="AC84" s="18"/>
      <c r="AD84" s="18"/>
      <c r="AE84" s="18"/>
    </row>
    <row r="85" ht="15.75" hidden="1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2"/>
      <c r="W85" s="2"/>
      <c r="X85" s="2"/>
      <c r="Y85" s="2"/>
      <c r="Z85" s="2"/>
      <c r="AA85" s="18"/>
      <c r="AB85" s="18"/>
      <c r="AC85" s="18"/>
      <c r="AD85" s="18"/>
      <c r="AE85" s="18"/>
    </row>
    <row r="86" ht="15.75" hidden="1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8"/>
      <c r="M86" s="18"/>
      <c r="N86" s="18"/>
      <c r="O86" s="18"/>
      <c r="P86" s="18"/>
      <c r="Q86" s="2"/>
      <c r="R86" s="2"/>
      <c r="S86" s="18"/>
      <c r="T86" s="18"/>
      <c r="U86" s="2"/>
      <c r="V86" s="2"/>
      <c r="W86" s="2"/>
      <c r="X86" s="2"/>
      <c r="Y86" s="2"/>
      <c r="Z86" s="2"/>
      <c r="AA86" s="18"/>
      <c r="AB86" s="18"/>
      <c r="AC86" s="18"/>
      <c r="AD86" s="18"/>
      <c r="AE86" s="18"/>
    </row>
    <row r="87" ht="15.75" hidden="1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8"/>
      <c r="M87" s="18"/>
      <c r="N87" s="18"/>
      <c r="O87" s="18"/>
      <c r="P87" s="18"/>
      <c r="Q87" s="2"/>
      <c r="R87" s="2"/>
      <c r="S87" s="2"/>
      <c r="T87" s="2"/>
      <c r="U87" s="2"/>
      <c r="V87" s="2"/>
      <c r="W87" s="2"/>
      <c r="X87" s="2"/>
      <c r="Y87" s="2"/>
      <c r="Z87" s="2"/>
      <c r="AA87" s="18"/>
      <c r="AB87" s="18"/>
      <c r="AC87" s="18"/>
      <c r="AD87" s="18"/>
      <c r="AE87" s="18"/>
    </row>
    <row r="88" ht="15.75" hidden="1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8"/>
      <c r="M88" s="18"/>
      <c r="N88" s="18"/>
      <c r="O88" s="18"/>
      <c r="P88" s="18"/>
      <c r="Q88" s="2"/>
      <c r="R88" s="2"/>
      <c r="S88" s="2"/>
      <c r="T88" s="2"/>
      <c r="U88" s="2"/>
      <c r="V88" s="2"/>
      <c r="W88" s="2"/>
      <c r="X88" s="2"/>
      <c r="Y88" s="2"/>
      <c r="Z88" s="2"/>
      <c r="AA88" s="18"/>
      <c r="AB88" s="18"/>
      <c r="AC88" s="18"/>
      <c r="AD88" s="18"/>
      <c r="AE88" s="18"/>
    </row>
    <row r="89" ht="15.75" hidden="1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8"/>
      <c r="M89" s="18"/>
      <c r="N89" s="18"/>
      <c r="O89" s="18"/>
      <c r="P89" s="18"/>
      <c r="Q89" s="2"/>
      <c r="R89" s="2"/>
      <c r="S89" s="2"/>
      <c r="T89" s="2"/>
      <c r="U89" s="2"/>
      <c r="V89" s="2"/>
      <c r="W89" s="2"/>
      <c r="X89" s="2"/>
      <c r="Y89" s="2"/>
      <c r="Z89" s="2"/>
      <c r="AA89" s="18"/>
      <c r="AB89" s="18"/>
      <c r="AC89" s="18"/>
      <c r="AD89" s="18"/>
      <c r="AE89" s="18"/>
    </row>
    <row r="90" ht="15.75" hidden="1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8"/>
      <c r="M90" s="18"/>
      <c r="N90" s="18"/>
      <c r="O90" s="18"/>
      <c r="P90" s="18"/>
      <c r="Q90" s="2"/>
      <c r="R90" s="2"/>
      <c r="S90" s="2"/>
      <c r="T90" s="2"/>
      <c r="U90" s="2"/>
      <c r="V90" s="2"/>
      <c r="W90" s="2"/>
      <c r="X90" s="2"/>
      <c r="Y90" s="2"/>
      <c r="Z90" s="2"/>
      <c r="AA90" s="18"/>
      <c r="AB90" s="18"/>
      <c r="AC90" s="18"/>
      <c r="AD90" s="18"/>
      <c r="AE90" s="2"/>
    </row>
    <row r="91" ht="15.75" hidden="1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8"/>
      <c r="M91" s="18"/>
      <c r="N91" s="18"/>
      <c r="O91" s="18"/>
      <c r="P91" s="18"/>
      <c r="Q91" s="2"/>
      <c r="R91" s="2"/>
      <c r="S91" s="2"/>
      <c r="T91" s="2"/>
      <c r="U91" s="2"/>
      <c r="V91" s="2"/>
      <c r="W91" s="2"/>
      <c r="X91" s="2"/>
      <c r="Y91" s="2"/>
      <c r="Z91" s="2"/>
      <c r="AA91" s="18"/>
      <c r="AB91" s="18"/>
      <c r="AC91" s="18"/>
      <c r="AD91" s="18"/>
      <c r="AE91" s="2"/>
    </row>
    <row r="92" ht="15.75" hidden="1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8"/>
      <c r="M92" s="18"/>
      <c r="N92" s="18"/>
      <c r="O92" s="18"/>
      <c r="P92" s="18"/>
      <c r="Q92" s="2"/>
      <c r="R92" s="2"/>
      <c r="S92" s="2"/>
      <c r="T92" s="2"/>
      <c r="U92" s="2"/>
      <c r="V92" s="2"/>
      <c r="W92" s="2"/>
      <c r="X92" s="2"/>
      <c r="Y92" s="2"/>
      <c r="Z92" s="2"/>
      <c r="AA92" s="18"/>
      <c r="AB92" s="18"/>
      <c r="AC92" s="18"/>
      <c r="AD92" s="2"/>
      <c r="AE92" s="2"/>
    </row>
    <row r="93" ht="15.75" hidden="1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8"/>
      <c r="M93" s="18"/>
      <c r="N93" s="18"/>
      <c r="O93" s="18"/>
      <c r="P93" s="18"/>
      <c r="Q93" s="2"/>
      <c r="R93" s="2"/>
      <c r="S93" s="2"/>
      <c r="T93" s="2"/>
      <c r="U93" s="2"/>
      <c r="V93" s="2"/>
      <c r="W93" s="2"/>
      <c r="X93" s="2"/>
      <c r="Y93" s="2"/>
      <c r="Z93" s="2"/>
      <c r="AA93" s="18"/>
      <c r="AB93" s="2"/>
      <c r="AC93" s="2"/>
      <c r="AD93" s="2"/>
      <c r="AE93" s="2"/>
    </row>
    <row r="94" ht="15.75" hidden="1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8"/>
      <c r="M94" s="18"/>
      <c r="N94" s="18"/>
      <c r="O94" s="18"/>
      <c r="P94" s="18"/>
      <c r="Q94" s="2"/>
      <c r="R94" s="2"/>
      <c r="S94" s="2"/>
      <c r="T94" s="2"/>
      <c r="U94" s="2"/>
      <c r="V94" s="2"/>
      <c r="W94" s="2"/>
      <c r="X94" s="2"/>
      <c r="Y94" s="2"/>
      <c r="Z94" s="2"/>
      <c r="AA94" s="18"/>
      <c r="AB94" s="2"/>
      <c r="AC94" s="2"/>
      <c r="AD94" s="2"/>
      <c r="AE94" s="2"/>
    </row>
    <row r="95" ht="15.75" hidden="1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8"/>
      <c r="M95" s="18"/>
      <c r="N95" s="18"/>
      <c r="O95" s="18"/>
      <c r="P95" s="18"/>
      <c r="Q95" s="2"/>
      <c r="R95" s="2"/>
      <c r="S95" s="2"/>
      <c r="T95" s="2"/>
      <c r="U95" s="2"/>
      <c r="V95" s="2"/>
      <c r="W95" s="2"/>
      <c r="X95" s="2"/>
      <c r="Y95" s="2"/>
      <c r="Z95" s="2"/>
      <c r="AA95" s="18"/>
      <c r="AB95" s="2"/>
      <c r="AC95" s="2"/>
      <c r="AD95" s="2"/>
      <c r="AE95" s="2"/>
    </row>
    <row r="96" ht="15.75" hidden="1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8"/>
      <c r="M96" s="18"/>
      <c r="N96" s="18"/>
      <c r="O96" s="18"/>
      <c r="P96" s="18"/>
      <c r="Q96" s="2"/>
      <c r="R96" s="2"/>
      <c r="S96" s="2"/>
      <c r="T96" s="2"/>
      <c r="U96" s="2"/>
      <c r="V96" s="2"/>
      <c r="W96" s="2"/>
      <c r="X96" s="2"/>
      <c r="Y96" s="2"/>
      <c r="Z96" s="2"/>
      <c r="AA96" s="18"/>
      <c r="AB96" s="2"/>
      <c r="AC96" s="2"/>
      <c r="AD96" s="2"/>
      <c r="AE96" s="2"/>
    </row>
    <row r="97" ht="15.75" hidden="1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8"/>
      <c r="M97" s="18"/>
      <c r="N97" s="18"/>
      <c r="O97" s="18"/>
      <c r="P97" s="18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8"/>
      <c r="M98" s="18"/>
      <c r="N98" s="18"/>
      <c r="O98" s="18"/>
      <c r="P98" s="18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8"/>
      <c r="M99" s="18"/>
      <c r="N99" s="18"/>
      <c r="O99" s="18"/>
      <c r="P99" s="18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8"/>
      <c r="M100" s="18"/>
      <c r="N100" s="18"/>
      <c r="O100" s="18"/>
      <c r="P100" s="18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8"/>
      <c r="M101" s="18"/>
      <c r="N101" s="18"/>
      <c r="O101" s="18"/>
      <c r="P101" s="18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8"/>
      <c r="M102" s="18"/>
      <c r="N102" s="18"/>
      <c r="O102" s="18"/>
      <c r="P102" s="18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8"/>
      <c r="M103" s="18"/>
      <c r="N103" s="18"/>
      <c r="O103" s="18"/>
      <c r="P103" s="18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8"/>
      <c r="M104" s="18"/>
      <c r="N104" s="18"/>
      <c r="O104" s="18"/>
      <c r="P104" s="18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8"/>
      <c r="M105" s="18"/>
      <c r="N105" s="18"/>
      <c r="O105" s="18"/>
      <c r="P105" s="18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8"/>
      <c r="M106" s="18"/>
      <c r="N106" s="18"/>
      <c r="O106" s="18"/>
      <c r="P106" s="18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8"/>
      <c r="M107" s="18"/>
      <c r="N107" s="18"/>
      <c r="O107" s="18"/>
      <c r="P107" s="18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8"/>
      <c r="M108" s="18"/>
      <c r="N108" s="18"/>
      <c r="O108" s="18"/>
      <c r="P108" s="18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8"/>
      <c r="M109" s="18"/>
      <c r="N109" s="18"/>
      <c r="O109" s="18"/>
      <c r="P109" s="18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8"/>
      <c r="M110" s="18"/>
      <c r="N110" s="18"/>
      <c r="O110" s="18"/>
      <c r="P110" s="18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8"/>
      <c r="M111" s="18"/>
      <c r="N111" s="18"/>
      <c r="O111" s="18"/>
      <c r="P111" s="18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8"/>
      <c r="M112" s="18"/>
      <c r="N112" s="18"/>
      <c r="O112" s="18"/>
      <c r="P112" s="18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8"/>
      <c r="M113" s="18"/>
      <c r="N113" s="18"/>
      <c r="O113" s="18"/>
      <c r="P113" s="18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8"/>
      <c r="M114" s="18"/>
      <c r="N114" s="18"/>
      <c r="O114" s="18"/>
      <c r="P114" s="18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8"/>
      <c r="M115" s="18"/>
      <c r="N115" s="18"/>
      <c r="O115" s="18"/>
      <c r="P115" s="18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8"/>
      <c r="M116" s="18"/>
      <c r="N116" s="18"/>
      <c r="O116" s="18"/>
      <c r="P116" s="18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8"/>
      <c r="M117" s="18"/>
      <c r="N117" s="18"/>
      <c r="O117" s="18"/>
      <c r="P117" s="18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8"/>
      <c r="M118" s="18"/>
      <c r="N118" s="18"/>
      <c r="O118" s="18"/>
      <c r="P118" s="18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8"/>
      <c r="M119" s="18"/>
      <c r="N119" s="18"/>
      <c r="O119" s="18"/>
      <c r="P119" s="18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8"/>
      <c r="M120" s="18"/>
      <c r="N120" s="18"/>
      <c r="O120" s="18"/>
      <c r="P120" s="18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8"/>
      <c r="M121" s="18"/>
      <c r="N121" s="18"/>
      <c r="O121" s="18"/>
      <c r="P121" s="18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8"/>
      <c r="M122" s="18"/>
      <c r="N122" s="18"/>
      <c r="O122" s="18"/>
      <c r="P122" s="18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8"/>
      <c r="M123" s="18"/>
      <c r="N123" s="18"/>
      <c r="O123" s="18"/>
      <c r="P123" s="18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8"/>
      <c r="M124" s="18"/>
      <c r="N124" s="18"/>
      <c r="O124" s="18"/>
      <c r="P124" s="18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8"/>
      <c r="M125" s="18"/>
      <c r="N125" s="18"/>
      <c r="O125" s="18"/>
      <c r="P125" s="18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8"/>
      <c r="M126" s="18"/>
      <c r="N126" s="18"/>
      <c r="O126" s="18"/>
      <c r="P126" s="18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8"/>
      <c r="M127" s="18"/>
      <c r="N127" s="18"/>
      <c r="O127" s="18"/>
      <c r="P127" s="18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8"/>
      <c r="M128" s="18"/>
      <c r="N128" s="18"/>
      <c r="O128" s="18"/>
      <c r="P128" s="18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8"/>
      <c r="M129" s="18"/>
      <c r="N129" s="18"/>
      <c r="O129" s="18"/>
      <c r="P129" s="18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8"/>
      <c r="M130" s="18"/>
      <c r="N130" s="18"/>
      <c r="O130" s="18"/>
      <c r="P130" s="18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8"/>
      <c r="M131" s="18"/>
      <c r="N131" s="18"/>
      <c r="O131" s="18"/>
      <c r="P131" s="18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8"/>
      <c r="M132" s="18"/>
      <c r="N132" s="18"/>
      <c r="O132" s="18"/>
      <c r="P132" s="18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8"/>
      <c r="M133" s="18"/>
      <c r="N133" s="18"/>
      <c r="O133" s="18"/>
      <c r="P133" s="18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8"/>
      <c r="M134" s="18"/>
      <c r="N134" s="18"/>
      <c r="O134" s="18"/>
      <c r="P134" s="18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8"/>
      <c r="M135" s="18"/>
      <c r="N135" s="18"/>
      <c r="O135" s="18"/>
      <c r="P135" s="18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8"/>
      <c r="M136" s="18"/>
      <c r="N136" s="18"/>
      <c r="O136" s="18"/>
      <c r="P136" s="18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8"/>
      <c r="M137" s="18"/>
      <c r="N137" s="18"/>
      <c r="O137" s="18"/>
      <c r="P137" s="18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8"/>
      <c r="M138" s="18"/>
      <c r="N138" s="18"/>
      <c r="O138" s="18"/>
      <c r="P138" s="18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8"/>
      <c r="M139" s="18"/>
      <c r="N139" s="18"/>
      <c r="O139" s="18"/>
      <c r="P139" s="18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8"/>
      <c r="M140" s="18"/>
      <c r="N140" s="18"/>
      <c r="O140" s="18"/>
      <c r="P140" s="18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8"/>
      <c r="M141" s="18"/>
      <c r="N141" s="18"/>
      <c r="O141" s="18"/>
      <c r="P141" s="18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8"/>
      <c r="M142" s="18"/>
      <c r="N142" s="18"/>
      <c r="O142" s="18"/>
      <c r="P142" s="18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8"/>
      <c r="M143" s="18"/>
      <c r="N143" s="18"/>
      <c r="O143" s="18"/>
      <c r="P143" s="18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8"/>
      <c r="M144" s="18"/>
      <c r="N144" s="18"/>
      <c r="O144" s="18"/>
      <c r="P144" s="18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8"/>
      <c r="M145" s="18"/>
      <c r="N145" s="18"/>
      <c r="O145" s="18"/>
      <c r="P145" s="18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8"/>
      <c r="M146" s="18"/>
      <c r="N146" s="18"/>
      <c r="O146" s="18"/>
      <c r="P146" s="18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8"/>
      <c r="M147" s="18"/>
      <c r="N147" s="18"/>
      <c r="O147" s="18"/>
      <c r="P147" s="18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8"/>
      <c r="M148" s="18"/>
      <c r="N148" s="18"/>
      <c r="O148" s="18"/>
      <c r="P148" s="18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8"/>
      <c r="M149" s="18"/>
      <c r="N149" s="18"/>
      <c r="O149" s="18"/>
      <c r="P149" s="18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8"/>
      <c r="M150" s="18"/>
      <c r="N150" s="18"/>
      <c r="O150" s="18"/>
      <c r="P150" s="18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8"/>
      <c r="M151" s="18"/>
      <c r="N151" s="18"/>
      <c r="O151" s="18"/>
      <c r="P151" s="18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8"/>
      <c r="M152" s="18"/>
      <c r="N152" s="18"/>
      <c r="O152" s="18"/>
      <c r="P152" s="18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8"/>
      <c r="M153" s="18"/>
      <c r="N153" s="18"/>
      <c r="O153" s="18"/>
      <c r="P153" s="18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8"/>
      <c r="M154" s="18"/>
      <c r="N154" s="18"/>
      <c r="O154" s="18"/>
      <c r="P154" s="18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8"/>
      <c r="M155" s="18"/>
      <c r="N155" s="18"/>
      <c r="O155" s="18"/>
      <c r="P155" s="18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8"/>
      <c r="M156" s="18"/>
      <c r="N156" s="18"/>
      <c r="O156" s="18"/>
      <c r="P156" s="18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8"/>
      <c r="M157" s="18"/>
      <c r="N157" s="18"/>
      <c r="O157" s="18"/>
      <c r="P157" s="18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5"/>
      <c r="B158" s="45"/>
      <c r="C158" s="45"/>
      <c r="D158" s="45"/>
      <c r="E158" s="45"/>
      <c r="F158" s="45"/>
      <c r="G158" s="45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5"/>
      <c r="B159" s="45"/>
      <c r="C159" s="45"/>
      <c r="D159" s="45"/>
      <c r="E159" s="45"/>
      <c r="F159" s="45"/>
      <c r="G159" s="45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5"/>
      <c r="B160" s="45"/>
      <c r="C160" s="45"/>
      <c r="D160" s="45"/>
      <c r="E160" s="45"/>
      <c r="F160" s="45"/>
      <c r="G160" s="45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5"/>
      <c r="B161" s="45"/>
      <c r="C161" s="45"/>
      <c r="D161" s="45"/>
      <c r="E161" s="45"/>
      <c r="F161" s="45"/>
      <c r="G161" s="45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5"/>
      <c r="B162" s="45"/>
      <c r="C162" s="45"/>
      <c r="D162" s="45"/>
      <c r="E162" s="45"/>
      <c r="F162" s="45"/>
      <c r="G162" s="4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5"/>
      <c r="B163" s="45"/>
      <c r="C163" s="45"/>
      <c r="D163" s="45"/>
      <c r="E163" s="45"/>
      <c r="F163" s="45"/>
      <c r="G163" s="45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5"/>
      <c r="B164" s="45"/>
      <c r="C164" s="45"/>
      <c r="D164" s="45"/>
      <c r="E164" s="45"/>
      <c r="F164" s="45"/>
      <c r="G164" s="4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5"/>
      <c r="B165" s="45"/>
      <c r="C165" s="45"/>
      <c r="D165" s="45"/>
      <c r="E165" s="45"/>
      <c r="F165" s="45"/>
      <c r="G165" s="45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5"/>
      <c r="B166" s="45"/>
      <c r="C166" s="45"/>
      <c r="D166" s="45"/>
      <c r="E166" s="45"/>
      <c r="F166" s="45"/>
      <c r="G166" s="4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5"/>
      <c r="B167" s="45"/>
      <c r="C167" s="45"/>
      <c r="D167" s="45"/>
      <c r="E167" s="45"/>
      <c r="F167" s="45"/>
      <c r="G167" s="45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5"/>
      <c r="B168" s="45"/>
      <c r="C168" s="45"/>
      <c r="D168" s="45"/>
      <c r="E168" s="45"/>
      <c r="F168" s="45"/>
      <c r="G168" s="4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5"/>
      <c r="B169" s="45"/>
      <c r="C169" s="45"/>
      <c r="D169" s="45"/>
      <c r="E169" s="45"/>
      <c r="F169" s="45"/>
      <c r="G169" s="45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5"/>
      <c r="B170" s="45"/>
      <c r="C170" s="45"/>
      <c r="D170" s="45"/>
      <c r="E170" s="45"/>
      <c r="F170" s="45"/>
      <c r="G170" s="4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5"/>
      <c r="B171" s="45"/>
      <c r="C171" s="45"/>
      <c r="D171" s="45"/>
      <c r="E171" s="45"/>
      <c r="F171" s="45"/>
      <c r="G171" s="45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5"/>
      <c r="B172" s="45"/>
      <c r="C172" s="45"/>
      <c r="D172" s="45"/>
      <c r="E172" s="45"/>
      <c r="F172" s="45"/>
      <c r="G172" s="4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5"/>
      <c r="B173" s="45"/>
      <c r="C173" s="45"/>
      <c r="D173" s="45"/>
      <c r="E173" s="45"/>
      <c r="F173" s="45"/>
      <c r="G173" s="45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5"/>
      <c r="B174" s="45"/>
      <c r="C174" s="45"/>
      <c r="D174" s="45"/>
      <c r="E174" s="45"/>
      <c r="F174" s="45"/>
      <c r="G174" s="4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5"/>
      <c r="B175" s="45"/>
      <c r="C175" s="45"/>
      <c r="D175" s="45"/>
      <c r="E175" s="45"/>
      <c r="F175" s="45"/>
      <c r="G175" s="45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5"/>
      <c r="B176" s="45"/>
      <c r="C176" s="45"/>
      <c r="D176" s="45"/>
      <c r="E176" s="45"/>
      <c r="F176" s="45"/>
      <c r="G176" s="4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5"/>
      <c r="B177" s="45"/>
      <c r="C177" s="45"/>
      <c r="D177" s="45"/>
      <c r="E177" s="45"/>
      <c r="F177" s="45"/>
      <c r="G177" s="45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5"/>
      <c r="B178" s="45"/>
      <c r="C178" s="45"/>
      <c r="D178" s="45"/>
      <c r="E178" s="45"/>
      <c r="F178" s="45"/>
      <c r="G178" s="4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5"/>
      <c r="B179" s="45"/>
      <c r="C179" s="45"/>
      <c r="D179" s="45"/>
      <c r="E179" s="45"/>
      <c r="F179" s="45"/>
      <c r="G179" s="45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5"/>
      <c r="B180" s="45"/>
      <c r="C180" s="45"/>
      <c r="D180" s="45"/>
      <c r="E180" s="45"/>
      <c r="F180" s="45"/>
      <c r="G180" s="4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5"/>
      <c r="B181" s="45"/>
      <c r="C181" s="45"/>
      <c r="D181" s="45"/>
      <c r="E181" s="45"/>
      <c r="F181" s="45"/>
      <c r="G181" s="45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5"/>
      <c r="B182" s="45"/>
      <c r="C182" s="45"/>
      <c r="D182" s="45"/>
      <c r="E182" s="45"/>
      <c r="F182" s="45"/>
      <c r="G182" s="4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5"/>
      <c r="B183" s="45"/>
      <c r="C183" s="45"/>
      <c r="D183" s="45"/>
      <c r="E183" s="45"/>
      <c r="F183" s="45"/>
      <c r="G183" s="45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5"/>
      <c r="B184" s="45"/>
      <c r="C184" s="45"/>
      <c r="D184" s="45"/>
      <c r="E184" s="45"/>
      <c r="F184" s="45"/>
      <c r="G184" s="4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5"/>
      <c r="B185" s="45"/>
      <c r="C185" s="45"/>
      <c r="D185" s="45"/>
      <c r="E185" s="45"/>
      <c r="F185" s="45"/>
      <c r="G185" s="45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5"/>
      <c r="B186" s="45"/>
      <c r="C186" s="45"/>
      <c r="D186" s="45"/>
      <c r="E186" s="45"/>
      <c r="F186" s="45"/>
      <c r="G186" s="4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5"/>
      <c r="B187" s="45"/>
      <c r="C187" s="45"/>
      <c r="D187" s="45"/>
      <c r="E187" s="45"/>
      <c r="F187" s="45"/>
      <c r="G187" s="45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5"/>
      <c r="B188" s="45"/>
      <c r="C188" s="45"/>
      <c r="D188" s="45"/>
      <c r="E188" s="45"/>
      <c r="F188" s="45"/>
      <c r="G188" s="45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5"/>
      <c r="B189" s="45"/>
      <c r="C189" s="45"/>
      <c r="D189" s="45"/>
      <c r="E189" s="45"/>
      <c r="F189" s="45"/>
      <c r="G189" s="45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5"/>
      <c r="B190" s="45"/>
      <c r="C190" s="45"/>
      <c r="D190" s="45"/>
      <c r="E190" s="45"/>
      <c r="F190" s="45"/>
      <c r="G190" s="45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5"/>
      <c r="B191" s="45"/>
      <c r="C191" s="45"/>
      <c r="D191" s="45"/>
      <c r="E191" s="45"/>
      <c r="F191" s="45"/>
      <c r="G191" s="45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5"/>
      <c r="B192" s="45"/>
      <c r="C192" s="45"/>
      <c r="D192" s="45"/>
      <c r="E192" s="45"/>
      <c r="F192" s="45"/>
      <c r="G192" s="45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5"/>
      <c r="B193" s="45"/>
      <c r="C193" s="45"/>
      <c r="D193" s="45"/>
      <c r="E193" s="45"/>
      <c r="F193" s="45"/>
      <c r="G193" s="45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5"/>
      <c r="B194" s="45"/>
      <c r="C194" s="45"/>
      <c r="D194" s="45"/>
      <c r="E194" s="45"/>
      <c r="F194" s="45"/>
      <c r="G194" s="45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5"/>
      <c r="B195" s="45"/>
      <c r="C195" s="45"/>
      <c r="D195" s="45"/>
      <c r="E195" s="45"/>
      <c r="F195" s="45"/>
      <c r="G195" s="45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5"/>
      <c r="B196" s="45"/>
      <c r="C196" s="45"/>
      <c r="D196" s="45"/>
      <c r="E196" s="45"/>
      <c r="F196" s="45"/>
      <c r="G196" s="45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5"/>
      <c r="B197" s="45"/>
      <c r="C197" s="45"/>
      <c r="D197" s="45"/>
      <c r="E197" s="45"/>
      <c r="F197" s="45"/>
      <c r="G197" s="45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5"/>
      <c r="B198" s="45"/>
      <c r="C198" s="45"/>
      <c r="D198" s="45"/>
      <c r="E198" s="45"/>
      <c r="F198" s="45"/>
      <c r="G198" s="45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5"/>
      <c r="B199" s="45"/>
      <c r="C199" s="45"/>
      <c r="D199" s="45"/>
      <c r="E199" s="45"/>
      <c r="F199" s="45"/>
      <c r="G199" s="45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5"/>
      <c r="B200" s="45"/>
      <c r="C200" s="45"/>
      <c r="D200" s="45"/>
      <c r="E200" s="45"/>
      <c r="F200" s="45"/>
      <c r="G200" s="45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5"/>
      <c r="B201" s="45"/>
      <c r="C201" s="45"/>
      <c r="D201" s="45"/>
      <c r="E201" s="45"/>
      <c r="F201" s="45"/>
      <c r="G201" s="45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5"/>
      <c r="B202" s="45"/>
      <c r="C202" s="45"/>
      <c r="D202" s="45"/>
      <c r="E202" s="45"/>
      <c r="F202" s="45"/>
      <c r="G202" s="45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5"/>
      <c r="B203" s="45"/>
      <c r="C203" s="45"/>
      <c r="D203" s="45"/>
      <c r="E203" s="45"/>
      <c r="F203" s="45"/>
      <c r="G203" s="45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5"/>
      <c r="B204" s="45"/>
      <c r="C204" s="45"/>
      <c r="D204" s="45"/>
      <c r="E204" s="45"/>
      <c r="F204" s="45"/>
      <c r="G204" s="45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5"/>
      <c r="B205" s="45"/>
      <c r="C205" s="45"/>
      <c r="D205" s="45"/>
      <c r="E205" s="45"/>
      <c r="F205" s="45"/>
      <c r="G205" s="45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5"/>
      <c r="B206" s="45"/>
      <c r="C206" s="45"/>
      <c r="D206" s="45"/>
      <c r="E206" s="45"/>
      <c r="F206" s="45"/>
      <c r="G206" s="45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5"/>
      <c r="B207" s="45"/>
      <c r="C207" s="45"/>
      <c r="D207" s="45"/>
      <c r="E207" s="45"/>
      <c r="F207" s="45"/>
      <c r="G207" s="45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5"/>
      <c r="B208" s="45"/>
      <c r="C208" s="45"/>
      <c r="D208" s="45"/>
      <c r="E208" s="45"/>
      <c r="F208" s="45"/>
      <c r="G208" s="45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5"/>
      <c r="B209" s="45"/>
      <c r="C209" s="45"/>
      <c r="D209" s="45"/>
      <c r="E209" s="45"/>
      <c r="F209" s="45"/>
      <c r="G209" s="45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5"/>
      <c r="B210" s="45"/>
      <c r="C210" s="45"/>
      <c r="D210" s="45"/>
      <c r="E210" s="45"/>
      <c r="F210" s="45"/>
      <c r="G210" s="45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5"/>
      <c r="B211" s="45"/>
      <c r="C211" s="45"/>
      <c r="D211" s="45"/>
      <c r="E211" s="45"/>
      <c r="F211" s="45"/>
      <c r="G211" s="45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5"/>
      <c r="B212" s="45"/>
      <c r="C212" s="45"/>
      <c r="D212" s="45"/>
      <c r="E212" s="45"/>
      <c r="F212" s="45"/>
      <c r="G212" s="45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5"/>
      <c r="B213" s="45"/>
      <c r="C213" s="45"/>
      <c r="D213" s="45"/>
      <c r="E213" s="45"/>
      <c r="F213" s="45"/>
      <c r="G213" s="45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5"/>
      <c r="B214" s="45"/>
      <c r="C214" s="45"/>
      <c r="D214" s="45"/>
      <c r="E214" s="45"/>
      <c r="F214" s="45"/>
      <c r="G214" s="45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5"/>
      <c r="B215" s="45"/>
      <c r="C215" s="45"/>
      <c r="D215" s="45"/>
      <c r="E215" s="45"/>
      <c r="F215" s="45"/>
      <c r="G215" s="45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5"/>
      <c r="B216" s="45"/>
      <c r="C216" s="45"/>
      <c r="D216" s="45"/>
      <c r="E216" s="45"/>
      <c r="F216" s="45"/>
      <c r="G216" s="45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5"/>
      <c r="B217" s="45"/>
      <c r="C217" s="45"/>
      <c r="D217" s="45"/>
      <c r="E217" s="45"/>
      <c r="F217" s="45"/>
      <c r="G217" s="45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5"/>
      <c r="B218" s="45"/>
      <c r="C218" s="45"/>
      <c r="D218" s="45"/>
      <c r="E218" s="45"/>
      <c r="F218" s="45"/>
      <c r="G218" s="45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5"/>
      <c r="B219" s="45"/>
      <c r="C219" s="45"/>
      <c r="D219" s="45"/>
      <c r="E219" s="45"/>
      <c r="F219" s="45"/>
      <c r="G219" s="45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5"/>
      <c r="B220" s="45"/>
      <c r="C220" s="45"/>
      <c r="D220" s="45"/>
      <c r="E220" s="45"/>
      <c r="F220" s="45"/>
      <c r="G220" s="45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5"/>
      <c r="B221" s="45"/>
      <c r="C221" s="45"/>
      <c r="D221" s="45"/>
      <c r="E221" s="45"/>
      <c r="F221" s="45"/>
      <c r="G221" s="45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5"/>
      <c r="B222" s="45"/>
      <c r="C222" s="45"/>
      <c r="D222" s="45"/>
      <c r="E222" s="45"/>
      <c r="F222" s="45"/>
      <c r="G222" s="45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5"/>
      <c r="B223" s="45"/>
      <c r="C223" s="45"/>
      <c r="D223" s="45"/>
      <c r="E223" s="45"/>
      <c r="F223" s="45"/>
      <c r="G223" s="45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5"/>
      <c r="B224" s="45"/>
      <c r="C224" s="45"/>
      <c r="D224" s="45"/>
      <c r="E224" s="45"/>
      <c r="F224" s="45"/>
      <c r="G224" s="45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5"/>
      <c r="B225" s="45"/>
      <c r="C225" s="45"/>
      <c r="D225" s="45"/>
      <c r="E225" s="45"/>
      <c r="F225" s="45"/>
      <c r="G225" s="45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33:G48">
    <cfRule type="cellIs" dxfId="0" priority="1" operator="lessThan">
      <formula>7</formula>
    </cfRule>
  </conditionalFormatting>
  <conditionalFormatting sqref="G33:G48">
    <cfRule type="cellIs" dxfId="1" priority="2" operator="greaterThanOrEqual">
      <formula>7</formula>
    </cfRule>
  </conditionalFormatting>
  <conditionalFormatting sqref="G4:G27">
    <cfRule type="cellIs" dxfId="0" priority="3" operator="lessThan">
      <formula>7</formula>
    </cfRule>
  </conditionalFormatting>
  <conditionalFormatting sqref="G4:G27">
    <cfRule type="cellIs" dxfId="1" priority="4" operator="greaterThanOrEqual">
      <formula>7</formula>
    </cfRule>
  </conditionalFormatting>
  <conditionalFormatting sqref="B4:E2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36C09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3" t="s">
        <v>26</v>
      </c>
      <c r="B1" s="14" t="s">
        <v>70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 t="s">
        <v>28</v>
      </c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2"/>
      <c r="AA1" s="18"/>
      <c r="AB1" s="18"/>
      <c r="AC1" s="18"/>
      <c r="AD1" s="18"/>
      <c r="AE1" s="18"/>
    </row>
    <row r="2">
      <c r="A2" s="20"/>
      <c r="B2" s="21"/>
      <c r="C2" s="22"/>
      <c r="D2" s="22"/>
      <c r="E2" s="22"/>
      <c r="F2" s="22"/>
      <c r="G2" s="22"/>
      <c r="H2" s="22"/>
      <c r="I2" s="22"/>
      <c r="J2" s="22"/>
      <c r="K2" s="23"/>
      <c r="L2" s="2"/>
      <c r="M2" s="24" t="s">
        <v>29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2"/>
      <c r="AA2" s="18"/>
      <c r="AB2" s="18"/>
      <c r="AC2" s="18"/>
      <c r="AD2" s="18"/>
      <c r="AE2" s="18"/>
    </row>
    <row r="3">
      <c r="A3" s="25"/>
      <c r="B3" s="26" t="s">
        <v>30</v>
      </c>
      <c r="C3" s="26" t="s">
        <v>31</v>
      </c>
      <c r="D3" s="26" t="s">
        <v>32</v>
      </c>
      <c r="E3" s="26" t="s">
        <v>33</v>
      </c>
      <c r="F3" s="27" t="s">
        <v>34</v>
      </c>
      <c r="G3" s="27" t="s">
        <v>35</v>
      </c>
      <c r="H3" s="27" t="s">
        <v>36</v>
      </c>
      <c r="I3" s="27" t="s">
        <v>37</v>
      </c>
      <c r="J3" s="26" t="s">
        <v>38</v>
      </c>
      <c r="K3" s="26" t="s">
        <v>39</v>
      </c>
      <c r="L3" s="2"/>
      <c r="M3" s="17" t="s">
        <v>40</v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2"/>
      <c r="Y3" s="18"/>
      <c r="Z3" s="18"/>
      <c r="AA3" s="18"/>
      <c r="AB3" s="18"/>
      <c r="AC3" s="18"/>
      <c r="AD3" s="18"/>
      <c r="AE3" s="18"/>
    </row>
    <row r="4">
      <c r="A4" s="28" t="str">
        <f>ALNS!A4</f>
        <v>Ana Beatriz Oliveira Barbosa</v>
      </c>
      <c r="B4" s="29"/>
      <c r="C4" s="29"/>
      <c r="D4" s="29"/>
      <c r="E4" s="29"/>
      <c r="F4" s="30">
        <f t="shared" ref="F4:F27" si="1">IF(A4&lt;&gt;"",SUM(B4:E4),)</f>
        <v>0</v>
      </c>
      <c r="G4" s="31" t="str">
        <f t="shared" ref="G4:G27" si="2">IFERROR(IF(F4&gt;=0,AVERAGE(B4:E4),""),"")</f>
        <v/>
      </c>
      <c r="H4" s="30" t="str">
        <f t="shared" ref="H4:H27" si="3">IF(AND(F4&gt;=10,F4&lt;28,G4&lt;7),ROUND((50-G4*6)/4,1),"")</f>
        <v/>
      </c>
      <c r="I4" s="32"/>
      <c r="J4" s="33" t="str">
        <f t="shared" ref="J4:J27" si="4">IF(AND(B4&lt;&gt;"",C4&lt;&gt;"",D4&lt;&gt;"",E4&lt;&gt;""),IF(OR(F4&gt;=28,F4&lt;10),G4,IF(I4=H4,5,((G4*6)+(I4*4))/10)),)</f>
        <v/>
      </c>
      <c r="K4" s="34" t="str">
        <f t="shared" ref="K4:K27" si="5">IF(AND(B4&lt;&gt;"",C4&lt;&gt;"",D4&lt;&gt;"",E4&lt;&gt;""),IF(J4&gt;=5,"A","R"),)</f>
        <v/>
      </c>
      <c r="L4" s="2"/>
      <c r="M4" s="35" t="s">
        <v>41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</row>
    <row r="5">
      <c r="A5" s="36" t="str">
        <f>ALNS!A5</f>
        <v>Ana Clara de Lima</v>
      </c>
      <c r="B5" s="37"/>
      <c r="C5" s="37"/>
      <c r="D5" s="37"/>
      <c r="E5" s="37"/>
      <c r="F5" s="38">
        <f t="shared" si="1"/>
        <v>0</v>
      </c>
      <c r="G5" s="39" t="str">
        <f t="shared" si="2"/>
        <v/>
      </c>
      <c r="H5" s="38" t="str">
        <f t="shared" si="3"/>
        <v/>
      </c>
      <c r="I5" s="40"/>
      <c r="J5" s="41" t="str">
        <f t="shared" si="4"/>
        <v/>
      </c>
      <c r="K5" s="42" t="str">
        <f t="shared" si="5"/>
        <v/>
      </c>
      <c r="L5" s="2"/>
      <c r="M5" s="24" t="s">
        <v>42</v>
      </c>
      <c r="N5" s="18"/>
      <c r="O5" s="18"/>
      <c r="P5" s="18"/>
      <c r="Q5" s="18"/>
      <c r="R5" s="18"/>
      <c r="S5" s="18"/>
      <c r="T5" s="18"/>
      <c r="U5" s="18"/>
      <c r="V5" s="18"/>
      <c r="W5" s="18"/>
      <c r="X5" s="2"/>
      <c r="Y5" s="18"/>
      <c r="Z5" s="2"/>
      <c r="AA5" s="18"/>
      <c r="AB5" s="18"/>
      <c r="AC5" s="18"/>
      <c r="AD5" s="18"/>
      <c r="AE5" s="18"/>
    </row>
    <row r="6">
      <c r="A6" s="28" t="str">
        <f>ALNS!A6</f>
        <v>Brenda Teixeira Figueiredo</v>
      </c>
      <c r="B6" s="29"/>
      <c r="C6" s="29"/>
      <c r="D6" s="29"/>
      <c r="E6" s="29"/>
      <c r="F6" s="30">
        <f t="shared" si="1"/>
        <v>0</v>
      </c>
      <c r="G6" s="31" t="str">
        <f t="shared" si="2"/>
        <v/>
      </c>
      <c r="H6" s="30" t="str">
        <f t="shared" si="3"/>
        <v/>
      </c>
      <c r="I6" s="32"/>
      <c r="J6" s="33" t="str">
        <f t="shared" si="4"/>
        <v/>
      </c>
      <c r="K6" s="34" t="str">
        <f t="shared" si="5"/>
        <v/>
      </c>
      <c r="L6" s="2"/>
      <c r="M6" s="43" t="s">
        <v>43</v>
      </c>
      <c r="N6" s="18"/>
      <c r="O6" s="18"/>
      <c r="P6" s="18"/>
      <c r="Q6" s="18"/>
      <c r="R6" s="18"/>
      <c r="S6" s="18"/>
      <c r="T6" s="18"/>
      <c r="U6" s="18"/>
      <c r="V6" s="18"/>
      <c r="W6" s="18"/>
      <c r="X6" s="2"/>
      <c r="Y6" s="18"/>
      <c r="Z6" s="2"/>
      <c r="AA6" s="18"/>
      <c r="AB6" s="18"/>
      <c r="AC6" s="18"/>
      <c r="AD6" s="18"/>
      <c r="AE6" s="18"/>
    </row>
    <row r="7">
      <c r="A7" s="36" t="str">
        <f>ALNS!A7</f>
        <v>Carlos Antonio da Silva Vicente</v>
      </c>
      <c r="B7" s="37"/>
      <c r="C7" s="37"/>
      <c r="D7" s="37"/>
      <c r="E7" s="37"/>
      <c r="F7" s="38">
        <f t="shared" si="1"/>
        <v>0</v>
      </c>
      <c r="G7" s="39" t="str">
        <f t="shared" si="2"/>
        <v/>
      </c>
      <c r="H7" s="38" t="str">
        <f t="shared" si="3"/>
        <v/>
      </c>
      <c r="I7" s="40"/>
      <c r="J7" s="41" t="str">
        <f t="shared" si="4"/>
        <v/>
      </c>
      <c r="K7" s="42" t="str">
        <f t="shared" si="5"/>
        <v/>
      </c>
      <c r="L7" s="2"/>
      <c r="M7" s="43" t="s">
        <v>44</v>
      </c>
      <c r="N7" s="18"/>
      <c r="O7" s="18"/>
      <c r="P7" s="18"/>
      <c r="Q7" s="18"/>
      <c r="R7" s="18"/>
      <c r="S7" s="18"/>
      <c r="T7" s="18"/>
      <c r="U7" s="18"/>
      <c r="V7" s="18"/>
      <c r="W7" s="18"/>
      <c r="X7" s="2"/>
      <c r="Y7" s="18"/>
      <c r="Z7" s="2"/>
      <c r="AA7" s="18"/>
      <c r="AB7" s="18"/>
      <c r="AC7" s="18"/>
      <c r="AD7" s="18"/>
      <c r="AE7" s="18"/>
    </row>
    <row r="8">
      <c r="A8" s="28" t="str">
        <f>ALNS!A8</f>
        <v>Eduarda Shaieny Lopes Lima</v>
      </c>
      <c r="B8" s="29"/>
      <c r="C8" s="29"/>
      <c r="D8" s="29"/>
      <c r="E8" s="29"/>
      <c r="F8" s="30">
        <f t="shared" si="1"/>
        <v>0</v>
      </c>
      <c r="G8" s="31" t="str">
        <f t="shared" si="2"/>
        <v/>
      </c>
      <c r="H8" s="30" t="str">
        <f t="shared" si="3"/>
        <v/>
      </c>
      <c r="I8" s="32"/>
      <c r="J8" s="33" t="str">
        <f t="shared" si="4"/>
        <v/>
      </c>
      <c r="K8" s="34" t="str">
        <f t="shared" si="5"/>
        <v/>
      </c>
      <c r="L8" s="2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2"/>
      <c r="Y8" s="18"/>
      <c r="Z8" s="2"/>
      <c r="AA8" s="18"/>
      <c r="AB8" s="18"/>
      <c r="AC8" s="18"/>
      <c r="AD8" s="18"/>
      <c r="AE8" s="18"/>
    </row>
    <row r="9">
      <c r="A9" s="36" t="str">
        <f>ALNS!A9</f>
        <v>Ellen Beatriz Pacífico da Silva</v>
      </c>
      <c r="B9" s="37"/>
      <c r="C9" s="37"/>
      <c r="D9" s="37"/>
      <c r="E9" s="37"/>
      <c r="F9" s="38">
        <f t="shared" si="1"/>
        <v>0</v>
      </c>
      <c r="G9" s="39" t="str">
        <f t="shared" si="2"/>
        <v/>
      </c>
      <c r="H9" s="38" t="str">
        <f t="shared" si="3"/>
        <v/>
      </c>
      <c r="I9" s="40"/>
      <c r="J9" s="41" t="str">
        <f t="shared" si="4"/>
        <v/>
      </c>
      <c r="K9" s="42" t="str">
        <f t="shared" si="5"/>
        <v/>
      </c>
      <c r="L9" s="2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2"/>
      <c r="Y9" s="18"/>
      <c r="Z9" s="2"/>
      <c r="AA9" s="18"/>
      <c r="AB9" s="18"/>
      <c r="AC9" s="18"/>
      <c r="AD9" s="18"/>
      <c r="AE9" s="18"/>
    </row>
    <row r="10">
      <c r="A10" s="28" t="str">
        <f>ALNS!A10</f>
        <v>Emilly Christina Lima Freire</v>
      </c>
      <c r="B10" s="29"/>
      <c r="C10" s="29"/>
      <c r="D10" s="29"/>
      <c r="E10" s="29"/>
      <c r="F10" s="30">
        <f t="shared" si="1"/>
        <v>0</v>
      </c>
      <c r="G10" s="31" t="str">
        <f t="shared" si="2"/>
        <v/>
      </c>
      <c r="H10" s="30" t="str">
        <f t="shared" si="3"/>
        <v/>
      </c>
      <c r="I10" s="32"/>
      <c r="J10" s="33" t="str">
        <f t="shared" si="4"/>
        <v/>
      </c>
      <c r="K10" s="34" t="str">
        <f t="shared" si="5"/>
        <v/>
      </c>
      <c r="L10" s="2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2"/>
      <c r="Y10" s="18"/>
      <c r="Z10" s="2"/>
      <c r="AA10" s="18"/>
      <c r="AB10" s="18"/>
      <c r="AC10" s="18"/>
      <c r="AD10" s="18"/>
      <c r="AE10" s="18"/>
    </row>
    <row r="11">
      <c r="A11" s="36" t="str">
        <f>ALNS!A11</f>
        <v>Emilly Eduarda Almeida da Silva</v>
      </c>
      <c r="B11" s="37"/>
      <c r="C11" s="37"/>
      <c r="D11" s="37"/>
      <c r="E11" s="37"/>
      <c r="F11" s="38">
        <f t="shared" si="1"/>
        <v>0</v>
      </c>
      <c r="G11" s="39" t="str">
        <f t="shared" si="2"/>
        <v/>
      </c>
      <c r="H11" s="38" t="str">
        <f t="shared" si="3"/>
        <v/>
      </c>
      <c r="I11" s="40"/>
      <c r="J11" s="41" t="str">
        <f t="shared" si="4"/>
        <v/>
      </c>
      <c r="K11" s="42" t="str">
        <f t="shared" si="5"/>
        <v/>
      </c>
      <c r="L11" s="2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2"/>
      <c r="Y11" s="18"/>
      <c r="Z11" s="2"/>
      <c r="AA11" s="18"/>
      <c r="AB11" s="18"/>
      <c r="AC11" s="18"/>
      <c r="AD11" s="18"/>
      <c r="AE11" s="18"/>
    </row>
    <row r="12">
      <c r="A12" s="28" t="str">
        <f>ALNS!A12</f>
        <v>Emilly Oliveira da Cruz</v>
      </c>
      <c r="B12" s="29"/>
      <c r="C12" s="29"/>
      <c r="D12" s="29"/>
      <c r="E12" s="29"/>
      <c r="F12" s="30">
        <f t="shared" si="1"/>
        <v>0</v>
      </c>
      <c r="G12" s="31" t="str">
        <f t="shared" si="2"/>
        <v/>
      </c>
      <c r="H12" s="30" t="str">
        <f t="shared" si="3"/>
        <v/>
      </c>
      <c r="I12" s="32"/>
      <c r="J12" s="33" t="str">
        <f t="shared" si="4"/>
        <v/>
      </c>
      <c r="K12" s="34" t="str">
        <f t="shared" si="5"/>
        <v/>
      </c>
      <c r="L12" s="2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2"/>
      <c r="Y12" s="18"/>
      <c r="Z12" s="2"/>
      <c r="AA12" s="18"/>
      <c r="AB12" s="18"/>
      <c r="AC12" s="18"/>
      <c r="AD12" s="18"/>
      <c r="AE12" s="18"/>
    </row>
    <row r="13">
      <c r="A13" s="36" t="str">
        <f>ALNS!A13</f>
        <v>Esteffany Mirelly Lima da Silva</v>
      </c>
      <c r="B13" s="37"/>
      <c r="C13" s="37"/>
      <c r="D13" s="37"/>
      <c r="E13" s="37"/>
      <c r="F13" s="38">
        <f t="shared" si="1"/>
        <v>0</v>
      </c>
      <c r="G13" s="39" t="str">
        <f t="shared" si="2"/>
        <v/>
      </c>
      <c r="H13" s="38" t="str">
        <f t="shared" si="3"/>
        <v/>
      </c>
      <c r="I13" s="40"/>
      <c r="J13" s="41" t="str">
        <f t="shared" si="4"/>
        <v/>
      </c>
      <c r="K13" s="42" t="str">
        <f t="shared" si="5"/>
        <v/>
      </c>
      <c r="L13" s="2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2"/>
      <c r="Y13" s="18"/>
      <c r="Z13" s="2"/>
      <c r="AA13" s="18"/>
      <c r="AB13" s="18"/>
      <c r="AC13" s="18"/>
      <c r="AD13" s="18"/>
      <c r="AE13" s="18"/>
    </row>
    <row r="14">
      <c r="A14" s="28" t="str">
        <f>ALNS!A14</f>
        <v>Ester Hadassa Gomes Silva</v>
      </c>
      <c r="B14" s="29"/>
      <c r="C14" s="29"/>
      <c r="D14" s="29"/>
      <c r="E14" s="29"/>
      <c r="F14" s="30">
        <f t="shared" si="1"/>
        <v>0</v>
      </c>
      <c r="G14" s="31" t="str">
        <f t="shared" si="2"/>
        <v/>
      </c>
      <c r="H14" s="30" t="str">
        <f t="shared" si="3"/>
        <v/>
      </c>
      <c r="I14" s="32"/>
      <c r="J14" s="33" t="str">
        <f t="shared" si="4"/>
        <v/>
      </c>
      <c r="K14" s="34" t="str">
        <f t="shared" si="5"/>
        <v/>
      </c>
      <c r="L14" s="2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2"/>
      <c r="Y14" s="18"/>
      <c r="Z14" s="2"/>
      <c r="AA14" s="18"/>
      <c r="AB14" s="18"/>
      <c r="AC14" s="18"/>
      <c r="AD14" s="18"/>
      <c r="AE14" s="18"/>
    </row>
    <row r="15">
      <c r="A15" s="36" t="str">
        <f>ALNS!A15</f>
        <v>Évelin Yasmin Ferreira de Santana</v>
      </c>
      <c r="B15" s="37"/>
      <c r="C15" s="37"/>
      <c r="D15" s="37"/>
      <c r="E15" s="37"/>
      <c r="F15" s="38">
        <f t="shared" si="1"/>
        <v>0</v>
      </c>
      <c r="G15" s="39" t="str">
        <f t="shared" si="2"/>
        <v/>
      </c>
      <c r="H15" s="38" t="str">
        <f t="shared" si="3"/>
        <v/>
      </c>
      <c r="I15" s="40"/>
      <c r="J15" s="41" t="str">
        <f t="shared" si="4"/>
        <v/>
      </c>
      <c r="K15" s="42" t="str">
        <f t="shared" si="5"/>
        <v/>
      </c>
      <c r="L15" s="2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2"/>
      <c r="Y15" s="18"/>
      <c r="Z15" s="2"/>
      <c r="AA15" s="18"/>
      <c r="AB15" s="18"/>
      <c r="AC15" s="18"/>
      <c r="AD15" s="18"/>
      <c r="AE15" s="18"/>
    </row>
    <row r="16">
      <c r="A16" s="28" t="str">
        <f>ALNS!A16</f>
        <v>Everton Henrique de Negreiros Silva</v>
      </c>
      <c r="B16" s="29"/>
      <c r="C16" s="29"/>
      <c r="D16" s="29"/>
      <c r="E16" s="29"/>
      <c r="F16" s="30">
        <f t="shared" si="1"/>
        <v>0</v>
      </c>
      <c r="G16" s="31" t="str">
        <f t="shared" si="2"/>
        <v/>
      </c>
      <c r="H16" s="30" t="str">
        <f t="shared" si="3"/>
        <v/>
      </c>
      <c r="I16" s="32"/>
      <c r="J16" s="33" t="str">
        <f t="shared" si="4"/>
        <v/>
      </c>
      <c r="K16" s="34" t="str">
        <f t="shared" si="5"/>
        <v/>
      </c>
      <c r="L16" s="2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2"/>
      <c r="Y16" s="18"/>
      <c r="Z16" s="2"/>
      <c r="AA16" s="18"/>
      <c r="AB16" s="18"/>
      <c r="AC16" s="18"/>
      <c r="AD16" s="18"/>
      <c r="AE16" s="18"/>
    </row>
    <row r="17">
      <c r="A17" s="36" t="str">
        <f>ALNS!A17</f>
        <v>Gabrielle Borges Alves</v>
      </c>
      <c r="B17" s="37"/>
      <c r="C17" s="37"/>
      <c r="D17" s="37"/>
      <c r="E17" s="37"/>
      <c r="F17" s="38">
        <f t="shared" si="1"/>
        <v>0</v>
      </c>
      <c r="G17" s="39" t="str">
        <f t="shared" si="2"/>
        <v/>
      </c>
      <c r="H17" s="38" t="str">
        <f t="shared" si="3"/>
        <v/>
      </c>
      <c r="I17" s="40"/>
      <c r="J17" s="41" t="str">
        <f t="shared" si="4"/>
        <v/>
      </c>
      <c r="K17" s="42" t="str">
        <f t="shared" si="5"/>
        <v/>
      </c>
      <c r="L17" s="2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2"/>
      <c r="Y17" s="18"/>
      <c r="Z17" s="2"/>
      <c r="AA17" s="18"/>
      <c r="AB17" s="18"/>
      <c r="AC17" s="18"/>
      <c r="AD17" s="18"/>
      <c r="AE17" s="18"/>
    </row>
    <row r="18">
      <c r="A18" s="28" t="str">
        <f>ALNS!A18</f>
        <v>João Gabriel Araújo Macedo</v>
      </c>
      <c r="B18" s="29"/>
      <c r="C18" s="29"/>
      <c r="D18" s="29"/>
      <c r="E18" s="29"/>
      <c r="F18" s="30">
        <f t="shared" si="1"/>
        <v>0</v>
      </c>
      <c r="G18" s="31" t="str">
        <f t="shared" si="2"/>
        <v/>
      </c>
      <c r="H18" s="30" t="str">
        <f t="shared" si="3"/>
        <v/>
      </c>
      <c r="I18" s="32"/>
      <c r="J18" s="33" t="str">
        <f t="shared" si="4"/>
        <v/>
      </c>
      <c r="K18" s="34" t="str">
        <f t="shared" si="5"/>
        <v/>
      </c>
      <c r="L18" s="2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2"/>
      <c r="Y18" s="18"/>
      <c r="Z18" s="2"/>
      <c r="AA18" s="18"/>
      <c r="AB18" s="18"/>
      <c r="AC18" s="18"/>
      <c r="AD18" s="18"/>
      <c r="AE18" s="18"/>
    </row>
    <row r="19">
      <c r="A19" s="36" t="str">
        <f>ALNS!A19</f>
        <v>José Flávio Araújo Macedo</v>
      </c>
      <c r="B19" s="37"/>
      <c r="C19" s="37"/>
      <c r="D19" s="37"/>
      <c r="E19" s="37"/>
      <c r="F19" s="38">
        <f t="shared" si="1"/>
        <v>0</v>
      </c>
      <c r="G19" s="39" t="str">
        <f t="shared" si="2"/>
        <v/>
      </c>
      <c r="H19" s="38" t="str">
        <f t="shared" si="3"/>
        <v/>
      </c>
      <c r="I19" s="40"/>
      <c r="J19" s="41" t="str">
        <f t="shared" si="4"/>
        <v/>
      </c>
      <c r="K19" s="42" t="str">
        <f t="shared" si="5"/>
        <v/>
      </c>
      <c r="L19" s="2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2"/>
      <c r="Y19" s="18"/>
      <c r="Z19" s="2"/>
      <c r="AA19" s="18"/>
      <c r="AB19" s="18"/>
      <c r="AC19" s="18"/>
      <c r="AD19" s="18"/>
      <c r="AE19" s="18"/>
    </row>
    <row r="20" ht="15.75" customHeight="1">
      <c r="A20" s="44" t="str">
        <f>ALNS!A20</f>
        <v>Lethycia Nascimento Sousa</v>
      </c>
      <c r="B20" s="29"/>
      <c r="C20" s="29"/>
      <c r="D20" s="29"/>
      <c r="E20" s="29"/>
      <c r="F20" s="30">
        <f t="shared" si="1"/>
        <v>0</v>
      </c>
      <c r="G20" s="31" t="str">
        <f t="shared" si="2"/>
        <v/>
      </c>
      <c r="H20" s="30" t="str">
        <f t="shared" si="3"/>
        <v/>
      </c>
      <c r="I20" s="32"/>
      <c r="J20" s="33" t="str">
        <f t="shared" si="4"/>
        <v/>
      </c>
      <c r="K20" s="34" t="str">
        <f t="shared" si="5"/>
        <v/>
      </c>
      <c r="L20" s="2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2"/>
      <c r="Y20" s="18"/>
      <c r="Z20" s="2"/>
      <c r="AA20" s="18"/>
      <c r="AB20" s="18"/>
      <c r="AC20" s="18"/>
      <c r="AD20" s="18"/>
      <c r="AE20" s="18"/>
    </row>
    <row r="21" ht="15.75" customHeight="1">
      <c r="A21" s="36" t="str">
        <f>ALNS!A21</f>
        <v>Maria Julia Oliveira Almeida</v>
      </c>
      <c r="B21" s="37"/>
      <c r="C21" s="37"/>
      <c r="D21" s="37"/>
      <c r="E21" s="37"/>
      <c r="F21" s="38">
        <f t="shared" si="1"/>
        <v>0</v>
      </c>
      <c r="G21" s="39" t="str">
        <f t="shared" si="2"/>
        <v/>
      </c>
      <c r="H21" s="38" t="str">
        <f t="shared" si="3"/>
        <v/>
      </c>
      <c r="I21" s="40"/>
      <c r="J21" s="41" t="str">
        <f t="shared" si="4"/>
        <v/>
      </c>
      <c r="K21" s="42" t="str">
        <f t="shared" si="5"/>
        <v/>
      </c>
      <c r="L21" s="2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2"/>
      <c r="Y21" s="18"/>
      <c r="Z21" s="2"/>
      <c r="AA21" s="18"/>
      <c r="AB21" s="18"/>
      <c r="AC21" s="18"/>
      <c r="AD21" s="18"/>
      <c r="AE21" s="18"/>
    </row>
    <row r="22" ht="15.75" customHeight="1">
      <c r="A22" s="28" t="str">
        <f>ALNS!A22</f>
        <v>Marynna Mellyne de Oliveira Almeida Carneiro</v>
      </c>
      <c r="B22" s="29"/>
      <c r="C22" s="29"/>
      <c r="D22" s="29"/>
      <c r="E22" s="29"/>
      <c r="F22" s="30">
        <f t="shared" si="1"/>
        <v>0</v>
      </c>
      <c r="G22" s="31" t="str">
        <f t="shared" si="2"/>
        <v/>
      </c>
      <c r="H22" s="30" t="str">
        <f t="shared" si="3"/>
        <v/>
      </c>
      <c r="I22" s="32"/>
      <c r="J22" s="33" t="str">
        <f t="shared" si="4"/>
        <v/>
      </c>
      <c r="K22" s="34" t="str">
        <f t="shared" si="5"/>
        <v/>
      </c>
      <c r="L22" s="2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2"/>
      <c r="Y22" s="18"/>
      <c r="Z22" s="2"/>
      <c r="AA22" s="18"/>
      <c r="AB22" s="18"/>
      <c r="AC22" s="18"/>
      <c r="AD22" s="18"/>
      <c r="AE22" s="18"/>
    </row>
    <row r="23" ht="15.75" customHeight="1">
      <c r="A23" s="36" t="str">
        <f>ALNS!A23</f>
        <v>Milena Luana Azevedo Lima</v>
      </c>
      <c r="B23" s="37"/>
      <c r="C23" s="37"/>
      <c r="D23" s="37"/>
      <c r="E23" s="37"/>
      <c r="F23" s="38">
        <f t="shared" si="1"/>
        <v>0</v>
      </c>
      <c r="G23" s="39" t="str">
        <f t="shared" si="2"/>
        <v/>
      </c>
      <c r="H23" s="38" t="str">
        <f t="shared" si="3"/>
        <v/>
      </c>
      <c r="I23" s="40"/>
      <c r="J23" s="41" t="str">
        <f t="shared" si="4"/>
        <v/>
      </c>
      <c r="K23" s="42" t="str">
        <f t="shared" si="5"/>
        <v/>
      </c>
      <c r="L23" s="2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2"/>
      <c r="Y23" s="18"/>
      <c r="Z23" s="2"/>
      <c r="AA23" s="18"/>
      <c r="AB23" s="18"/>
      <c r="AC23" s="18"/>
      <c r="AD23" s="18"/>
      <c r="AE23" s="18"/>
    </row>
    <row r="24" ht="15.75" customHeight="1">
      <c r="A24" s="28" t="str">
        <f>ALNS!A24</f>
        <v>Myllena Maria da Silva Balbino</v>
      </c>
      <c r="B24" s="29"/>
      <c r="C24" s="29"/>
      <c r="D24" s="29"/>
      <c r="E24" s="29"/>
      <c r="F24" s="30">
        <f t="shared" si="1"/>
        <v>0</v>
      </c>
      <c r="G24" s="31" t="str">
        <f t="shared" si="2"/>
        <v/>
      </c>
      <c r="H24" s="30" t="str">
        <f t="shared" si="3"/>
        <v/>
      </c>
      <c r="I24" s="32"/>
      <c r="J24" s="33" t="str">
        <f t="shared" si="4"/>
        <v/>
      </c>
      <c r="K24" s="34" t="str">
        <f t="shared" si="5"/>
        <v/>
      </c>
      <c r="L24" s="2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2"/>
      <c r="Y24" s="18"/>
      <c r="Z24" s="2"/>
      <c r="AA24" s="18"/>
      <c r="AB24" s="18"/>
      <c r="AC24" s="18"/>
      <c r="AD24" s="18"/>
      <c r="AE24" s="18"/>
    </row>
    <row r="25" ht="15.75" customHeight="1">
      <c r="A25" s="36" t="str">
        <f>ALNS!A25</f>
        <v>Poliana Kelly de Almeida Nascimento</v>
      </c>
      <c r="B25" s="37"/>
      <c r="C25" s="37"/>
      <c r="D25" s="37"/>
      <c r="E25" s="37"/>
      <c r="F25" s="38">
        <f t="shared" si="1"/>
        <v>0</v>
      </c>
      <c r="G25" s="39" t="str">
        <f t="shared" si="2"/>
        <v/>
      </c>
      <c r="H25" s="38" t="str">
        <f t="shared" si="3"/>
        <v/>
      </c>
      <c r="I25" s="40"/>
      <c r="J25" s="41" t="str">
        <f t="shared" si="4"/>
        <v/>
      </c>
      <c r="K25" s="42" t="str">
        <f t="shared" si="5"/>
        <v/>
      </c>
      <c r="L25" s="2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2"/>
      <c r="Y25" s="18"/>
      <c r="Z25" s="2"/>
      <c r="AA25" s="18"/>
      <c r="AB25" s="18"/>
      <c r="AC25" s="18"/>
      <c r="AD25" s="18"/>
      <c r="AE25" s="18"/>
    </row>
    <row r="26" ht="15.75" customHeight="1">
      <c r="A26" s="28" t="str">
        <f>ALNS!A26</f>
        <v>Rafaelly Jordão de Oliveira</v>
      </c>
      <c r="B26" s="29"/>
      <c r="C26" s="29"/>
      <c r="D26" s="29"/>
      <c r="E26" s="29"/>
      <c r="F26" s="30">
        <f t="shared" si="1"/>
        <v>0</v>
      </c>
      <c r="G26" s="31" t="str">
        <f t="shared" si="2"/>
        <v/>
      </c>
      <c r="H26" s="30" t="str">
        <f t="shared" si="3"/>
        <v/>
      </c>
      <c r="I26" s="32"/>
      <c r="J26" s="33" t="str">
        <f t="shared" si="4"/>
        <v/>
      </c>
      <c r="K26" s="34" t="str">
        <f t="shared" si="5"/>
        <v/>
      </c>
      <c r="L26" s="2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2"/>
      <c r="Y26" s="18"/>
      <c r="Z26" s="2"/>
      <c r="AA26" s="18"/>
      <c r="AB26" s="18"/>
      <c r="AC26" s="18"/>
      <c r="AD26" s="18"/>
      <c r="AE26" s="18"/>
    </row>
    <row r="27" ht="15.75" customHeight="1">
      <c r="A27" s="36" t="str">
        <f>ALNS!A27</f>
        <v>Samuel de Sousa Ribeiro</v>
      </c>
      <c r="B27" s="37"/>
      <c r="C27" s="37"/>
      <c r="D27" s="37"/>
      <c r="E27" s="37"/>
      <c r="F27" s="38">
        <f t="shared" si="1"/>
        <v>0</v>
      </c>
      <c r="G27" s="39" t="str">
        <f t="shared" si="2"/>
        <v/>
      </c>
      <c r="H27" s="38" t="str">
        <f t="shared" si="3"/>
        <v/>
      </c>
      <c r="I27" s="40"/>
      <c r="J27" s="41" t="str">
        <f t="shared" si="4"/>
        <v/>
      </c>
      <c r="K27" s="42" t="str">
        <f t="shared" si="5"/>
        <v/>
      </c>
      <c r="L27" s="2"/>
      <c r="M27" s="18"/>
      <c r="N27" s="2"/>
      <c r="O27" s="2"/>
      <c r="P27" s="18"/>
      <c r="Q27" s="2"/>
      <c r="R27" s="2"/>
      <c r="S27" s="2"/>
      <c r="T27" s="2"/>
      <c r="U27" s="2"/>
      <c r="V27" s="2"/>
      <c r="W27" s="2"/>
      <c r="X27" s="2"/>
      <c r="Y27" s="18"/>
      <c r="Z27" s="2"/>
      <c r="AA27" s="18"/>
      <c r="AB27" s="18"/>
      <c r="AC27" s="18"/>
      <c r="AD27" s="18"/>
      <c r="AE27" s="18"/>
    </row>
    <row r="28" ht="15.75" hidden="1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2"/>
      <c r="M28" s="18"/>
      <c r="N28" s="2"/>
      <c r="O28" s="18"/>
      <c r="P28" s="18"/>
      <c r="Q28" s="18"/>
      <c r="R28" s="18"/>
      <c r="S28" s="18"/>
      <c r="T28" s="2"/>
      <c r="U28" s="2"/>
      <c r="V28" s="2"/>
      <c r="W28" s="2"/>
      <c r="X28" s="2"/>
      <c r="Y28" s="18"/>
      <c r="Z28" s="2"/>
      <c r="AA28" s="18"/>
      <c r="AB28" s="18"/>
      <c r="AC28" s="18"/>
      <c r="AD28" s="18"/>
      <c r="AE28" s="18"/>
    </row>
    <row r="29" ht="15.75" hidden="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2"/>
      <c r="M29" s="18"/>
      <c r="N29" s="18"/>
      <c r="O29" s="18"/>
      <c r="P29" s="18"/>
      <c r="Q29" s="18"/>
      <c r="R29" s="18"/>
      <c r="S29" s="18"/>
      <c r="T29" s="2"/>
      <c r="U29" s="2"/>
      <c r="V29" s="2"/>
      <c r="W29" s="2"/>
      <c r="X29" s="2"/>
      <c r="Y29" s="2"/>
      <c r="Z29" s="2"/>
      <c r="AA29" s="18"/>
      <c r="AB29" s="18"/>
      <c r="AC29" s="18"/>
      <c r="AD29" s="18"/>
      <c r="AE29" s="18"/>
    </row>
    <row r="30" ht="15.75" hidden="1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2"/>
      <c r="M30" s="18"/>
      <c r="N30" s="2"/>
      <c r="O30" s="18"/>
      <c r="P30" s="18"/>
      <c r="Q30" s="18"/>
      <c r="R30" s="18"/>
      <c r="S30" s="18"/>
      <c r="T30" s="2"/>
      <c r="U30" s="2"/>
      <c r="V30" s="2"/>
      <c r="W30" s="2"/>
      <c r="X30" s="2"/>
      <c r="Y30" s="2"/>
      <c r="Z30" s="2"/>
      <c r="AA30" s="18"/>
      <c r="AB30" s="18"/>
      <c r="AC30" s="18"/>
      <c r="AD30" s="18"/>
      <c r="AE30" s="18"/>
    </row>
    <row r="31" ht="15.75" hidden="1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8"/>
      <c r="M31" s="18"/>
      <c r="N31" s="18"/>
      <c r="O31" s="18"/>
      <c r="P31" s="18"/>
      <c r="Q31" s="18"/>
      <c r="R31" s="18"/>
      <c r="S31" s="18"/>
      <c r="T31" s="2"/>
      <c r="U31" s="2"/>
      <c r="V31" s="2"/>
      <c r="W31" s="2"/>
      <c r="X31" s="2"/>
      <c r="Y31" s="2"/>
      <c r="Z31" s="2"/>
      <c r="AA31" s="18"/>
      <c r="AB31" s="2"/>
      <c r="AC31" s="18"/>
      <c r="AD31" s="18"/>
      <c r="AE31" s="18"/>
    </row>
    <row r="32" ht="15.75" hidden="1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8"/>
      <c r="M32" s="18"/>
      <c r="N32" s="18"/>
      <c r="O32" s="18"/>
      <c r="P32" s="18"/>
      <c r="Q32" s="18"/>
      <c r="R32" s="18"/>
      <c r="S32" s="18"/>
      <c r="T32" s="2"/>
      <c r="U32" s="2"/>
      <c r="V32" s="2"/>
      <c r="W32" s="2"/>
      <c r="X32" s="2"/>
      <c r="Y32" s="2"/>
      <c r="Z32" s="2"/>
      <c r="AA32" s="18"/>
      <c r="AB32" s="18"/>
      <c r="AC32" s="18"/>
      <c r="AD32" s="18"/>
      <c r="AE32" s="18"/>
    </row>
    <row r="33" ht="15.75" hidden="1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8"/>
      <c r="M33" s="18"/>
      <c r="N33" s="18"/>
      <c r="O33" s="18"/>
      <c r="P33" s="18"/>
      <c r="Q33" s="18"/>
      <c r="R33" s="18"/>
      <c r="S33" s="18"/>
      <c r="T33" s="2"/>
      <c r="U33" s="2"/>
      <c r="V33" s="2"/>
      <c r="W33" s="2"/>
      <c r="X33" s="2"/>
      <c r="Y33" s="2"/>
      <c r="Z33" s="2"/>
      <c r="AA33" s="18"/>
      <c r="AB33" s="18"/>
      <c r="AC33" s="18"/>
      <c r="AD33" s="18"/>
      <c r="AE33" s="18"/>
    </row>
    <row r="34" ht="15.75" hidden="1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8"/>
      <c r="M34" s="18"/>
      <c r="N34" s="18"/>
      <c r="O34" s="18"/>
      <c r="P34" s="18"/>
      <c r="Q34" s="18"/>
      <c r="R34" s="18"/>
      <c r="S34" s="18"/>
      <c r="T34" s="2"/>
      <c r="U34" s="2"/>
      <c r="V34" s="2"/>
      <c r="W34" s="2"/>
      <c r="X34" s="2"/>
      <c r="Y34" s="2"/>
      <c r="Z34" s="2"/>
      <c r="AA34" s="18"/>
      <c r="AB34" s="18"/>
      <c r="AC34" s="18"/>
      <c r="AD34" s="18"/>
      <c r="AE34" s="18"/>
    </row>
    <row r="35" ht="15.75" hidden="1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8"/>
      <c r="M35" s="18"/>
      <c r="N35" s="18"/>
      <c r="O35" s="18"/>
      <c r="P35" s="18"/>
      <c r="Q35" s="18"/>
      <c r="R35" s="18"/>
      <c r="S35" s="18"/>
      <c r="T35" s="2"/>
      <c r="U35" s="2"/>
      <c r="V35" s="2"/>
      <c r="W35" s="2"/>
      <c r="X35" s="2"/>
      <c r="Y35" s="2"/>
      <c r="Z35" s="2"/>
      <c r="AA35" s="18"/>
      <c r="AB35" s="18"/>
      <c r="AC35" s="18"/>
      <c r="AD35" s="18"/>
      <c r="AE35" s="18"/>
    </row>
    <row r="36" ht="15.75" hidden="1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8"/>
      <c r="M36" s="18"/>
      <c r="N36" s="18"/>
      <c r="O36" s="18"/>
      <c r="P36" s="18"/>
      <c r="Q36" s="18"/>
      <c r="R36" s="18"/>
      <c r="S36" s="18"/>
      <c r="T36" s="2"/>
      <c r="U36" s="2"/>
      <c r="V36" s="2"/>
      <c r="W36" s="2"/>
      <c r="X36" s="2"/>
      <c r="Y36" s="2"/>
      <c r="Z36" s="2"/>
      <c r="AA36" s="18"/>
      <c r="AB36" s="18"/>
      <c r="AC36" s="18"/>
      <c r="AD36" s="18"/>
      <c r="AE36" s="18"/>
    </row>
    <row r="37" ht="15.75" hidden="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8"/>
      <c r="M37" s="18"/>
      <c r="N37" s="18"/>
      <c r="O37" s="18"/>
      <c r="P37" s="18"/>
      <c r="Q37" s="18"/>
      <c r="R37" s="18"/>
      <c r="S37" s="18"/>
      <c r="T37" s="2"/>
      <c r="U37" s="2"/>
      <c r="V37" s="2"/>
      <c r="W37" s="2"/>
      <c r="X37" s="2"/>
      <c r="Y37" s="2"/>
      <c r="Z37" s="2"/>
      <c r="AA37" s="18"/>
      <c r="AB37" s="18"/>
      <c r="AC37" s="18"/>
      <c r="AD37" s="18"/>
      <c r="AE37" s="2"/>
    </row>
    <row r="38" ht="15.75" hidden="1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8"/>
      <c r="M38" s="18"/>
      <c r="N38" s="18"/>
      <c r="O38" s="18"/>
      <c r="P38" s="18"/>
      <c r="Q38" s="18"/>
      <c r="R38" s="18"/>
      <c r="S38" s="18"/>
      <c r="T38" s="2"/>
      <c r="U38" s="2"/>
      <c r="V38" s="2"/>
      <c r="W38" s="2"/>
      <c r="X38" s="2"/>
      <c r="Y38" s="2"/>
      <c r="Z38" s="2"/>
      <c r="AA38" s="18"/>
      <c r="AB38" s="18"/>
      <c r="AC38" s="18"/>
      <c r="AD38" s="18"/>
      <c r="AE38" s="2"/>
    </row>
    <row r="39" ht="15.75" hidden="1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8"/>
      <c r="M39" s="18"/>
      <c r="N39" s="18"/>
      <c r="O39" s="18"/>
      <c r="P39" s="18"/>
      <c r="Q39" s="18"/>
      <c r="R39" s="18"/>
      <c r="S39" s="18"/>
      <c r="T39" s="2"/>
      <c r="U39" s="2"/>
      <c r="V39" s="2"/>
      <c r="W39" s="2"/>
      <c r="X39" s="2"/>
      <c r="Y39" s="2"/>
      <c r="Z39" s="2"/>
      <c r="AA39" s="18"/>
      <c r="AB39" s="18"/>
      <c r="AC39" s="18"/>
      <c r="AD39" s="18"/>
      <c r="AE39" s="2"/>
    </row>
    <row r="40" ht="15.75" hidden="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8"/>
      <c r="M40" s="18"/>
      <c r="N40" s="18"/>
      <c r="O40" s="18"/>
      <c r="P40" s="18"/>
      <c r="Q40" s="18"/>
      <c r="R40" s="18"/>
      <c r="S40" s="18"/>
      <c r="T40" s="2"/>
      <c r="U40" s="2"/>
      <c r="V40" s="2"/>
      <c r="W40" s="2"/>
      <c r="X40" s="2"/>
      <c r="Y40" s="2"/>
      <c r="Z40" s="2"/>
      <c r="AA40" s="18"/>
      <c r="AB40" s="18"/>
      <c r="AC40" s="18"/>
      <c r="AD40" s="2"/>
      <c r="AE40" s="2"/>
    </row>
    <row r="41" ht="15.75" hidden="1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8"/>
      <c r="M41" s="18"/>
      <c r="N41" s="18"/>
      <c r="O41" s="18"/>
      <c r="P41" s="18"/>
      <c r="Q41" s="18"/>
      <c r="R41" s="18"/>
      <c r="S41" s="18"/>
      <c r="T41" s="2"/>
      <c r="U41" s="2"/>
      <c r="V41" s="2"/>
      <c r="W41" s="2"/>
      <c r="X41" s="2"/>
      <c r="Y41" s="2"/>
      <c r="Z41" s="2"/>
      <c r="AA41" s="18"/>
      <c r="AB41" s="2"/>
      <c r="AC41" s="2"/>
      <c r="AD41" s="2"/>
      <c r="AE41" s="2"/>
    </row>
    <row r="42" ht="15.75" hidden="1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8"/>
      <c r="M42" s="18"/>
      <c r="N42" s="18"/>
      <c r="O42" s="18"/>
      <c r="P42" s="18"/>
      <c r="Q42" s="18"/>
      <c r="R42" s="18"/>
      <c r="S42" s="18"/>
      <c r="T42" s="2"/>
      <c r="U42" s="2"/>
      <c r="V42" s="2"/>
      <c r="W42" s="2"/>
      <c r="X42" s="2"/>
      <c r="Y42" s="2"/>
      <c r="Z42" s="2"/>
      <c r="AA42" s="18"/>
      <c r="AB42" s="2"/>
      <c r="AC42" s="2"/>
      <c r="AD42" s="2"/>
      <c r="AE42" s="2"/>
    </row>
    <row r="43" ht="15.75" hidden="1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8"/>
      <c r="M43" s="18"/>
      <c r="N43" s="18"/>
      <c r="O43" s="18"/>
      <c r="P43" s="18"/>
      <c r="Q43" s="18"/>
      <c r="R43" s="18"/>
      <c r="S43" s="18"/>
      <c r="T43" s="2"/>
      <c r="U43" s="2"/>
      <c r="V43" s="2"/>
      <c r="W43" s="2"/>
      <c r="X43" s="2"/>
      <c r="Y43" s="2"/>
      <c r="Z43" s="2"/>
      <c r="AA43" s="18"/>
      <c r="AB43" s="2"/>
      <c r="AC43" s="2"/>
      <c r="AD43" s="2"/>
      <c r="AE43" s="2"/>
    </row>
    <row r="44" ht="15.75" hidden="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8"/>
      <c r="M44" s="18"/>
      <c r="N44" s="18"/>
      <c r="O44" s="18"/>
      <c r="P44" s="18"/>
      <c r="Q44" s="18"/>
      <c r="R44" s="18"/>
      <c r="S44" s="18"/>
      <c r="T44" s="2"/>
      <c r="U44" s="2"/>
      <c r="V44" s="2"/>
      <c r="W44" s="2"/>
      <c r="X44" s="2"/>
      <c r="Y44" s="2"/>
      <c r="Z44" s="2"/>
      <c r="AA44" s="18"/>
      <c r="AB44" s="2"/>
      <c r="AC44" s="2"/>
      <c r="AD44" s="2"/>
      <c r="AE44" s="2"/>
    </row>
    <row r="45" ht="15.75" hidden="1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8"/>
      <c r="M45" s="18"/>
      <c r="N45" s="18"/>
      <c r="O45" s="18"/>
      <c r="P45" s="18"/>
      <c r="Q45" s="18"/>
      <c r="R45" s="18"/>
      <c r="S45" s="18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8"/>
      <c r="M46" s="18"/>
      <c r="N46" s="18"/>
      <c r="O46" s="18"/>
      <c r="P46" s="18"/>
      <c r="Q46" s="18"/>
      <c r="R46" s="18"/>
      <c r="S46" s="18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8"/>
      <c r="M47" s="18"/>
      <c r="N47" s="18"/>
      <c r="O47" s="18"/>
      <c r="P47" s="18"/>
      <c r="Q47" s="18"/>
      <c r="R47" s="18"/>
      <c r="S47" s="18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8"/>
      <c r="M48" s="18"/>
      <c r="N48" s="18"/>
      <c r="O48" s="18"/>
      <c r="P48" s="18"/>
      <c r="Q48" s="18"/>
      <c r="R48" s="18"/>
      <c r="S48" s="18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8"/>
      <c r="M49" s="18"/>
      <c r="N49" s="18"/>
      <c r="O49" s="18"/>
      <c r="P49" s="18"/>
      <c r="Q49" s="18"/>
      <c r="R49" s="18"/>
      <c r="S49" s="18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8"/>
      <c r="M50" s="18"/>
      <c r="N50" s="18"/>
      <c r="O50" s="18"/>
      <c r="P50" s="18"/>
      <c r="Q50" s="18"/>
      <c r="R50" s="18"/>
      <c r="S50" s="18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8"/>
      <c r="M51" s="18"/>
      <c r="N51" s="18"/>
      <c r="O51" s="18"/>
      <c r="P51" s="18"/>
      <c r="Q51" s="18"/>
      <c r="R51" s="18"/>
      <c r="S51" s="18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8"/>
      <c r="M52" s="18"/>
      <c r="N52" s="18"/>
      <c r="O52" s="18"/>
      <c r="P52" s="18"/>
      <c r="Q52" s="18"/>
      <c r="R52" s="18"/>
      <c r="S52" s="18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2"/>
      <c r="AA53" s="18"/>
      <c r="AB53" s="18"/>
      <c r="AC53" s="18"/>
      <c r="AD53" s="18"/>
      <c r="AE53" s="18"/>
    </row>
    <row r="54" ht="15.75" hidden="1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2"/>
      <c r="AA54" s="18"/>
      <c r="AB54" s="18"/>
      <c r="AC54" s="18"/>
      <c r="AD54" s="18"/>
      <c r="AE54" s="18"/>
    </row>
    <row r="55" ht="15.75" hidden="1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2"/>
      <c r="Y55" s="18"/>
      <c r="Z55" s="2"/>
      <c r="AA55" s="18"/>
      <c r="AB55" s="18"/>
      <c r="AC55" s="18"/>
      <c r="AD55" s="18"/>
      <c r="AE55" s="18"/>
    </row>
    <row r="56" ht="15.75" hidden="1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2"/>
      <c r="AA56" s="18"/>
      <c r="AB56" s="18"/>
      <c r="AC56" s="18"/>
      <c r="AD56" s="18"/>
      <c r="AE56" s="18"/>
    </row>
    <row r="57" ht="15.75" hidden="1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2"/>
      <c r="Y57" s="18"/>
      <c r="Z57" s="2"/>
      <c r="AA57" s="18"/>
      <c r="AB57" s="18"/>
      <c r="AC57" s="18"/>
      <c r="AD57" s="18"/>
      <c r="AE57" s="18"/>
    </row>
    <row r="58" ht="15.75" hidden="1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2"/>
      <c r="Y58" s="18"/>
      <c r="Z58" s="2"/>
      <c r="AA58" s="18"/>
      <c r="AB58" s="18"/>
      <c r="AC58" s="18"/>
      <c r="AD58" s="18"/>
      <c r="AE58" s="18"/>
    </row>
    <row r="59" ht="15.75" hidden="1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2"/>
      <c r="Y59" s="18"/>
      <c r="Z59" s="2"/>
      <c r="AA59" s="18"/>
      <c r="AB59" s="18"/>
      <c r="AC59" s="18"/>
      <c r="AD59" s="18"/>
      <c r="AE59" s="18"/>
    </row>
    <row r="60" ht="15.75" hidden="1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2"/>
      <c r="Y60" s="18"/>
      <c r="Z60" s="2"/>
      <c r="AA60" s="18"/>
      <c r="AB60" s="18"/>
      <c r="AC60" s="18"/>
      <c r="AD60" s="18"/>
      <c r="AE60" s="18"/>
    </row>
    <row r="61" ht="15.75" hidden="1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2"/>
      <c r="Y61" s="18"/>
      <c r="Z61" s="2"/>
      <c r="AA61" s="18"/>
      <c r="AB61" s="18"/>
      <c r="AC61" s="18"/>
      <c r="AD61" s="18"/>
      <c r="AE61" s="18"/>
    </row>
    <row r="62" ht="15.75" hidden="1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2"/>
      <c r="Y62" s="18"/>
      <c r="Z62" s="2"/>
      <c r="AA62" s="18"/>
      <c r="AB62" s="18"/>
      <c r="AC62" s="18"/>
      <c r="AD62" s="18"/>
      <c r="AE62" s="18"/>
    </row>
    <row r="63" ht="15.75" hidden="1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2"/>
      <c r="Y63" s="18"/>
      <c r="Z63" s="2"/>
      <c r="AA63" s="18"/>
      <c r="AB63" s="18"/>
      <c r="AC63" s="18"/>
      <c r="AD63" s="18"/>
      <c r="AE63" s="18"/>
    </row>
    <row r="64" ht="15.75" hidden="1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2"/>
      <c r="Y64" s="18"/>
      <c r="Z64" s="2"/>
      <c r="AA64" s="18"/>
      <c r="AB64" s="18"/>
      <c r="AC64" s="18"/>
      <c r="AD64" s="18"/>
      <c r="AE64" s="18"/>
    </row>
    <row r="65" ht="15.75" hidden="1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2"/>
      <c r="Y65" s="18"/>
      <c r="Z65" s="2"/>
      <c r="AA65" s="18"/>
      <c r="AB65" s="18"/>
      <c r="AC65" s="18"/>
      <c r="AD65" s="18"/>
      <c r="AE65" s="18"/>
    </row>
    <row r="66" ht="15.75" hidden="1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2"/>
      <c r="Y66" s="18"/>
      <c r="Z66" s="2"/>
      <c r="AA66" s="18"/>
      <c r="AB66" s="18"/>
      <c r="AC66" s="18"/>
      <c r="AD66" s="18"/>
      <c r="AE66" s="18"/>
    </row>
    <row r="67" ht="15.75" hidden="1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2"/>
      <c r="Y67" s="18"/>
      <c r="Z67" s="2"/>
      <c r="AA67" s="18"/>
      <c r="AB67" s="18"/>
      <c r="AC67" s="18"/>
      <c r="AD67" s="18"/>
      <c r="AE67" s="18"/>
    </row>
    <row r="68" ht="15.75" hidden="1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2"/>
      <c r="Y68" s="18"/>
      <c r="Z68" s="2"/>
      <c r="AA68" s="18"/>
      <c r="AB68" s="18"/>
      <c r="AC68" s="18"/>
      <c r="AD68" s="18"/>
      <c r="AE68" s="18"/>
    </row>
    <row r="69" ht="15.75" hidden="1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2"/>
      <c r="Y69" s="18"/>
      <c r="Z69" s="2"/>
      <c r="AA69" s="18"/>
      <c r="AB69" s="18"/>
      <c r="AC69" s="18"/>
      <c r="AD69" s="18"/>
      <c r="AE69" s="18"/>
    </row>
    <row r="70" ht="15.75" hidden="1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2"/>
      <c r="Y70" s="18"/>
      <c r="Z70" s="2"/>
      <c r="AA70" s="18"/>
      <c r="AB70" s="18"/>
      <c r="AC70" s="18"/>
      <c r="AD70" s="18"/>
      <c r="AE70" s="18"/>
    </row>
    <row r="71" ht="15.75" hidden="1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2"/>
      <c r="Y71" s="18"/>
      <c r="Z71" s="2"/>
      <c r="AA71" s="18"/>
      <c r="AB71" s="18"/>
      <c r="AC71" s="18"/>
      <c r="AD71" s="18"/>
      <c r="AE71" s="18"/>
    </row>
    <row r="72" ht="15.75" hidden="1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2"/>
      <c r="Y72" s="18"/>
      <c r="Z72" s="2"/>
      <c r="AA72" s="18"/>
      <c r="AB72" s="18"/>
      <c r="AC72" s="18"/>
      <c r="AD72" s="18"/>
      <c r="AE72" s="18"/>
    </row>
    <row r="73" ht="15.75" hidden="1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2"/>
      <c r="Y73" s="18"/>
      <c r="Z73" s="2"/>
      <c r="AA73" s="18"/>
      <c r="AB73" s="18"/>
      <c r="AC73" s="18"/>
      <c r="AD73" s="18"/>
      <c r="AE73" s="18"/>
    </row>
    <row r="74" ht="15.75" hidden="1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2"/>
      <c r="Y74" s="18"/>
      <c r="Z74" s="2"/>
      <c r="AA74" s="18"/>
      <c r="AB74" s="18"/>
      <c r="AC74" s="18"/>
      <c r="AD74" s="18"/>
      <c r="AE74" s="18"/>
    </row>
    <row r="75" ht="15.75" hidden="1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2"/>
      <c r="Y75" s="18"/>
      <c r="Z75" s="2"/>
      <c r="AA75" s="18"/>
      <c r="AB75" s="18"/>
      <c r="AC75" s="18"/>
      <c r="AD75" s="18"/>
      <c r="AE75" s="18"/>
    </row>
    <row r="76" ht="15.75" hidden="1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2"/>
      <c r="Y76" s="18"/>
      <c r="Z76" s="2"/>
      <c r="AA76" s="18"/>
      <c r="AB76" s="18"/>
      <c r="AC76" s="18"/>
      <c r="AD76" s="18"/>
      <c r="AE76" s="18"/>
    </row>
    <row r="77" ht="15.75" hidden="1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2"/>
      <c r="Y77" s="18"/>
      <c r="Z77" s="2"/>
      <c r="AA77" s="18"/>
      <c r="AB77" s="18"/>
      <c r="AC77" s="18"/>
      <c r="AD77" s="18"/>
      <c r="AE77" s="18"/>
    </row>
    <row r="78" ht="15.75" hidden="1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2"/>
      <c r="Y78" s="18"/>
      <c r="Z78" s="2"/>
      <c r="AA78" s="18"/>
      <c r="AB78" s="18"/>
      <c r="AC78" s="18"/>
      <c r="AD78" s="18"/>
      <c r="AE78" s="18"/>
    </row>
    <row r="79" ht="15.75" hidden="1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2"/>
      <c r="W79" s="2"/>
      <c r="X79" s="2"/>
      <c r="Y79" s="18"/>
      <c r="Z79" s="2"/>
      <c r="AA79" s="18"/>
      <c r="AB79" s="18"/>
      <c r="AC79" s="18"/>
      <c r="AD79" s="18"/>
      <c r="AE79" s="18"/>
    </row>
    <row r="80" ht="15.75" hidden="1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2"/>
      <c r="W80" s="2"/>
      <c r="X80" s="2"/>
      <c r="Y80" s="18"/>
      <c r="Z80" s="2"/>
      <c r="AA80" s="18"/>
      <c r="AB80" s="18"/>
      <c r="AC80" s="18"/>
      <c r="AD80" s="18"/>
      <c r="AE80" s="18"/>
    </row>
    <row r="81" ht="15.75" hidden="1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2"/>
      <c r="W81" s="2"/>
      <c r="X81" s="2"/>
      <c r="Y81" s="2"/>
      <c r="Z81" s="2"/>
      <c r="AA81" s="18"/>
      <c r="AB81" s="18"/>
      <c r="AC81" s="18"/>
      <c r="AD81" s="18"/>
      <c r="AE81" s="18"/>
    </row>
    <row r="82" ht="15.75" hidden="1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2"/>
      <c r="W82" s="2"/>
      <c r="X82" s="2"/>
      <c r="Y82" s="2"/>
      <c r="Z82" s="2"/>
      <c r="AA82" s="18"/>
      <c r="AB82" s="18"/>
      <c r="AC82" s="18"/>
      <c r="AD82" s="18"/>
      <c r="AE82" s="18"/>
    </row>
    <row r="83" ht="15.75" hidden="1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2"/>
      <c r="W83" s="2"/>
      <c r="X83" s="2"/>
      <c r="Y83" s="2"/>
      <c r="Z83" s="2"/>
      <c r="AA83" s="18"/>
      <c r="AB83" s="18"/>
      <c r="AC83" s="18"/>
      <c r="AD83" s="18"/>
      <c r="AE83" s="18"/>
    </row>
    <row r="84" ht="15.75" hidden="1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2"/>
      <c r="W84" s="2"/>
      <c r="X84" s="2"/>
      <c r="Y84" s="2"/>
      <c r="Z84" s="2"/>
      <c r="AA84" s="18"/>
      <c r="AB84" s="18"/>
      <c r="AC84" s="18"/>
      <c r="AD84" s="18"/>
      <c r="AE84" s="18"/>
    </row>
    <row r="85" ht="15.75" hidden="1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2"/>
      <c r="W85" s="2"/>
      <c r="X85" s="2"/>
      <c r="Y85" s="2"/>
      <c r="Z85" s="2"/>
      <c r="AA85" s="18"/>
      <c r="AB85" s="18"/>
      <c r="AC85" s="18"/>
      <c r="AD85" s="18"/>
      <c r="AE85" s="18"/>
    </row>
    <row r="86" ht="15.75" hidden="1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8"/>
      <c r="M86" s="18"/>
      <c r="N86" s="18"/>
      <c r="O86" s="18"/>
      <c r="P86" s="18"/>
      <c r="Q86" s="18"/>
      <c r="R86" s="18"/>
      <c r="S86" s="18"/>
      <c r="T86" s="18"/>
      <c r="U86" s="2"/>
      <c r="V86" s="2"/>
      <c r="W86" s="2"/>
      <c r="X86" s="2"/>
      <c r="Y86" s="2"/>
      <c r="Z86" s="2"/>
      <c r="AA86" s="18"/>
      <c r="AB86" s="18"/>
      <c r="AC86" s="18"/>
      <c r="AD86" s="18"/>
      <c r="AE86" s="18"/>
    </row>
    <row r="87" ht="15.75" hidden="1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8"/>
      <c r="M87" s="18"/>
      <c r="N87" s="18"/>
      <c r="O87" s="18"/>
      <c r="P87" s="18"/>
      <c r="Q87" s="18"/>
      <c r="R87" s="18"/>
      <c r="S87" s="18"/>
      <c r="T87" s="2"/>
      <c r="U87" s="2"/>
      <c r="V87" s="2"/>
      <c r="W87" s="2"/>
      <c r="X87" s="2"/>
      <c r="Y87" s="2"/>
      <c r="Z87" s="2"/>
      <c r="AA87" s="18"/>
      <c r="AB87" s="18"/>
      <c r="AC87" s="18"/>
      <c r="AD87" s="18"/>
      <c r="AE87" s="18"/>
    </row>
    <row r="88" ht="15.75" hidden="1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8"/>
      <c r="M88" s="18"/>
      <c r="N88" s="18"/>
      <c r="O88" s="18"/>
      <c r="P88" s="18"/>
      <c r="Q88" s="18"/>
      <c r="R88" s="18"/>
      <c r="S88" s="18"/>
      <c r="T88" s="2"/>
      <c r="U88" s="2"/>
      <c r="V88" s="2"/>
      <c r="W88" s="2"/>
      <c r="X88" s="2"/>
      <c r="Y88" s="2"/>
      <c r="Z88" s="2"/>
      <c r="AA88" s="18"/>
      <c r="AB88" s="18"/>
      <c r="AC88" s="18"/>
      <c r="AD88" s="18"/>
      <c r="AE88" s="18"/>
    </row>
    <row r="89" ht="15.75" hidden="1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8"/>
      <c r="M89" s="18"/>
      <c r="N89" s="18"/>
      <c r="O89" s="18"/>
      <c r="P89" s="18"/>
      <c r="Q89" s="18"/>
      <c r="R89" s="18"/>
      <c r="S89" s="18"/>
      <c r="T89" s="2"/>
      <c r="U89" s="2"/>
      <c r="V89" s="2"/>
      <c r="W89" s="2"/>
      <c r="X89" s="2"/>
      <c r="Y89" s="2"/>
      <c r="Z89" s="2"/>
      <c r="AA89" s="18"/>
      <c r="AB89" s="18"/>
      <c r="AC89" s="18"/>
      <c r="AD89" s="18"/>
      <c r="AE89" s="18"/>
    </row>
    <row r="90" ht="15.75" hidden="1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8"/>
      <c r="M90" s="18"/>
      <c r="N90" s="18"/>
      <c r="O90" s="18"/>
      <c r="P90" s="18"/>
      <c r="Q90" s="18"/>
      <c r="R90" s="18"/>
      <c r="S90" s="18"/>
      <c r="T90" s="2"/>
      <c r="U90" s="2"/>
      <c r="V90" s="2"/>
      <c r="W90" s="2"/>
      <c r="X90" s="2"/>
      <c r="Y90" s="2"/>
      <c r="Z90" s="2"/>
      <c r="AA90" s="18"/>
      <c r="AB90" s="18"/>
      <c r="AC90" s="18"/>
      <c r="AD90" s="18"/>
      <c r="AE90" s="2"/>
    </row>
    <row r="91" ht="15.75" hidden="1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8"/>
      <c r="M91" s="18"/>
      <c r="N91" s="18"/>
      <c r="O91" s="18"/>
      <c r="P91" s="18"/>
      <c r="Q91" s="18"/>
      <c r="R91" s="18"/>
      <c r="S91" s="18"/>
      <c r="T91" s="2"/>
      <c r="U91" s="2"/>
      <c r="V91" s="2"/>
      <c r="W91" s="2"/>
      <c r="X91" s="2"/>
      <c r="Y91" s="2"/>
      <c r="Z91" s="2"/>
      <c r="AA91" s="18"/>
      <c r="AB91" s="18"/>
      <c r="AC91" s="18"/>
      <c r="AD91" s="18"/>
      <c r="AE91" s="2"/>
    </row>
    <row r="92" ht="15.75" hidden="1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8"/>
      <c r="M92" s="18"/>
      <c r="N92" s="18"/>
      <c r="O92" s="18"/>
      <c r="P92" s="18"/>
      <c r="Q92" s="18"/>
      <c r="R92" s="18"/>
      <c r="S92" s="18"/>
      <c r="T92" s="2"/>
      <c r="U92" s="2"/>
      <c r="V92" s="2"/>
      <c r="W92" s="2"/>
      <c r="X92" s="2"/>
      <c r="Y92" s="2"/>
      <c r="Z92" s="2"/>
      <c r="AA92" s="18"/>
      <c r="AB92" s="18"/>
      <c r="AC92" s="18"/>
      <c r="AD92" s="2"/>
      <c r="AE92" s="2"/>
    </row>
    <row r="93" ht="15.75" hidden="1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8"/>
      <c r="M93" s="18"/>
      <c r="N93" s="18"/>
      <c r="O93" s="18"/>
      <c r="P93" s="18"/>
      <c r="Q93" s="18"/>
      <c r="R93" s="18"/>
      <c r="S93" s="18"/>
      <c r="T93" s="2"/>
      <c r="U93" s="2"/>
      <c r="V93" s="2"/>
      <c r="W93" s="2"/>
      <c r="X93" s="2"/>
      <c r="Y93" s="2"/>
      <c r="Z93" s="2"/>
      <c r="AA93" s="18"/>
      <c r="AB93" s="2"/>
      <c r="AC93" s="2"/>
      <c r="AD93" s="2"/>
      <c r="AE93" s="2"/>
    </row>
    <row r="94" ht="15.75" hidden="1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8"/>
      <c r="M94" s="18"/>
      <c r="N94" s="18"/>
      <c r="O94" s="18"/>
      <c r="P94" s="18"/>
      <c r="Q94" s="18"/>
      <c r="R94" s="18"/>
      <c r="S94" s="18"/>
      <c r="T94" s="2"/>
      <c r="U94" s="2"/>
      <c r="V94" s="2"/>
      <c r="W94" s="2"/>
      <c r="X94" s="2"/>
      <c r="Y94" s="2"/>
      <c r="Z94" s="2"/>
      <c r="AA94" s="18"/>
      <c r="AB94" s="2"/>
      <c r="AC94" s="2"/>
      <c r="AD94" s="2"/>
      <c r="AE94" s="2"/>
    </row>
    <row r="95" ht="15.75" hidden="1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8"/>
      <c r="M95" s="18"/>
      <c r="N95" s="18"/>
      <c r="O95" s="18"/>
      <c r="P95" s="18"/>
      <c r="Q95" s="18"/>
      <c r="R95" s="18"/>
      <c r="S95" s="18"/>
      <c r="T95" s="2"/>
      <c r="U95" s="2"/>
      <c r="V95" s="2"/>
      <c r="W95" s="2"/>
      <c r="X95" s="2"/>
      <c r="Y95" s="2"/>
      <c r="Z95" s="2"/>
      <c r="AA95" s="18"/>
      <c r="AB95" s="2"/>
      <c r="AC95" s="2"/>
      <c r="AD95" s="2"/>
      <c r="AE95" s="2"/>
    </row>
    <row r="96" ht="15.75" hidden="1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8"/>
      <c r="M96" s="18"/>
      <c r="N96" s="18"/>
      <c r="O96" s="18"/>
      <c r="P96" s="18"/>
      <c r="Q96" s="18"/>
      <c r="R96" s="18"/>
      <c r="S96" s="18"/>
      <c r="T96" s="2"/>
      <c r="U96" s="2"/>
      <c r="V96" s="2"/>
      <c r="W96" s="2"/>
      <c r="X96" s="2"/>
      <c r="Y96" s="2"/>
      <c r="Z96" s="2"/>
      <c r="AA96" s="18"/>
      <c r="AB96" s="2"/>
      <c r="AC96" s="2"/>
      <c r="AD96" s="2"/>
      <c r="AE96" s="2"/>
    </row>
    <row r="97" ht="15.75" hidden="1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8"/>
      <c r="M97" s="18"/>
      <c r="N97" s="18"/>
      <c r="O97" s="18"/>
      <c r="P97" s="18"/>
      <c r="Q97" s="18"/>
      <c r="R97" s="18"/>
      <c r="S97" s="18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8"/>
      <c r="M98" s="18"/>
      <c r="N98" s="18"/>
      <c r="O98" s="18"/>
      <c r="P98" s="18"/>
      <c r="Q98" s="18"/>
      <c r="R98" s="18"/>
      <c r="S98" s="18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8"/>
      <c r="M99" s="18"/>
      <c r="N99" s="18"/>
      <c r="O99" s="18"/>
      <c r="P99" s="18"/>
      <c r="Q99" s="18"/>
      <c r="R99" s="18"/>
      <c r="S99" s="18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8"/>
      <c r="M100" s="18"/>
      <c r="N100" s="18"/>
      <c r="O100" s="18"/>
      <c r="P100" s="18"/>
      <c r="Q100" s="18"/>
      <c r="R100" s="18"/>
      <c r="S100" s="18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8"/>
      <c r="M101" s="18"/>
      <c r="N101" s="18"/>
      <c r="O101" s="18"/>
      <c r="P101" s="18"/>
      <c r="Q101" s="18"/>
      <c r="R101" s="18"/>
      <c r="S101" s="18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8"/>
      <c r="M102" s="18"/>
      <c r="N102" s="18"/>
      <c r="O102" s="18"/>
      <c r="P102" s="18"/>
      <c r="Q102" s="18"/>
      <c r="R102" s="18"/>
      <c r="S102" s="18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8"/>
      <c r="M103" s="18"/>
      <c r="N103" s="18"/>
      <c r="O103" s="18"/>
      <c r="P103" s="18"/>
      <c r="Q103" s="18"/>
      <c r="R103" s="18"/>
      <c r="S103" s="18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8"/>
      <c r="M104" s="18"/>
      <c r="N104" s="18"/>
      <c r="O104" s="18"/>
      <c r="P104" s="18"/>
      <c r="Q104" s="18"/>
      <c r="R104" s="18"/>
      <c r="S104" s="18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8"/>
      <c r="M105" s="18"/>
      <c r="N105" s="18"/>
      <c r="O105" s="18"/>
      <c r="P105" s="18"/>
      <c r="Q105" s="18"/>
      <c r="R105" s="18"/>
      <c r="S105" s="18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8"/>
      <c r="M106" s="18"/>
      <c r="N106" s="18"/>
      <c r="O106" s="18"/>
      <c r="P106" s="18"/>
      <c r="Q106" s="18"/>
      <c r="R106" s="18"/>
      <c r="S106" s="18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8"/>
      <c r="M107" s="18"/>
      <c r="N107" s="18"/>
      <c r="O107" s="18"/>
      <c r="P107" s="18"/>
      <c r="Q107" s="18"/>
      <c r="R107" s="18"/>
      <c r="S107" s="18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8"/>
      <c r="M108" s="18"/>
      <c r="N108" s="18"/>
      <c r="O108" s="18"/>
      <c r="P108" s="18"/>
      <c r="Q108" s="18"/>
      <c r="R108" s="18"/>
      <c r="S108" s="18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8"/>
      <c r="M109" s="18"/>
      <c r="N109" s="18"/>
      <c r="O109" s="18"/>
      <c r="P109" s="18"/>
      <c r="Q109" s="18"/>
      <c r="R109" s="18"/>
      <c r="S109" s="18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8"/>
      <c r="M110" s="18"/>
      <c r="N110" s="18"/>
      <c r="O110" s="18"/>
      <c r="P110" s="18"/>
      <c r="Q110" s="18"/>
      <c r="R110" s="18"/>
      <c r="S110" s="18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8"/>
      <c r="M111" s="18"/>
      <c r="N111" s="18"/>
      <c r="O111" s="18"/>
      <c r="P111" s="18"/>
      <c r="Q111" s="18"/>
      <c r="R111" s="18"/>
      <c r="S111" s="18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8"/>
      <c r="M112" s="18"/>
      <c r="N112" s="18"/>
      <c r="O112" s="18"/>
      <c r="P112" s="18"/>
      <c r="Q112" s="18"/>
      <c r="R112" s="18"/>
      <c r="S112" s="18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8"/>
      <c r="M113" s="18"/>
      <c r="N113" s="18"/>
      <c r="O113" s="18"/>
      <c r="P113" s="18"/>
      <c r="Q113" s="18"/>
      <c r="R113" s="18"/>
      <c r="S113" s="18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8"/>
      <c r="M114" s="18"/>
      <c r="N114" s="18"/>
      <c r="O114" s="18"/>
      <c r="P114" s="18"/>
      <c r="Q114" s="18"/>
      <c r="R114" s="18"/>
      <c r="S114" s="18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8"/>
      <c r="M115" s="18"/>
      <c r="N115" s="18"/>
      <c r="O115" s="18"/>
      <c r="P115" s="18"/>
      <c r="Q115" s="18"/>
      <c r="R115" s="18"/>
      <c r="S115" s="18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8"/>
      <c r="M116" s="18"/>
      <c r="N116" s="18"/>
      <c r="O116" s="18"/>
      <c r="P116" s="18"/>
      <c r="Q116" s="18"/>
      <c r="R116" s="18"/>
      <c r="S116" s="18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8"/>
      <c r="M117" s="18"/>
      <c r="N117" s="18"/>
      <c r="O117" s="18"/>
      <c r="P117" s="18"/>
      <c r="Q117" s="18"/>
      <c r="R117" s="18"/>
      <c r="S117" s="18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8"/>
      <c r="M118" s="18"/>
      <c r="N118" s="18"/>
      <c r="O118" s="18"/>
      <c r="P118" s="18"/>
      <c r="Q118" s="18"/>
      <c r="R118" s="18"/>
      <c r="S118" s="18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8"/>
      <c r="M119" s="18"/>
      <c r="N119" s="18"/>
      <c r="O119" s="18"/>
      <c r="P119" s="18"/>
      <c r="Q119" s="18"/>
      <c r="R119" s="18"/>
      <c r="S119" s="18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8"/>
      <c r="M120" s="18"/>
      <c r="N120" s="18"/>
      <c r="O120" s="18"/>
      <c r="P120" s="18"/>
      <c r="Q120" s="18"/>
      <c r="R120" s="18"/>
      <c r="S120" s="18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8"/>
      <c r="M121" s="18"/>
      <c r="N121" s="18"/>
      <c r="O121" s="18"/>
      <c r="P121" s="18"/>
      <c r="Q121" s="18"/>
      <c r="R121" s="18"/>
      <c r="S121" s="18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8"/>
      <c r="M122" s="18"/>
      <c r="N122" s="18"/>
      <c r="O122" s="18"/>
      <c r="P122" s="18"/>
      <c r="Q122" s="18"/>
      <c r="R122" s="18"/>
      <c r="S122" s="18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8"/>
      <c r="M123" s="18"/>
      <c r="N123" s="18"/>
      <c r="O123" s="18"/>
      <c r="P123" s="18"/>
      <c r="Q123" s="18"/>
      <c r="R123" s="18"/>
      <c r="S123" s="18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8"/>
      <c r="M124" s="18"/>
      <c r="N124" s="18"/>
      <c r="O124" s="18"/>
      <c r="P124" s="18"/>
      <c r="Q124" s="18"/>
      <c r="R124" s="18"/>
      <c r="S124" s="18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8"/>
      <c r="M125" s="18"/>
      <c r="N125" s="18"/>
      <c r="O125" s="18"/>
      <c r="P125" s="18"/>
      <c r="Q125" s="18"/>
      <c r="R125" s="18"/>
      <c r="S125" s="18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8"/>
      <c r="M126" s="18"/>
      <c r="N126" s="18"/>
      <c r="O126" s="18"/>
      <c r="P126" s="18"/>
      <c r="Q126" s="18"/>
      <c r="R126" s="18"/>
      <c r="S126" s="18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45"/>
      <c r="B127" s="45"/>
      <c r="C127" s="45"/>
      <c r="D127" s="45"/>
      <c r="E127" s="45"/>
      <c r="F127" s="45"/>
      <c r="G127" s="45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45"/>
      <c r="B128" s="45"/>
      <c r="C128" s="45"/>
      <c r="D128" s="45"/>
      <c r="E128" s="45"/>
      <c r="F128" s="45"/>
      <c r="G128" s="45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45"/>
      <c r="B129" s="45"/>
      <c r="C129" s="45"/>
      <c r="D129" s="45"/>
      <c r="E129" s="45"/>
      <c r="F129" s="45"/>
      <c r="G129" s="45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45"/>
      <c r="B130" s="45"/>
      <c r="C130" s="45"/>
      <c r="D130" s="45"/>
      <c r="E130" s="45"/>
      <c r="F130" s="45"/>
      <c r="G130" s="45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45"/>
      <c r="B131" s="45"/>
      <c r="C131" s="45"/>
      <c r="D131" s="45"/>
      <c r="E131" s="45"/>
      <c r="F131" s="45"/>
      <c r="G131" s="45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45"/>
      <c r="B132" s="45"/>
      <c r="C132" s="45"/>
      <c r="D132" s="45"/>
      <c r="E132" s="45"/>
      <c r="F132" s="45"/>
      <c r="G132" s="45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45"/>
      <c r="B133" s="45"/>
      <c r="C133" s="45"/>
      <c r="D133" s="45"/>
      <c r="E133" s="45"/>
      <c r="F133" s="45"/>
      <c r="G133" s="45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45"/>
      <c r="B134" s="45"/>
      <c r="C134" s="45"/>
      <c r="D134" s="45"/>
      <c r="E134" s="45"/>
      <c r="F134" s="45"/>
      <c r="G134" s="45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45"/>
      <c r="B135" s="45"/>
      <c r="C135" s="45"/>
      <c r="D135" s="45"/>
      <c r="E135" s="45"/>
      <c r="F135" s="45"/>
      <c r="G135" s="45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45"/>
      <c r="B136" s="45"/>
      <c r="C136" s="45"/>
      <c r="D136" s="45"/>
      <c r="E136" s="45"/>
      <c r="F136" s="45"/>
      <c r="G136" s="45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45"/>
      <c r="B137" s="45"/>
      <c r="C137" s="45"/>
      <c r="D137" s="45"/>
      <c r="E137" s="45"/>
      <c r="F137" s="45"/>
      <c r="G137" s="45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45"/>
      <c r="B138" s="45"/>
      <c r="C138" s="45"/>
      <c r="D138" s="45"/>
      <c r="E138" s="45"/>
      <c r="F138" s="45"/>
      <c r="G138" s="45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45"/>
      <c r="B139" s="45"/>
      <c r="C139" s="45"/>
      <c r="D139" s="45"/>
      <c r="E139" s="45"/>
      <c r="F139" s="45"/>
      <c r="G139" s="45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45"/>
      <c r="B140" s="45"/>
      <c r="C140" s="45"/>
      <c r="D140" s="45"/>
      <c r="E140" s="45"/>
      <c r="F140" s="45"/>
      <c r="G140" s="45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45"/>
      <c r="B141" s="45"/>
      <c r="C141" s="45"/>
      <c r="D141" s="45"/>
      <c r="E141" s="45"/>
      <c r="F141" s="45"/>
      <c r="G141" s="45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45"/>
      <c r="B142" s="45"/>
      <c r="C142" s="45"/>
      <c r="D142" s="45"/>
      <c r="E142" s="45"/>
      <c r="F142" s="45"/>
      <c r="G142" s="45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45"/>
      <c r="B143" s="45"/>
      <c r="C143" s="45"/>
      <c r="D143" s="45"/>
      <c r="E143" s="45"/>
      <c r="F143" s="45"/>
      <c r="G143" s="45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45"/>
      <c r="B144" s="45"/>
      <c r="C144" s="45"/>
      <c r="D144" s="45"/>
      <c r="E144" s="45"/>
      <c r="F144" s="45"/>
      <c r="G144" s="45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45"/>
      <c r="B145" s="45"/>
      <c r="C145" s="45"/>
      <c r="D145" s="45"/>
      <c r="E145" s="45"/>
      <c r="F145" s="45"/>
      <c r="G145" s="45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45"/>
      <c r="B146" s="45"/>
      <c r="C146" s="45"/>
      <c r="D146" s="45"/>
      <c r="E146" s="45"/>
      <c r="F146" s="45"/>
      <c r="G146" s="45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45"/>
      <c r="B147" s="45"/>
      <c r="C147" s="45"/>
      <c r="D147" s="45"/>
      <c r="E147" s="45"/>
      <c r="F147" s="45"/>
      <c r="G147" s="45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45"/>
      <c r="B148" s="45"/>
      <c r="C148" s="45"/>
      <c r="D148" s="45"/>
      <c r="E148" s="45"/>
      <c r="F148" s="45"/>
      <c r="G148" s="45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45"/>
      <c r="B149" s="45"/>
      <c r="C149" s="45"/>
      <c r="D149" s="45"/>
      <c r="E149" s="45"/>
      <c r="F149" s="45"/>
      <c r="G149" s="45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45"/>
      <c r="B150" s="45"/>
      <c r="C150" s="45"/>
      <c r="D150" s="45"/>
      <c r="E150" s="45"/>
      <c r="F150" s="45"/>
      <c r="G150" s="45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45"/>
      <c r="B151" s="45"/>
      <c r="C151" s="45"/>
      <c r="D151" s="45"/>
      <c r="E151" s="45"/>
      <c r="F151" s="45"/>
      <c r="G151" s="45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45"/>
      <c r="B152" s="45"/>
      <c r="C152" s="45"/>
      <c r="D152" s="45"/>
      <c r="E152" s="45"/>
      <c r="F152" s="45"/>
      <c r="G152" s="45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45"/>
      <c r="B153" s="45"/>
      <c r="C153" s="45"/>
      <c r="D153" s="45"/>
      <c r="E153" s="45"/>
      <c r="F153" s="45"/>
      <c r="G153" s="45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45"/>
      <c r="B154" s="45"/>
      <c r="C154" s="45"/>
      <c r="D154" s="45"/>
      <c r="E154" s="45"/>
      <c r="F154" s="45"/>
      <c r="G154" s="45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45"/>
      <c r="B155" s="45"/>
      <c r="C155" s="45"/>
      <c r="D155" s="45"/>
      <c r="E155" s="45"/>
      <c r="F155" s="45"/>
      <c r="G155" s="45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45"/>
      <c r="B156" s="45"/>
      <c r="C156" s="45"/>
      <c r="D156" s="45"/>
      <c r="E156" s="45"/>
      <c r="F156" s="45"/>
      <c r="G156" s="45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45"/>
      <c r="B157" s="45"/>
      <c r="C157" s="45"/>
      <c r="D157" s="45"/>
      <c r="E157" s="45"/>
      <c r="F157" s="45"/>
      <c r="G157" s="45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5"/>
      <c r="B158" s="45"/>
      <c r="C158" s="45"/>
      <c r="D158" s="45"/>
      <c r="E158" s="45"/>
      <c r="F158" s="45"/>
      <c r="G158" s="45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5"/>
      <c r="B159" s="45"/>
      <c r="C159" s="45"/>
      <c r="D159" s="45"/>
      <c r="E159" s="45"/>
      <c r="F159" s="45"/>
      <c r="G159" s="45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5"/>
      <c r="B160" s="45"/>
      <c r="C160" s="45"/>
      <c r="D160" s="45"/>
      <c r="E160" s="45"/>
      <c r="F160" s="45"/>
      <c r="G160" s="45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5"/>
      <c r="B161" s="45"/>
      <c r="C161" s="45"/>
      <c r="D161" s="45"/>
      <c r="E161" s="45"/>
      <c r="F161" s="45"/>
      <c r="G161" s="45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5"/>
      <c r="B162" s="45"/>
      <c r="C162" s="45"/>
      <c r="D162" s="45"/>
      <c r="E162" s="45"/>
      <c r="F162" s="45"/>
      <c r="G162" s="4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5"/>
      <c r="B163" s="45"/>
      <c r="C163" s="45"/>
      <c r="D163" s="45"/>
      <c r="E163" s="45"/>
      <c r="F163" s="45"/>
      <c r="G163" s="45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5"/>
      <c r="B164" s="45"/>
      <c r="C164" s="45"/>
      <c r="D164" s="45"/>
      <c r="E164" s="45"/>
      <c r="F164" s="45"/>
      <c r="G164" s="4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5"/>
      <c r="B165" s="45"/>
      <c r="C165" s="45"/>
      <c r="D165" s="45"/>
      <c r="E165" s="45"/>
      <c r="F165" s="45"/>
      <c r="G165" s="45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5"/>
      <c r="B166" s="45"/>
      <c r="C166" s="45"/>
      <c r="D166" s="45"/>
      <c r="E166" s="45"/>
      <c r="F166" s="45"/>
      <c r="G166" s="4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5"/>
      <c r="B167" s="45"/>
      <c r="C167" s="45"/>
      <c r="D167" s="45"/>
      <c r="E167" s="45"/>
      <c r="F167" s="45"/>
      <c r="G167" s="45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5"/>
      <c r="B168" s="45"/>
      <c r="C168" s="45"/>
      <c r="D168" s="45"/>
      <c r="E168" s="45"/>
      <c r="F168" s="45"/>
      <c r="G168" s="4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5"/>
      <c r="B169" s="45"/>
      <c r="C169" s="45"/>
      <c r="D169" s="45"/>
      <c r="E169" s="45"/>
      <c r="F169" s="45"/>
      <c r="G169" s="45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5"/>
      <c r="B170" s="45"/>
      <c r="C170" s="45"/>
      <c r="D170" s="45"/>
      <c r="E170" s="45"/>
      <c r="F170" s="45"/>
      <c r="G170" s="4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5"/>
      <c r="B171" s="45"/>
      <c r="C171" s="45"/>
      <c r="D171" s="45"/>
      <c r="E171" s="45"/>
      <c r="F171" s="45"/>
      <c r="G171" s="45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5"/>
      <c r="B172" s="45"/>
      <c r="C172" s="45"/>
      <c r="D172" s="45"/>
      <c r="E172" s="45"/>
      <c r="F172" s="45"/>
      <c r="G172" s="4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5"/>
      <c r="B173" s="45"/>
      <c r="C173" s="45"/>
      <c r="D173" s="45"/>
      <c r="E173" s="45"/>
      <c r="F173" s="45"/>
      <c r="G173" s="45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5"/>
      <c r="B174" s="45"/>
      <c r="C174" s="45"/>
      <c r="D174" s="45"/>
      <c r="E174" s="45"/>
      <c r="F174" s="45"/>
      <c r="G174" s="4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5"/>
      <c r="B175" s="45"/>
      <c r="C175" s="45"/>
      <c r="D175" s="45"/>
      <c r="E175" s="45"/>
      <c r="F175" s="45"/>
      <c r="G175" s="45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5"/>
      <c r="B176" s="45"/>
      <c r="C176" s="45"/>
      <c r="D176" s="45"/>
      <c r="E176" s="45"/>
      <c r="F176" s="45"/>
      <c r="G176" s="4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5"/>
      <c r="B177" s="45"/>
      <c r="C177" s="45"/>
      <c r="D177" s="45"/>
      <c r="E177" s="45"/>
      <c r="F177" s="45"/>
      <c r="G177" s="45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5"/>
      <c r="B178" s="45"/>
      <c r="C178" s="45"/>
      <c r="D178" s="45"/>
      <c r="E178" s="45"/>
      <c r="F178" s="45"/>
      <c r="G178" s="4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5"/>
      <c r="B179" s="45"/>
      <c r="C179" s="45"/>
      <c r="D179" s="45"/>
      <c r="E179" s="45"/>
      <c r="F179" s="45"/>
      <c r="G179" s="45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5"/>
      <c r="B180" s="45"/>
      <c r="C180" s="45"/>
      <c r="D180" s="45"/>
      <c r="E180" s="45"/>
      <c r="F180" s="45"/>
      <c r="G180" s="4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5"/>
      <c r="B181" s="45"/>
      <c r="C181" s="45"/>
      <c r="D181" s="45"/>
      <c r="E181" s="45"/>
      <c r="F181" s="45"/>
      <c r="G181" s="45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5"/>
      <c r="B182" s="45"/>
      <c r="C182" s="45"/>
      <c r="D182" s="45"/>
      <c r="E182" s="45"/>
      <c r="F182" s="45"/>
      <c r="G182" s="4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5"/>
      <c r="B183" s="45"/>
      <c r="C183" s="45"/>
      <c r="D183" s="45"/>
      <c r="E183" s="45"/>
      <c r="F183" s="45"/>
      <c r="G183" s="45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5"/>
      <c r="B184" s="45"/>
      <c r="C184" s="45"/>
      <c r="D184" s="45"/>
      <c r="E184" s="45"/>
      <c r="F184" s="45"/>
      <c r="G184" s="4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5"/>
      <c r="B185" s="45"/>
      <c r="C185" s="45"/>
      <c r="D185" s="45"/>
      <c r="E185" s="45"/>
      <c r="F185" s="45"/>
      <c r="G185" s="45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5"/>
      <c r="B186" s="45"/>
      <c r="C186" s="45"/>
      <c r="D186" s="45"/>
      <c r="E186" s="45"/>
      <c r="F186" s="45"/>
      <c r="G186" s="4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5"/>
      <c r="B187" s="45"/>
      <c r="C187" s="45"/>
      <c r="D187" s="45"/>
      <c r="E187" s="45"/>
      <c r="F187" s="45"/>
      <c r="G187" s="45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5"/>
      <c r="B188" s="45"/>
      <c r="C188" s="45"/>
      <c r="D188" s="45"/>
      <c r="E188" s="45"/>
      <c r="F188" s="45"/>
      <c r="G188" s="45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5"/>
      <c r="B189" s="45"/>
      <c r="C189" s="45"/>
      <c r="D189" s="45"/>
      <c r="E189" s="45"/>
      <c r="F189" s="45"/>
      <c r="G189" s="45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5"/>
      <c r="B190" s="45"/>
      <c r="C190" s="45"/>
      <c r="D190" s="45"/>
      <c r="E190" s="45"/>
      <c r="F190" s="45"/>
      <c r="G190" s="45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5"/>
      <c r="B191" s="45"/>
      <c r="C191" s="45"/>
      <c r="D191" s="45"/>
      <c r="E191" s="45"/>
      <c r="F191" s="45"/>
      <c r="G191" s="45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5"/>
      <c r="B192" s="45"/>
      <c r="C192" s="45"/>
      <c r="D192" s="45"/>
      <c r="E192" s="45"/>
      <c r="F192" s="45"/>
      <c r="G192" s="45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5"/>
      <c r="B193" s="45"/>
      <c r="C193" s="45"/>
      <c r="D193" s="45"/>
      <c r="E193" s="45"/>
      <c r="F193" s="45"/>
      <c r="G193" s="45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5"/>
      <c r="B194" s="45"/>
      <c r="C194" s="45"/>
      <c r="D194" s="45"/>
      <c r="E194" s="45"/>
      <c r="F194" s="45"/>
      <c r="G194" s="45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5"/>
      <c r="B195" s="45"/>
      <c r="C195" s="45"/>
      <c r="D195" s="45"/>
      <c r="E195" s="45"/>
      <c r="F195" s="45"/>
      <c r="G195" s="45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5"/>
      <c r="B196" s="45"/>
      <c r="C196" s="45"/>
      <c r="D196" s="45"/>
      <c r="E196" s="45"/>
      <c r="F196" s="45"/>
      <c r="G196" s="45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5"/>
      <c r="B197" s="45"/>
      <c r="C197" s="45"/>
      <c r="D197" s="45"/>
      <c r="E197" s="45"/>
      <c r="F197" s="45"/>
      <c r="G197" s="45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5"/>
      <c r="B198" s="45"/>
      <c r="C198" s="45"/>
      <c r="D198" s="45"/>
      <c r="E198" s="45"/>
      <c r="F198" s="45"/>
      <c r="G198" s="45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5"/>
      <c r="B199" s="45"/>
      <c r="C199" s="45"/>
      <c r="D199" s="45"/>
      <c r="E199" s="45"/>
      <c r="F199" s="45"/>
      <c r="G199" s="45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5"/>
      <c r="B200" s="45"/>
      <c r="C200" s="45"/>
      <c r="D200" s="45"/>
      <c r="E200" s="45"/>
      <c r="F200" s="45"/>
      <c r="G200" s="45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5"/>
      <c r="B201" s="45"/>
      <c r="C201" s="45"/>
      <c r="D201" s="45"/>
      <c r="E201" s="45"/>
      <c r="F201" s="45"/>
      <c r="G201" s="45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5"/>
      <c r="B202" s="45"/>
      <c r="C202" s="45"/>
      <c r="D202" s="45"/>
      <c r="E202" s="45"/>
      <c r="F202" s="45"/>
      <c r="G202" s="45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5"/>
      <c r="B203" s="45"/>
      <c r="C203" s="45"/>
      <c r="D203" s="45"/>
      <c r="E203" s="45"/>
      <c r="F203" s="45"/>
      <c r="G203" s="45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5"/>
      <c r="B204" s="45"/>
      <c r="C204" s="45"/>
      <c r="D204" s="45"/>
      <c r="E204" s="45"/>
      <c r="F204" s="45"/>
      <c r="G204" s="45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5"/>
      <c r="B205" s="45"/>
      <c r="C205" s="45"/>
      <c r="D205" s="45"/>
      <c r="E205" s="45"/>
      <c r="F205" s="45"/>
      <c r="G205" s="45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5"/>
      <c r="B206" s="45"/>
      <c r="C206" s="45"/>
      <c r="D206" s="45"/>
      <c r="E206" s="45"/>
      <c r="F206" s="45"/>
      <c r="G206" s="45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5"/>
      <c r="B207" s="45"/>
      <c r="C207" s="45"/>
      <c r="D207" s="45"/>
      <c r="E207" s="45"/>
      <c r="F207" s="45"/>
      <c r="G207" s="45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5"/>
      <c r="B208" s="45"/>
      <c r="C208" s="45"/>
      <c r="D208" s="45"/>
      <c r="E208" s="45"/>
      <c r="F208" s="45"/>
      <c r="G208" s="45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5"/>
      <c r="B209" s="45"/>
      <c r="C209" s="45"/>
      <c r="D209" s="45"/>
      <c r="E209" s="45"/>
      <c r="F209" s="45"/>
      <c r="G209" s="45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5"/>
      <c r="B210" s="45"/>
      <c r="C210" s="45"/>
      <c r="D210" s="45"/>
      <c r="E210" s="45"/>
      <c r="F210" s="45"/>
      <c r="G210" s="45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5"/>
      <c r="B211" s="45"/>
      <c r="C211" s="45"/>
      <c r="D211" s="45"/>
      <c r="E211" s="45"/>
      <c r="F211" s="45"/>
      <c r="G211" s="45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5"/>
      <c r="B212" s="45"/>
      <c r="C212" s="45"/>
      <c r="D212" s="45"/>
      <c r="E212" s="45"/>
      <c r="F212" s="45"/>
      <c r="G212" s="45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5"/>
      <c r="B213" s="45"/>
      <c r="C213" s="45"/>
      <c r="D213" s="45"/>
      <c r="E213" s="45"/>
      <c r="F213" s="45"/>
      <c r="G213" s="45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5"/>
      <c r="B214" s="45"/>
      <c r="C214" s="45"/>
      <c r="D214" s="45"/>
      <c r="E214" s="45"/>
      <c r="F214" s="45"/>
      <c r="G214" s="45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5"/>
      <c r="B215" s="45"/>
      <c r="C215" s="45"/>
      <c r="D215" s="45"/>
      <c r="E215" s="45"/>
      <c r="F215" s="45"/>
      <c r="G215" s="45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5"/>
      <c r="B216" s="45"/>
      <c r="C216" s="45"/>
      <c r="D216" s="45"/>
      <c r="E216" s="45"/>
      <c r="F216" s="45"/>
      <c r="G216" s="45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5"/>
      <c r="B217" s="45"/>
      <c r="C217" s="45"/>
      <c r="D217" s="45"/>
      <c r="E217" s="45"/>
      <c r="F217" s="45"/>
      <c r="G217" s="45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5"/>
      <c r="B218" s="45"/>
      <c r="C218" s="45"/>
      <c r="D218" s="45"/>
      <c r="E218" s="45"/>
      <c r="F218" s="45"/>
      <c r="G218" s="45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5"/>
      <c r="B219" s="45"/>
      <c r="C219" s="45"/>
      <c r="D219" s="45"/>
      <c r="E219" s="45"/>
      <c r="F219" s="45"/>
      <c r="G219" s="45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5"/>
      <c r="B220" s="45"/>
      <c r="C220" s="45"/>
      <c r="D220" s="45"/>
      <c r="E220" s="45"/>
      <c r="F220" s="45"/>
      <c r="G220" s="45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5"/>
      <c r="B221" s="45"/>
      <c r="C221" s="45"/>
      <c r="D221" s="45"/>
      <c r="E221" s="45"/>
      <c r="F221" s="45"/>
      <c r="G221" s="45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5"/>
      <c r="B222" s="45"/>
      <c r="C222" s="45"/>
      <c r="D222" s="45"/>
      <c r="E222" s="45"/>
      <c r="F222" s="45"/>
      <c r="G222" s="45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5"/>
      <c r="B223" s="45"/>
      <c r="C223" s="45"/>
      <c r="D223" s="45"/>
      <c r="E223" s="45"/>
      <c r="F223" s="45"/>
      <c r="G223" s="45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5"/>
      <c r="B224" s="45"/>
      <c r="C224" s="45"/>
      <c r="D224" s="45"/>
      <c r="E224" s="45"/>
      <c r="F224" s="45"/>
      <c r="G224" s="45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5"/>
      <c r="B225" s="45"/>
      <c r="C225" s="45"/>
      <c r="D225" s="45"/>
      <c r="E225" s="45"/>
      <c r="F225" s="45"/>
      <c r="G225" s="45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33:G48">
    <cfRule type="cellIs" dxfId="0" priority="1" operator="lessThan">
      <formula>7</formula>
    </cfRule>
  </conditionalFormatting>
  <conditionalFormatting sqref="G33:G48">
    <cfRule type="cellIs" dxfId="1" priority="2" operator="greaterThanOrEqual">
      <formula>7</formula>
    </cfRule>
  </conditionalFormatting>
  <conditionalFormatting sqref="G4:G27">
    <cfRule type="cellIs" dxfId="0" priority="3" operator="lessThan">
      <formula>7</formula>
    </cfRule>
  </conditionalFormatting>
  <conditionalFormatting sqref="G4:G27">
    <cfRule type="cellIs" dxfId="1" priority="4" operator="greaterThanOrEqual">
      <formula>7</formula>
    </cfRule>
  </conditionalFormatting>
  <conditionalFormatting sqref="B4:E2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36C09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3" t="s">
        <v>26</v>
      </c>
      <c r="B1" s="14" t="s">
        <v>71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 t="s">
        <v>28</v>
      </c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2"/>
      <c r="AA1" s="18"/>
      <c r="AB1" s="18"/>
      <c r="AC1" s="18"/>
      <c r="AD1" s="18"/>
      <c r="AE1" s="18"/>
    </row>
    <row r="2">
      <c r="A2" s="20"/>
      <c r="B2" s="21"/>
      <c r="C2" s="22"/>
      <c r="D2" s="22"/>
      <c r="E2" s="22"/>
      <c r="F2" s="22"/>
      <c r="G2" s="22"/>
      <c r="H2" s="22"/>
      <c r="I2" s="22"/>
      <c r="J2" s="22"/>
      <c r="K2" s="23"/>
      <c r="L2" s="2"/>
      <c r="M2" s="24" t="s">
        <v>29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2"/>
      <c r="AA2" s="18"/>
      <c r="AB2" s="18"/>
      <c r="AC2" s="18"/>
      <c r="AD2" s="18"/>
      <c r="AE2" s="18"/>
    </row>
    <row r="3">
      <c r="A3" s="25"/>
      <c r="B3" s="26" t="s">
        <v>30</v>
      </c>
      <c r="C3" s="26" t="s">
        <v>31</v>
      </c>
      <c r="D3" s="26" t="s">
        <v>32</v>
      </c>
      <c r="E3" s="26" t="s">
        <v>33</v>
      </c>
      <c r="F3" s="27" t="s">
        <v>34</v>
      </c>
      <c r="G3" s="27" t="s">
        <v>35</v>
      </c>
      <c r="H3" s="27" t="s">
        <v>36</v>
      </c>
      <c r="I3" s="27" t="s">
        <v>37</v>
      </c>
      <c r="J3" s="26" t="s">
        <v>38</v>
      </c>
      <c r="K3" s="26" t="s">
        <v>39</v>
      </c>
      <c r="L3" s="2"/>
      <c r="M3" s="17" t="s">
        <v>40</v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2"/>
      <c r="Y3" s="18"/>
      <c r="Z3" s="18"/>
      <c r="AA3" s="18"/>
      <c r="AB3" s="18"/>
      <c r="AC3" s="18"/>
      <c r="AD3" s="18"/>
      <c r="AE3" s="18"/>
    </row>
    <row r="4">
      <c r="A4" s="28" t="str">
        <f>ALNS!A4</f>
        <v>Ana Beatriz Oliveira Barbosa</v>
      </c>
      <c r="B4" s="29"/>
      <c r="C4" s="29"/>
      <c r="D4" s="29"/>
      <c r="E4" s="29"/>
      <c r="F4" s="30">
        <f t="shared" ref="F4:F27" si="1">IF(A4&lt;&gt;"",SUM(B4:E4),)</f>
        <v>0</v>
      </c>
      <c r="G4" s="31" t="str">
        <f t="shared" ref="G4:G27" si="2">IFERROR(IF(F4&gt;=0,AVERAGE(B4:E4),""),"")</f>
        <v/>
      </c>
      <c r="H4" s="30" t="str">
        <f t="shared" ref="H4:H27" si="3">IF(AND(F4&gt;=10,F4&lt;28,G4&lt;7),ROUND((50-G4*6)/4,1),"")</f>
        <v/>
      </c>
      <c r="I4" s="32"/>
      <c r="J4" s="33" t="str">
        <f t="shared" ref="J4:J27" si="4">IF(AND(B4&lt;&gt;"",C4&lt;&gt;"",D4&lt;&gt;"",E4&lt;&gt;""),IF(OR(F4&gt;=28,F4&lt;10),G4,IF(I4=H4,5,((G4*6)+(I4*4))/10)),)</f>
        <v/>
      </c>
      <c r="K4" s="34" t="str">
        <f t="shared" ref="K4:K27" si="5">IF(AND(B4&lt;&gt;"",C4&lt;&gt;"",D4&lt;&gt;"",E4&lt;&gt;""),IF(J4&gt;=5,"A","R"),)</f>
        <v/>
      </c>
      <c r="L4" s="2"/>
      <c r="M4" s="35" t="s">
        <v>41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</row>
    <row r="5">
      <c r="A5" s="36" t="str">
        <f>ALNS!A5</f>
        <v>Ana Clara de Lima</v>
      </c>
      <c r="B5" s="37"/>
      <c r="C5" s="37"/>
      <c r="D5" s="37"/>
      <c r="E5" s="37"/>
      <c r="F5" s="38">
        <f t="shared" si="1"/>
        <v>0</v>
      </c>
      <c r="G5" s="39" t="str">
        <f t="shared" si="2"/>
        <v/>
      </c>
      <c r="H5" s="38" t="str">
        <f t="shared" si="3"/>
        <v/>
      </c>
      <c r="I5" s="40"/>
      <c r="J5" s="41" t="str">
        <f t="shared" si="4"/>
        <v/>
      </c>
      <c r="K5" s="42" t="str">
        <f t="shared" si="5"/>
        <v/>
      </c>
      <c r="L5" s="2"/>
      <c r="M5" s="24" t="s">
        <v>42</v>
      </c>
      <c r="N5" s="18"/>
      <c r="O5" s="18"/>
      <c r="P5" s="18"/>
      <c r="Q5" s="18"/>
      <c r="R5" s="18"/>
      <c r="S5" s="18"/>
      <c r="T5" s="18"/>
      <c r="U5" s="18"/>
      <c r="V5" s="18"/>
      <c r="W5" s="18"/>
      <c r="X5" s="2"/>
      <c r="Y5" s="18"/>
      <c r="Z5" s="2"/>
      <c r="AA5" s="18"/>
      <c r="AB5" s="18"/>
      <c r="AC5" s="18"/>
      <c r="AD5" s="18"/>
      <c r="AE5" s="18"/>
    </row>
    <row r="6">
      <c r="A6" s="28" t="str">
        <f>ALNS!A6</f>
        <v>Brenda Teixeira Figueiredo</v>
      </c>
      <c r="B6" s="29"/>
      <c r="C6" s="29"/>
      <c r="D6" s="29"/>
      <c r="E6" s="29"/>
      <c r="F6" s="30">
        <f t="shared" si="1"/>
        <v>0</v>
      </c>
      <c r="G6" s="31" t="str">
        <f t="shared" si="2"/>
        <v/>
      </c>
      <c r="H6" s="30" t="str">
        <f t="shared" si="3"/>
        <v/>
      </c>
      <c r="I6" s="32"/>
      <c r="J6" s="33" t="str">
        <f t="shared" si="4"/>
        <v/>
      </c>
      <c r="K6" s="34" t="str">
        <f t="shared" si="5"/>
        <v/>
      </c>
      <c r="L6" s="2"/>
      <c r="M6" s="43" t="s">
        <v>43</v>
      </c>
      <c r="N6" s="18"/>
      <c r="O6" s="18"/>
      <c r="P6" s="18"/>
      <c r="Q6" s="18"/>
      <c r="R6" s="18"/>
      <c r="S6" s="18"/>
      <c r="T6" s="18"/>
      <c r="U6" s="18"/>
      <c r="V6" s="18"/>
      <c r="W6" s="18"/>
      <c r="X6" s="2"/>
      <c r="Y6" s="18"/>
      <c r="Z6" s="2"/>
      <c r="AA6" s="18"/>
      <c r="AB6" s="18"/>
      <c r="AC6" s="18"/>
      <c r="AD6" s="18"/>
      <c r="AE6" s="18"/>
    </row>
    <row r="7">
      <c r="A7" s="36" t="str">
        <f>ALNS!A7</f>
        <v>Carlos Antonio da Silva Vicente</v>
      </c>
      <c r="B7" s="37"/>
      <c r="C7" s="37"/>
      <c r="D7" s="37"/>
      <c r="E7" s="37"/>
      <c r="F7" s="38">
        <f t="shared" si="1"/>
        <v>0</v>
      </c>
      <c r="G7" s="39" t="str">
        <f t="shared" si="2"/>
        <v/>
      </c>
      <c r="H7" s="38" t="str">
        <f t="shared" si="3"/>
        <v/>
      </c>
      <c r="I7" s="40"/>
      <c r="J7" s="41" t="str">
        <f t="shared" si="4"/>
        <v/>
      </c>
      <c r="K7" s="42" t="str">
        <f t="shared" si="5"/>
        <v/>
      </c>
      <c r="L7" s="2"/>
      <c r="M7" s="43" t="s">
        <v>44</v>
      </c>
      <c r="N7" s="18"/>
      <c r="O7" s="18"/>
      <c r="P7" s="18"/>
      <c r="Q7" s="18"/>
      <c r="R7" s="18"/>
      <c r="S7" s="18"/>
      <c r="T7" s="18"/>
      <c r="U7" s="18"/>
      <c r="V7" s="18"/>
      <c r="W7" s="18"/>
      <c r="X7" s="2"/>
      <c r="Y7" s="18"/>
      <c r="Z7" s="2"/>
      <c r="AA7" s="18"/>
      <c r="AB7" s="18"/>
      <c r="AC7" s="18"/>
      <c r="AD7" s="18"/>
      <c r="AE7" s="18"/>
    </row>
    <row r="8">
      <c r="A8" s="28" t="str">
        <f>ALNS!A8</f>
        <v>Eduarda Shaieny Lopes Lima</v>
      </c>
      <c r="B8" s="29"/>
      <c r="C8" s="29"/>
      <c r="D8" s="29"/>
      <c r="E8" s="29"/>
      <c r="F8" s="30">
        <f t="shared" si="1"/>
        <v>0</v>
      </c>
      <c r="G8" s="31" t="str">
        <f t="shared" si="2"/>
        <v/>
      </c>
      <c r="H8" s="30" t="str">
        <f t="shared" si="3"/>
        <v/>
      </c>
      <c r="I8" s="32"/>
      <c r="J8" s="33" t="str">
        <f t="shared" si="4"/>
        <v/>
      </c>
      <c r="K8" s="34" t="str">
        <f t="shared" si="5"/>
        <v/>
      </c>
      <c r="L8" s="2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2"/>
      <c r="Y8" s="18"/>
      <c r="Z8" s="2"/>
      <c r="AA8" s="18"/>
      <c r="AB8" s="18"/>
      <c r="AC8" s="18"/>
      <c r="AD8" s="18"/>
      <c r="AE8" s="18"/>
    </row>
    <row r="9">
      <c r="A9" s="36" t="str">
        <f>ALNS!A9</f>
        <v>Ellen Beatriz Pacífico da Silva</v>
      </c>
      <c r="B9" s="37"/>
      <c r="C9" s="37"/>
      <c r="D9" s="37"/>
      <c r="E9" s="37"/>
      <c r="F9" s="38">
        <f t="shared" si="1"/>
        <v>0</v>
      </c>
      <c r="G9" s="39" t="str">
        <f t="shared" si="2"/>
        <v/>
      </c>
      <c r="H9" s="38" t="str">
        <f t="shared" si="3"/>
        <v/>
      </c>
      <c r="I9" s="40"/>
      <c r="J9" s="41" t="str">
        <f t="shared" si="4"/>
        <v/>
      </c>
      <c r="K9" s="42" t="str">
        <f t="shared" si="5"/>
        <v/>
      </c>
      <c r="L9" s="2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2"/>
      <c r="Y9" s="18"/>
      <c r="Z9" s="2"/>
      <c r="AA9" s="18"/>
      <c r="AB9" s="18"/>
      <c r="AC9" s="18"/>
      <c r="AD9" s="18"/>
      <c r="AE9" s="18"/>
    </row>
    <row r="10">
      <c r="A10" s="28" t="str">
        <f>ALNS!A10</f>
        <v>Emilly Christina Lima Freire</v>
      </c>
      <c r="B10" s="29"/>
      <c r="C10" s="29"/>
      <c r="D10" s="29"/>
      <c r="E10" s="29"/>
      <c r="F10" s="30">
        <f t="shared" si="1"/>
        <v>0</v>
      </c>
      <c r="G10" s="31" t="str">
        <f t="shared" si="2"/>
        <v/>
      </c>
      <c r="H10" s="30" t="str">
        <f t="shared" si="3"/>
        <v/>
      </c>
      <c r="I10" s="32"/>
      <c r="J10" s="33" t="str">
        <f t="shared" si="4"/>
        <v/>
      </c>
      <c r="K10" s="34" t="str">
        <f t="shared" si="5"/>
        <v/>
      </c>
      <c r="L10" s="2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2"/>
      <c r="Y10" s="18"/>
      <c r="Z10" s="2"/>
      <c r="AA10" s="18"/>
      <c r="AB10" s="18"/>
      <c r="AC10" s="18"/>
      <c r="AD10" s="18"/>
      <c r="AE10" s="18"/>
    </row>
    <row r="11">
      <c r="A11" s="36" t="str">
        <f>ALNS!A11</f>
        <v>Emilly Eduarda Almeida da Silva</v>
      </c>
      <c r="B11" s="37"/>
      <c r="C11" s="37"/>
      <c r="D11" s="37"/>
      <c r="E11" s="37"/>
      <c r="F11" s="38">
        <f t="shared" si="1"/>
        <v>0</v>
      </c>
      <c r="G11" s="39" t="str">
        <f t="shared" si="2"/>
        <v/>
      </c>
      <c r="H11" s="38" t="str">
        <f t="shared" si="3"/>
        <v/>
      </c>
      <c r="I11" s="40"/>
      <c r="J11" s="41" t="str">
        <f t="shared" si="4"/>
        <v/>
      </c>
      <c r="K11" s="42" t="str">
        <f t="shared" si="5"/>
        <v/>
      </c>
      <c r="L11" s="2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2"/>
      <c r="Y11" s="18"/>
      <c r="Z11" s="2"/>
      <c r="AA11" s="18"/>
      <c r="AB11" s="18"/>
      <c r="AC11" s="18"/>
      <c r="AD11" s="18"/>
      <c r="AE11" s="18"/>
    </row>
    <row r="12">
      <c r="A12" s="28" t="str">
        <f>ALNS!A12</f>
        <v>Emilly Oliveira da Cruz</v>
      </c>
      <c r="B12" s="29"/>
      <c r="C12" s="29"/>
      <c r="D12" s="29"/>
      <c r="E12" s="29"/>
      <c r="F12" s="30">
        <f t="shared" si="1"/>
        <v>0</v>
      </c>
      <c r="G12" s="31" t="str">
        <f t="shared" si="2"/>
        <v/>
      </c>
      <c r="H12" s="30" t="str">
        <f t="shared" si="3"/>
        <v/>
      </c>
      <c r="I12" s="32"/>
      <c r="J12" s="33" t="str">
        <f t="shared" si="4"/>
        <v/>
      </c>
      <c r="K12" s="34" t="str">
        <f t="shared" si="5"/>
        <v/>
      </c>
      <c r="L12" s="2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2"/>
      <c r="Y12" s="18"/>
      <c r="Z12" s="2"/>
      <c r="AA12" s="18"/>
      <c r="AB12" s="18"/>
      <c r="AC12" s="18"/>
      <c r="AD12" s="18"/>
      <c r="AE12" s="18"/>
    </row>
    <row r="13">
      <c r="A13" s="36" t="str">
        <f>ALNS!A13</f>
        <v>Esteffany Mirelly Lima da Silva</v>
      </c>
      <c r="B13" s="37"/>
      <c r="C13" s="37"/>
      <c r="D13" s="37"/>
      <c r="E13" s="37"/>
      <c r="F13" s="38">
        <f t="shared" si="1"/>
        <v>0</v>
      </c>
      <c r="G13" s="39" t="str">
        <f t="shared" si="2"/>
        <v/>
      </c>
      <c r="H13" s="38" t="str">
        <f t="shared" si="3"/>
        <v/>
      </c>
      <c r="I13" s="40"/>
      <c r="J13" s="41" t="str">
        <f t="shared" si="4"/>
        <v/>
      </c>
      <c r="K13" s="42" t="str">
        <f t="shared" si="5"/>
        <v/>
      </c>
      <c r="L13" s="2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2"/>
      <c r="Y13" s="18"/>
      <c r="Z13" s="2"/>
      <c r="AA13" s="18"/>
      <c r="AB13" s="18"/>
      <c r="AC13" s="18"/>
      <c r="AD13" s="18"/>
      <c r="AE13" s="18"/>
    </row>
    <row r="14">
      <c r="A14" s="28" t="str">
        <f>ALNS!A14</f>
        <v>Ester Hadassa Gomes Silva</v>
      </c>
      <c r="B14" s="29"/>
      <c r="C14" s="29"/>
      <c r="D14" s="29"/>
      <c r="E14" s="29"/>
      <c r="F14" s="30">
        <f t="shared" si="1"/>
        <v>0</v>
      </c>
      <c r="G14" s="31" t="str">
        <f t="shared" si="2"/>
        <v/>
      </c>
      <c r="H14" s="30" t="str">
        <f t="shared" si="3"/>
        <v/>
      </c>
      <c r="I14" s="32"/>
      <c r="J14" s="33" t="str">
        <f t="shared" si="4"/>
        <v/>
      </c>
      <c r="K14" s="34" t="str">
        <f t="shared" si="5"/>
        <v/>
      </c>
      <c r="L14" s="2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2"/>
      <c r="Y14" s="18"/>
      <c r="Z14" s="2"/>
      <c r="AA14" s="18"/>
      <c r="AB14" s="18"/>
      <c r="AC14" s="18"/>
      <c r="AD14" s="18"/>
      <c r="AE14" s="18"/>
    </row>
    <row r="15">
      <c r="A15" s="36" t="str">
        <f>ALNS!A15</f>
        <v>Évelin Yasmin Ferreira de Santana</v>
      </c>
      <c r="B15" s="37"/>
      <c r="C15" s="37"/>
      <c r="D15" s="37"/>
      <c r="E15" s="37"/>
      <c r="F15" s="38">
        <f t="shared" si="1"/>
        <v>0</v>
      </c>
      <c r="G15" s="39" t="str">
        <f t="shared" si="2"/>
        <v/>
      </c>
      <c r="H15" s="38" t="str">
        <f t="shared" si="3"/>
        <v/>
      </c>
      <c r="I15" s="40"/>
      <c r="J15" s="41" t="str">
        <f t="shared" si="4"/>
        <v/>
      </c>
      <c r="K15" s="42" t="str">
        <f t="shared" si="5"/>
        <v/>
      </c>
      <c r="L15" s="2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2"/>
      <c r="Y15" s="18"/>
      <c r="Z15" s="2"/>
      <c r="AA15" s="18"/>
      <c r="AB15" s="18"/>
      <c r="AC15" s="18"/>
      <c r="AD15" s="18"/>
      <c r="AE15" s="18"/>
    </row>
    <row r="16">
      <c r="A16" s="28" t="str">
        <f>ALNS!A16</f>
        <v>Everton Henrique de Negreiros Silva</v>
      </c>
      <c r="B16" s="29"/>
      <c r="C16" s="29"/>
      <c r="D16" s="29"/>
      <c r="E16" s="29"/>
      <c r="F16" s="30">
        <f t="shared" si="1"/>
        <v>0</v>
      </c>
      <c r="G16" s="31" t="str">
        <f t="shared" si="2"/>
        <v/>
      </c>
      <c r="H16" s="30" t="str">
        <f t="shared" si="3"/>
        <v/>
      </c>
      <c r="I16" s="32"/>
      <c r="J16" s="33" t="str">
        <f t="shared" si="4"/>
        <v/>
      </c>
      <c r="K16" s="34" t="str">
        <f t="shared" si="5"/>
        <v/>
      </c>
      <c r="L16" s="2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2"/>
      <c r="Y16" s="18"/>
      <c r="Z16" s="2"/>
      <c r="AA16" s="18"/>
      <c r="AB16" s="18"/>
      <c r="AC16" s="18"/>
      <c r="AD16" s="18"/>
      <c r="AE16" s="18"/>
    </row>
    <row r="17">
      <c r="A17" s="36" t="str">
        <f>ALNS!A17</f>
        <v>Gabrielle Borges Alves</v>
      </c>
      <c r="B17" s="37"/>
      <c r="C17" s="37"/>
      <c r="D17" s="37"/>
      <c r="E17" s="37"/>
      <c r="F17" s="38">
        <f t="shared" si="1"/>
        <v>0</v>
      </c>
      <c r="G17" s="39" t="str">
        <f t="shared" si="2"/>
        <v/>
      </c>
      <c r="H17" s="38" t="str">
        <f t="shared" si="3"/>
        <v/>
      </c>
      <c r="I17" s="40"/>
      <c r="J17" s="41" t="str">
        <f t="shared" si="4"/>
        <v/>
      </c>
      <c r="K17" s="42" t="str">
        <f t="shared" si="5"/>
        <v/>
      </c>
      <c r="L17" s="2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2"/>
      <c r="Y17" s="18"/>
      <c r="Z17" s="2"/>
      <c r="AA17" s="18"/>
      <c r="AB17" s="18"/>
      <c r="AC17" s="18"/>
      <c r="AD17" s="18"/>
      <c r="AE17" s="18"/>
    </row>
    <row r="18">
      <c r="A18" s="28" t="str">
        <f>ALNS!A18</f>
        <v>João Gabriel Araújo Macedo</v>
      </c>
      <c r="B18" s="29"/>
      <c r="C18" s="29"/>
      <c r="D18" s="29"/>
      <c r="E18" s="29"/>
      <c r="F18" s="30">
        <f t="shared" si="1"/>
        <v>0</v>
      </c>
      <c r="G18" s="31" t="str">
        <f t="shared" si="2"/>
        <v/>
      </c>
      <c r="H18" s="30" t="str">
        <f t="shared" si="3"/>
        <v/>
      </c>
      <c r="I18" s="32"/>
      <c r="J18" s="33" t="str">
        <f t="shared" si="4"/>
        <v/>
      </c>
      <c r="K18" s="34" t="str">
        <f t="shared" si="5"/>
        <v/>
      </c>
      <c r="L18" s="2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2"/>
      <c r="Y18" s="18"/>
      <c r="Z18" s="2"/>
      <c r="AA18" s="18"/>
      <c r="AB18" s="18"/>
      <c r="AC18" s="18"/>
      <c r="AD18" s="18"/>
      <c r="AE18" s="18"/>
    </row>
    <row r="19">
      <c r="A19" s="36" t="str">
        <f>ALNS!A19</f>
        <v>José Flávio Araújo Macedo</v>
      </c>
      <c r="B19" s="37"/>
      <c r="C19" s="37"/>
      <c r="D19" s="37"/>
      <c r="E19" s="37"/>
      <c r="F19" s="38">
        <f t="shared" si="1"/>
        <v>0</v>
      </c>
      <c r="G19" s="39" t="str">
        <f t="shared" si="2"/>
        <v/>
      </c>
      <c r="H19" s="38" t="str">
        <f t="shared" si="3"/>
        <v/>
      </c>
      <c r="I19" s="40"/>
      <c r="J19" s="41" t="str">
        <f t="shared" si="4"/>
        <v/>
      </c>
      <c r="K19" s="42" t="str">
        <f t="shared" si="5"/>
        <v/>
      </c>
      <c r="L19" s="2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2"/>
      <c r="Y19" s="18"/>
      <c r="Z19" s="2"/>
      <c r="AA19" s="18"/>
      <c r="AB19" s="18"/>
      <c r="AC19" s="18"/>
      <c r="AD19" s="18"/>
      <c r="AE19" s="18"/>
    </row>
    <row r="20" ht="15.75" customHeight="1">
      <c r="A20" s="44" t="str">
        <f>ALNS!A20</f>
        <v>Lethycia Nascimento Sousa</v>
      </c>
      <c r="B20" s="29"/>
      <c r="C20" s="29"/>
      <c r="D20" s="29"/>
      <c r="E20" s="29"/>
      <c r="F20" s="30">
        <f t="shared" si="1"/>
        <v>0</v>
      </c>
      <c r="G20" s="31" t="str">
        <f t="shared" si="2"/>
        <v/>
      </c>
      <c r="H20" s="30" t="str">
        <f t="shared" si="3"/>
        <v/>
      </c>
      <c r="I20" s="32"/>
      <c r="J20" s="33" t="str">
        <f t="shared" si="4"/>
        <v/>
      </c>
      <c r="K20" s="34" t="str">
        <f t="shared" si="5"/>
        <v/>
      </c>
      <c r="L20" s="2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2"/>
      <c r="Y20" s="18"/>
      <c r="Z20" s="2"/>
      <c r="AA20" s="18"/>
      <c r="AB20" s="18"/>
      <c r="AC20" s="18"/>
      <c r="AD20" s="18"/>
      <c r="AE20" s="18"/>
    </row>
    <row r="21" ht="15.75" customHeight="1">
      <c r="A21" s="36" t="str">
        <f>ALNS!A21</f>
        <v>Maria Julia Oliveira Almeida</v>
      </c>
      <c r="B21" s="37"/>
      <c r="C21" s="37"/>
      <c r="D21" s="37"/>
      <c r="E21" s="37"/>
      <c r="F21" s="38">
        <f t="shared" si="1"/>
        <v>0</v>
      </c>
      <c r="G21" s="39" t="str">
        <f t="shared" si="2"/>
        <v/>
      </c>
      <c r="H21" s="38" t="str">
        <f t="shared" si="3"/>
        <v/>
      </c>
      <c r="I21" s="40"/>
      <c r="J21" s="41" t="str">
        <f t="shared" si="4"/>
        <v/>
      </c>
      <c r="K21" s="42" t="str">
        <f t="shared" si="5"/>
        <v/>
      </c>
      <c r="L21" s="2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2"/>
      <c r="Y21" s="18"/>
      <c r="Z21" s="2"/>
      <c r="AA21" s="18"/>
      <c r="AB21" s="18"/>
      <c r="AC21" s="18"/>
      <c r="AD21" s="18"/>
      <c r="AE21" s="18"/>
    </row>
    <row r="22" ht="15.75" customHeight="1">
      <c r="A22" s="28" t="str">
        <f>ALNS!A22</f>
        <v>Marynna Mellyne de Oliveira Almeida Carneiro</v>
      </c>
      <c r="B22" s="29"/>
      <c r="C22" s="29"/>
      <c r="D22" s="29"/>
      <c r="E22" s="29"/>
      <c r="F22" s="30">
        <f t="shared" si="1"/>
        <v>0</v>
      </c>
      <c r="G22" s="31" t="str">
        <f t="shared" si="2"/>
        <v/>
      </c>
      <c r="H22" s="30" t="str">
        <f t="shared" si="3"/>
        <v/>
      </c>
      <c r="I22" s="32"/>
      <c r="J22" s="33" t="str">
        <f t="shared" si="4"/>
        <v/>
      </c>
      <c r="K22" s="34" t="str">
        <f t="shared" si="5"/>
        <v/>
      </c>
      <c r="L22" s="2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2"/>
      <c r="Y22" s="18"/>
      <c r="Z22" s="2"/>
      <c r="AA22" s="18"/>
      <c r="AB22" s="18"/>
      <c r="AC22" s="18"/>
      <c r="AD22" s="18"/>
      <c r="AE22" s="18"/>
    </row>
    <row r="23" ht="15.75" customHeight="1">
      <c r="A23" s="36" t="str">
        <f>ALNS!A23</f>
        <v>Milena Luana Azevedo Lima</v>
      </c>
      <c r="B23" s="37"/>
      <c r="C23" s="37"/>
      <c r="D23" s="37"/>
      <c r="E23" s="37"/>
      <c r="F23" s="38">
        <f t="shared" si="1"/>
        <v>0</v>
      </c>
      <c r="G23" s="39" t="str">
        <f t="shared" si="2"/>
        <v/>
      </c>
      <c r="H23" s="38" t="str">
        <f t="shared" si="3"/>
        <v/>
      </c>
      <c r="I23" s="40"/>
      <c r="J23" s="41" t="str">
        <f t="shared" si="4"/>
        <v/>
      </c>
      <c r="K23" s="42" t="str">
        <f t="shared" si="5"/>
        <v/>
      </c>
      <c r="L23" s="2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2"/>
      <c r="Y23" s="18"/>
      <c r="Z23" s="2"/>
      <c r="AA23" s="18"/>
      <c r="AB23" s="18"/>
      <c r="AC23" s="18"/>
      <c r="AD23" s="18"/>
      <c r="AE23" s="18"/>
    </row>
    <row r="24" ht="15.75" customHeight="1">
      <c r="A24" s="28" t="str">
        <f>ALNS!A24</f>
        <v>Myllena Maria da Silva Balbino</v>
      </c>
      <c r="B24" s="29"/>
      <c r="C24" s="29"/>
      <c r="D24" s="29"/>
      <c r="E24" s="29"/>
      <c r="F24" s="30">
        <f t="shared" si="1"/>
        <v>0</v>
      </c>
      <c r="G24" s="31" t="str">
        <f t="shared" si="2"/>
        <v/>
      </c>
      <c r="H24" s="30" t="str">
        <f t="shared" si="3"/>
        <v/>
      </c>
      <c r="I24" s="32"/>
      <c r="J24" s="33" t="str">
        <f t="shared" si="4"/>
        <v/>
      </c>
      <c r="K24" s="34" t="str">
        <f t="shared" si="5"/>
        <v/>
      </c>
      <c r="L24" s="2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2"/>
      <c r="Y24" s="18"/>
      <c r="Z24" s="2"/>
      <c r="AA24" s="18"/>
      <c r="AB24" s="18"/>
      <c r="AC24" s="18"/>
      <c r="AD24" s="18"/>
      <c r="AE24" s="18"/>
    </row>
    <row r="25" ht="15.75" customHeight="1">
      <c r="A25" s="36" t="str">
        <f>ALNS!A25</f>
        <v>Poliana Kelly de Almeida Nascimento</v>
      </c>
      <c r="B25" s="37"/>
      <c r="C25" s="37"/>
      <c r="D25" s="37"/>
      <c r="E25" s="37"/>
      <c r="F25" s="38">
        <f t="shared" si="1"/>
        <v>0</v>
      </c>
      <c r="G25" s="39" t="str">
        <f t="shared" si="2"/>
        <v/>
      </c>
      <c r="H25" s="38" t="str">
        <f t="shared" si="3"/>
        <v/>
      </c>
      <c r="I25" s="40"/>
      <c r="J25" s="41" t="str">
        <f t="shared" si="4"/>
        <v/>
      </c>
      <c r="K25" s="42" t="str">
        <f t="shared" si="5"/>
        <v/>
      </c>
      <c r="L25" s="2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2"/>
      <c r="Y25" s="18"/>
      <c r="Z25" s="2"/>
      <c r="AA25" s="18"/>
      <c r="AB25" s="18"/>
      <c r="AC25" s="18"/>
      <c r="AD25" s="18"/>
      <c r="AE25" s="18"/>
    </row>
    <row r="26" ht="15.75" customHeight="1">
      <c r="A26" s="28" t="str">
        <f>ALNS!A26</f>
        <v>Rafaelly Jordão de Oliveira</v>
      </c>
      <c r="B26" s="29"/>
      <c r="C26" s="29"/>
      <c r="D26" s="29"/>
      <c r="E26" s="29"/>
      <c r="F26" s="30">
        <f t="shared" si="1"/>
        <v>0</v>
      </c>
      <c r="G26" s="31" t="str">
        <f t="shared" si="2"/>
        <v/>
      </c>
      <c r="H26" s="30" t="str">
        <f t="shared" si="3"/>
        <v/>
      </c>
      <c r="I26" s="32"/>
      <c r="J26" s="33" t="str">
        <f t="shared" si="4"/>
        <v/>
      </c>
      <c r="K26" s="34" t="str">
        <f t="shared" si="5"/>
        <v/>
      </c>
      <c r="L26" s="2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2"/>
      <c r="Y26" s="18"/>
      <c r="Z26" s="2"/>
      <c r="AA26" s="18"/>
      <c r="AB26" s="18"/>
      <c r="AC26" s="18"/>
      <c r="AD26" s="18"/>
      <c r="AE26" s="18"/>
    </row>
    <row r="27" ht="15.75" customHeight="1">
      <c r="A27" s="36" t="str">
        <f>ALNS!A27</f>
        <v>Samuel de Sousa Ribeiro</v>
      </c>
      <c r="B27" s="37"/>
      <c r="C27" s="37"/>
      <c r="D27" s="37"/>
      <c r="E27" s="37"/>
      <c r="F27" s="38">
        <f t="shared" si="1"/>
        <v>0</v>
      </c>
      <c r="G27" s="39" t="str">
        <f t="shared" si="2"/>
        <v/>
      </c>
      <c r="H27" s="38" t="str">
        <f t="shared" si="3"/>
        <v/>
      </c>
      <c r="I27" s="40"/>
      <c r="J27" s="41" t="str">
        <f t="shared" si="4"/>
        <v/>
      </c>
      <c r="K27" s="42" t="str">
        <f t="shared" si="5"/>
        <v/>
      </c>
      <c r="L27" s="2"/>
      <c r="M27" s="18"/>
      <c r="N27" s="2"/>
      <c r="O27" s="2"/>
      <c r="P27" s="18"/>
      <c r="Q27" s="2"/>
      <c r="R27" s="2"/>
      <c r="S27" s="2"/>
      <c r="T27" s="2"/>
      <c r="U27" s="2"/>
      <c r="V27" s="2"/>
      <c r="W27" s="2"/>
      <c r="X27" s="2"/>
      <c r="Y27" s="18"/>
      <c r="Z27" s="2"/>
      <c r="AA27" s="18"/>
      <c r="AB27" s="18"/>
      <c r="AC27" s="18"/>
      <c r="AD27" s="18"/>
      <c r="AE27" s="18"/>
    </row>
    <row r="28" ht="15.75" hidden="1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2"/>
      <c r="M28" s="18"/>
      <c r="N28" s="2"/>
      <c r="O28" s="18"/>
      <c r="P28" s="18"/>
      <c r="Q28" s="18"/>
      <c r="R28" s="18"/>
      <c r="S28" s="18"/>
      <c r="T28" s="2"/>
      <c r="U28" s="2"/>
      <c r="V28" s="2"/>
      <c r="W28" s="2"/>
      <c r="X28" s="2"/>
      <c r="Y28" s="18"/>
      <c r="Z28" s="2"/>
      <c r="AA28" s="18"/>
      <c r="AB28" s="18"/>
      <c r="AC28" s="18"/>
      <c r="AD28" s="18"/>
      <c r="AE28" s="18"/>
    </row>
    <row r="29" ht="15.75" hidden="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2"/>
      <c r="M29" s="18"/>
      <c r="N29" s="18"/>
      <c r="O29" s="18"/>
      <c r="P29" s="18"/>
      <c r="Q29" s="18"/>
      <c r="R29" s="18"/>
      <c r="S29" s="18"/>
      <c r="T29" s="2"/>
      <c r="U29" s="2"/>
      <c r="V29" s="2"/>
      <c r="W29" s="2"/>
      <c r="X29" s="2"/>
      <c r="Y29" s="2"/>
      <c r="Z29" s="2"/>
      <c r="AA29" s="18"/>
      <c r="AB29" s="18"/>
      <c r="AC29" s="18"/>
      <c r="AD29" s="18"/>
      <c r="AE29" s="18"/>
    </row>
    <row r="30" ht="15.75" hidden="1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2"/>
      <c r="M30" s="18"/>
      <c r="N30" s="2"/>
      <c r="O30" s="18"/>
      <c r="P30" s="18"/>
      <c r="Q30" s="18"/>
      <c r="R30" s="18"/>
      <c r="S30" s="18"/>
      <c r="T30" s="2"/>
      <c r="U30" s="2"/>
      <c r="V30" s="2"/>
      <c r="W30" s="2"/>
      <c r="X30" s="2"/>
      <c r="Y30" s="2"/>
      <c r="Z30" s="2"/>
      <c r="AA30" s="18"/>
      <c r="AB30" s="18"/>
      <c r="AC30" s="18"/>
      <c r="AD30" s="18"/>
      <c r="AE30" s="18"/>
    </row>
    <row r="31" ht="15.75" hidden="1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8"/>
      <c r="M31" s="18"/>
      <c r="N31" s="2"/>
      <c r="O31" s="18"/>
      <c r="P31" s="18"/>
      <c r="Q31" s="2"/>
      <c r="R31" s="18"/>
      <c r="S31" s="18"/>
      <c r="T31" s="2"/>
      <c r="U31" s="2"/>
      <c r="V31" s="2"/>
      <c r="W31" s="2"/>
      <c r="X31" s="2"/>
      <c r="Y31" s="2"/>
      <c r="Z31" s="2"/>
      <c r="AA31" s="18"/>
      <c r="AB31" s="2"/>
      <c r="AC31" s="18"/>
      <c r="AD31" s="18"/>
      <c r="AE31" s="18"/>
    </row>
    <row r="32" ht="15.75" hidden="1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8"/>
      <c r="M32" s="18"/>
      <c r="N32" s="2"/>
      <c r="O32" s="18"/>
      <c r="P32" s="18"/>
      <c r="Q32" s="18"/>
      <c r="R32" s="18"/>
      <c r="S32" s="18"/>
      <c r="T32" s="2"/>
      <c r="U32" s="2"/>
      <c r="V32" s="2"/>
      <c r="W32" s="2"/>
      <c r="X32" s="2"/>
      <c r="Y32" s="2"/>
      <c r="Z32" s="2"/>
      <c r="AA32" s="18"/>
      <c r="AB32" s="18"/>
      <c r="AC32" s="18"/>
      <c r="AD32" s="18"/>
      <c r="AE32" s="18"/>
    </row>
    <row r="33" ht="15.75" hidden="1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8"/>
      <c r="M33" s="18"/>
      <c r="N33" s="18"/>
      <c r="O33" s="18"/>
      <c r="P33" s="18"/>
      <c r="Q33" s="18"/>
      <c r="R33" s="18"/>
      <c r="S33" s="18"/>
      <c r="T33" s="2"/>
      <c r="U33" s="2"/>
      <c r="V33" s="2"/>
      <c r="W33" s="2"/>
      <c r="X33" s="2"/>
      <c r="Y33" s="2"/>
      <c r="Z33" s="2"/>
      <c r="AA33" s="18"/>
      <c r="AB33" s="18"/>
      <c r="AC33" s="18"/>
      <c r="AD33" s="18"/>
      <c r="AE33" s="18"/>
    </row>
    <row r="34" ht="15.75" hidden="1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8"/>
      <c r="M34" s="18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8"/>
      <c r="AB34" s="18"/>
      <c r="AC34" s="18"/>
      <c r="AD34" s="18"/>
      <c r="AE34" s="18"/>
    </row>
    <row r="35" ht="15.75" hidden="1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8"/>
      <c r="M35" s="18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8"/>
      <c r="AB35" s="18"/>
      <c r="AC35" s="18"/>
      <c r="AD35" s="18"/>
      <c r="AE35" s="18"/>
    </row>
    <row r="36" ht="15.75" hidden="1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8"/>
      <c r="M36" s="18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8"/>
      <c r="AB36" s="18"/>
      <c r="AC36" s="18"/>
      <c r="AD36" s="18"/>
      <c r="AE36" s="18"/>
    </row>
    <row r="37" ht="15.75" hidden="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8"/>
      <c r="M37" s="18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8"/>
      <c r="AB37" s="18"/>
      <c r="AC37" s="18"/>
      <c r="AD37" s="18"/>
      <c r="AE37" s="2"/>
    </row>
    <row r="38" ht="15.75" hidden="1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8"/>
      <c r="M38" s="18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8"/>
      <c r="AB38" s="18"/>
      <c r="AC38" s="18"/>
      <c r="AD38" s="18"/>
      <c r="AE38" s="2"/>
    </row>
    <row r="39" ht="15.75" hidden="1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8"/>
      <c r="M39" s="18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8"/>
      <c r="AB39" s="18"/>
      <c r="AC39" s="18"/>
      <c r="AD39" s="18"/>
      <c r="AE39" s="2"/>
    </row>
    <row r="40" ht="15.75" hidden="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8"/>
      <c r="M40" s="18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8"/>
      <c r="AB40" s="18"/>
      <c r="AC40" s="18"/>
      <c r="AD40" s="2"/>
      <c r="AE40" s="2"/>
    </row>
    <row r="41" ht="15.75" hidden="1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8"/>
      <c r="M41" s="18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8"/>
      <c r="AB41" s="2"/>
      <c r="AC41" s="2"/>
      <c r="AD41" s="2"/>
      <c r="AE41" s="2"/>
    </row>
    <row r="42" ht="15.75" hidden="1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8"/>
      <c r="M42" s="18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8"/>
      <c r="AB42" s="2"/>
      <c r="AC42" s="2"/>
      <c r="AD42" s="2"/>
      <c r="AE42" s="2"/>
    </row>
    <row r="43" ht="15.75" hidden="1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8"/>
      <c r="M43" s="18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8"/>
      <c r="AB43" s="2"/>
      <c r="AC43" s="2"/>
      <c r="AD43" s="2"/>
      <c r="AE43" s="2"/>
    </row>
    <row r="44" ht="15.75" hidden="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8"/>
      <c r="M44" s="18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8"/>
      <c r="AB44" s="2"/>
      <c r="AC44" s="2"/>
      <c r="AD44" s="2"/>
      <c r="AE44" s="2"/>
    </row>
    <row r="45" ht="15.75" hidden="1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8"/>
      <c r="M45" s="18"/>
      <c r="N45" s="18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8"/>
      <c r="M46" s="18"/>
      <c r="N46" s="18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8"/>
      <c r="M47" s="18"/>
      <c r="N47" s="18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8"/>
      <c r="M48" s="18"/>
      <c r="N48" s="1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8"/>
      <c r="M49" s="18"/>
      <c r="N49" s="18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8"/>
      <c r="M50" s="18"/>
      <c r="N50" s="18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8"/>
      <c r="M51" s="18"/>
      <c r="N51" s="18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8"/>
      <c r="M52" s="18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2"/>
      <c r="AA53" s="18"/>
      <c r="AB53" s="18"/>
      <c r="AC53" s="18"/>
      <c r="AD53" s="18"/>
      <c r="AE53" s="18"/>
    </row>
    <row r="54" ht="15.75" hidden="1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2"/>
      <c r="AA54" s="18"/>
      <c r="AB54" s="18"/>
      <c r="AC54" s="18"/>
      <c r="AD54" s="18"/>
      <c r="AE54" s="18"/>
    </row>
    <row r="55" ht="15.75" hidden="1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2"/>
      <c r="Y55" s="18"/>
      <c r="Z55" s="2"/>
      <c r="AA55" s="18"/>
      <c r="AB55" s="18"/>
      <c r="AC55" s="18"/>
      <c r="AD55" s="18"/>
      <c r="AE55" s="18"/>
    </row>
    <row r="56" ht="15.75" hidden="1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2"/>
      <c r="AA56" s="18"/>
      <c r="AB56" s="18"/>
      <c r="AC56" s="18"/>
      <c r="AD56" s="18"/>
      <c r="AE56" s="18"/>
    </row>
    <row r="57" ht="15.75" hidden="1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2"/>
      <c r="Y57" s="18"/>
      <c r="Z57" s="2"/>
      <c r="AA57" s="18"/>
      <c r="AB57" s="18"/>
      <c r="AC57" s="18"/>
      <c r="AD57" s="18"/>
      <c r="AE57" s="18"/>
    </row>
    <row r="58" ht="15.75" hidden="1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2"/>
      <c r="Y58" s="18"/>
      <c r="Z58" s="2"/>
      <c r="AA58" s="18"/>
      <c r="AB58" s="18"/>
      <c r="AC58" s="18"/>
      <c r="AD58" s="18"/>
      <c r="AE58" s="18"/>
    </row>
    <row r="59" ht="15.75" hidden="1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2"/>
      <c r="Y59" s="18"/>
      <c r="Z59" s="2"/>
      <c r="AA59" s="18"/>
      <c r="AB59" s="18"/>
      <c r="AC59" s="18"/>
      <c r="AD59" s="18"/>
      <c r="AE59" s="18"/>
    </row>
    <row r="60" ht="15.75" hidden="1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2"/>
      <c r="Y60" s="18"/>
      <c r="Z60" s="2"/>
      <c r="AA60" s="18"/>
      <c r="AB60" s="18"/>
      <c r="AC60" s="18"/>
      <c r="AD60" s="18"/>
      <c r="AE60" s="18"/>
    </row>
    <row r="61" ht="15.75" hidden="1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2"/>
      <c r="Y61" s="18"/>
      <c r="Z61" s="2"/>
      <c r="AA61" s="18"/>
      <c r="AB61" s="18"/>
      <c r="AC61" s="18"/>
      <c r="AD61" s="18"/>
      <c r="AE61" s="18"/>
    </row>
    <row r="62" ht="15.75" hidden="1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2"/>
      <c r="Y62" s="18"/>
      <c r="Z62" s="2"/>
      <c r="AA62" s="18"/>
      <c r="AB62" s="18"/>
      <c r="AC62" s="18"/>
      <c r="AD62" s="18"/>
      <c r="AE62" s="18"/>
    </row>
    <row r="63" ht="15.75" hidden="1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2"/>
      <c r="Y63" s="18"/>
      <c r="Z63" s="2"/>
      <c r="AA63" s="18"/>
      <c r="AB63" s="18"/>
      <c r="AC63" s="18"/>
      <c r="AD63" s="18"/>
      <c r="AE63" s="18"/>
    </row>
    <row r="64" ht="15.75" hidden="1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2"/>
      <c r="Y64" s="18"/>
      <c r="Z64" s="2"/>
      <c r="AA64" s="18"/>
      <c r="AB64" s="18"/>
      <c r="AC64" s="18"/>
      <c r="AD64" s="18"/>
      <c r="AE64" s="18"/>
    </row>
    <row r="65" ht="15.75" hidden="1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2"/>
      <c r="Y65" s="18"/>
      <c r="Z65" s="2"/>
      <c r="AA65" s="18"/>
      <c r="AB65" s="18"/>
      <c r="AC65" s="18"/>
      <c r="AD65" s="18"/>
      <c r="AE65" s="18"/>
    </row>
    <row r="66" ht="15.75" hidden="1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2"/>
      <c r="Y66" s="18"/>
      <c r="Z66" s="2"/>
      <c r="AA66" s="18"/>
      <c r="AB66" s="18"/>
      <c r="AC66" s="18"/>
      <c r="AD66" s="18"/>
      <c r="AE66" s="18"/>
    </row>
    <row r="67" ht="15.75" hidden="1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2"/>
      <c r="Y67" s="18"/>
      <c r="Z67" s="2"/>
      <c r="AA67" s="18"/>
      <c r="AB67" s="18"/>
      <c r="AC67" s="18"/>
      <c r="AD67" s="18"/>
      <c r="AE67" s="18"/>
    </row>
    <row r="68" ht="15.75" hidden="1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2"/>
      <c r="Y68" s="18"/>
      <c r="Z68" s="2"/>
      <c r="AA68" s="18"/>
      <c r="AB68" s="18"/>
      <c r="AC68" s="18"/>
      <c r="AD68" s="18"/>
      <c r="AE68" s="18"/>
    </row>
    <row r="69" ht="15.75" hidden="1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2"/>
      <c r="Y69" s="18"/>
      <c r="Z69" s="2"/>
      <c r="AA69" s="18"/>
      <c r="AB69" s="18"/>
      <c r="AC69" s="18"/>
      <c r="AD69" s="18"/>
      <c r="AE69" s="18"/>
    </row>
    <row r="70" ht="15.75" hidden="1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2"/>
      <c r="Y70" s="18"/>
      <c r="Z70" s="2"/>
      <c r="AA70" s="18"/>
      <c r="AB70" s="18"/>
      <c r="AC70" s="18"/>
      <c r="AD70" s="18"/>
      <c r="AE70" s="18"/>
    </row>
    <row r="71" ht="15.75" hidden="1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2"/>
      <c r="Y71" s="18"/>
      <c r="Z71" s="2"/>
      <c r="AA71" s="18"/>
      <c r="AB71" s="18"/>
      <c r="AC71" s="18"/>
      <c r="AD71" s="18"/>
      <c r="AE71" s="18"/>
    </row>
    <row r="72" ht="15.75" hidden="1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2"/>
      <c r="Y72" s="18"/>
      <c r="Z72" s="2"/>
      <c r="AA72" s="18"/>
      <c r="AB72" s="18"/>
      <c r="AC72" s="18"/>
      <c r="AD72" s="18"/>
      <c r="AE72" s="18"/>
    </row>
    <row r="73" ht="15.75" hidden="1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2"/>
      <c r="Y73" s="18"/>
      <c r="Z73" s="2"/>
      <c r="AA73" s="18"/>
      <c r="AB73" s="18"/>
      <c r="AC73" s="18"/>
      <c r="AD73" s="18"/>
      <c r="AE73" s="18"/>
    </row>
    <row r="74" ht="15.75" hidden="1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2"/>
      <c r="Y74" s="18"/>
      <c r="Z74" s="2"/>
      <c r="AA74" s="18"/>
      <c r="AB74" s="18"/>
      <c r="AC74" s="18"/>
      <c r="AD74" s="18"/>
      <c r="AE74" s="18"/>
    </row>
    <row r="75" ht="15.75" hidden="1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2"/>
      <c r="Y75" s="18"/>
      <c r="Z75" s="2"/>
      <c r="AA75" s="18"/>
      <c r="AB75" s="18"/>
      <c r="AC75" s="18"/>
      <c r="AD75" s="18"/>
      <c r="AE75" s="18"/>
    </row>
    <row r="76" ht="15.75" hidden="1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2"/>
      <c r="Y76" s="18"/>
      <c r="Z76" s="2"/>
      <c r="AA76" s="18"/>
      <c r="AB76" s="18"/>
      <c r="AC76" s="18"/>
      <c r="AD76" s="18"/>
      <c r="AE76" s="18"/>
    </row>
    <row r="77" ht="15.75" hidden="1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2"/>
      <c r="Y77" s="18"/>
      <c r="Z77" s="2"/>
      <c r="AA77" s="18"/>
      <c r="AB77" s="18"/>
      <c r="AC77" s="18"/>
      <c r="AD77" s="18"/>
      <c r="AE77" s="18"/>
    </row>
    <row r="78" ht="15.75" hidden="1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2"/>
      <c r="Y78" s="18"/>
      <c r="Z78" s="2"/>
      <c r="AA78" s="18"/>
      <c r="AB78" s="18"/>
      <c r="AC78" s="18"/>
      <c r="AD78" s="18"/>
      <c r="AE78" s="18"/>
    </row>
    <row r="79" ht="15.75" hidden="1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2"/>
      <c r="W79" s="2"/>
      <c r="X79" s="2"/>
      <c r="Y79" s="18"/>
      <c r="Z79" s="2"/>
      <c r="AA79" s="18"/>
      <c r="AB79" s="18"/>
      <c r="AC79" s="18"/>
      <c r="AD79" s="18"/>
      <c r="AE79" s="18"/>
    </row>
    <row r="80" ht="15.75" hidden="1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2"/>
      <c r="W80" s="2"/>
      <c r="X80" s="2"/>
      <c r="Y80" s="18"/>
      <c r="Z80" s="2"/>
      <c r="AA80" s="18"/>
      <c r="AB80" s="18"/>
      <c r="AC80" s="18"/>
      <c r="AD80" s="18"/>
      <c r="AE80" s="18"/>
    </row>
    <row r="81" ht="15.75" hidden="1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2"/>
      <c r="W81" s="2"/>
      <c r="X81" s="2"/>
      <c r="Y81" s="2"/>
      <c r="Z81" s="2"/>
      <c r="AA81" s="18"/>
      <c r="AB81" s="18"/>
      <c r="AC81" s="18"/>
      <c r="AD81" s="18"/>
      <c r="AE81" s="18"/>
    </row>
    <row r="82" ht="15.75" hidden="1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2"/>
      <c r="W82" s="2"/>
      <c r="X82" s="2"/>
      <c r="Y82" s="2"/>
      <c r="Z82" s="2"/>
      <c r="AA82" s="18"/>
      <c r="AB82" s="18"/>
      <c r="AC82" s="18"/>
      <c r="AD82" s="18"/>
      <c r="AE82" s="18"/>
    </row>
    <row r="83" ht="15.75" hidden="1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2"/>
      <c r="W83" s="2"/>
      <c r="X83" s="2"/>
      <c r="Y83" s="2"/>
      <c r="Z83" s="2"/>
      <c r="AA83" s="18"/>
      <c r="AB83" s="18"/>
      <c r="AC83" s="18"/>
      <c r="AD83" s="18"/>
      <c r="AE83" s="18"/>
    </row>
    <row r="84" ht="15.75" hidden="1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2"/>
      <c r="W84" s="2"/>
      <c r="X84" s="2"/>
      <c r="Y84" s="2"/>
      <c r="Z84" s="2"/>
      <c r="AA84" s="18"/>
      <c r="AB84" s="18"/>
      <c r="AC84" s="18"/>
      <c r="AD84" s="18"/>
      <c r="AE84" s="18"/>
    </row>
    <row r="85" ht="15.75" hidden="1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2"/>
      <c r="W85" s="2"/>
      <c r="X85" s="2"/>
      <c r="Y85" s="2"/>
      <c r="Z85" s="2"/>
      <c r="AA85" s="18"/>
      <c r="AB85" s="18"/>
      <c r="AC85" s="18"/>
      <c r="AD85" s="18"/>
      <c r="AE85" s="18"/>
    </row>
    <row r="86" ht="15.75" hidden="1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8"/>
      <c r="M86" s="18"/>
      <c r="N86" s="18"/>
      <c r="O86" s="18"/>
      <c r="P86" s="18"/>
      <c r="Q86" s="2"/>
      <c r="R86" s="2"/>
      <c r="S86" s="18"/>
      <c r="T86" s="18"/>
      <c r="U86" s="2"/>
      <c r="V86" s="2"/>
      <c r="W86" s="2"/>
      <c r="X86" s="2"/>
      <c r="Y86" s="2"/>
      <c r="Z86" s="2"/>
      <c r="AA86" s="18"/>
      <c r="AB86" s="18"/>
      <c r="AC86" s="18"/>
      <c r="AD86" s="18"/>
      <c r="AE86" s="18"/>
    </row>
    <row r="87" ht="15.75" hidden="1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8"/>
      <c r="M87" s="18"/>
      <c r="N87" s="18"/>
      <c r="O87" s="18"/>
      <c r="P87" s="18"/>
      <c r="Q87" s="2"/>
      <c r="R87" s="2"/>
      <c r="S87" s="2"/>
      <c r="T87" s="2"/>
      <c r="U87" s="2"/>
      <c r="V87" s="2"/>
      <c r="W87" s="2"/>
      <c r="X87" s="2"/>
      <c r="Y87" s="2"/>
      <c r="Z87" s="2"/>
      <c r="AA87" s="18"/>
      <c r="AB87" s="18"/>
      <c r="AC87" s="18"/>
      <c r="AD87" s="18"/>
      <c r="AE87" s="18"/>
    </row>
    <row r="88" ht="15.75" hidden="1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8"/>
      <c r="M88" s="18"/>
      <c r="N88" s="18"/>
      <c r="O88" s="18"/>
      <c r="P88" s="18"/>
      <c r="Q88" s="2"/>
      <c r="R88" s="2"/>
      <c r="S88" s="2"/>
      <c r="T88" s="2"/>
      <c r="U88" s="2"/>
      <c r="V88" s="2"/>
      <c r="W88" s="2"/>
      <c r="X88" s="2"/>
      <c r="Y88" s="2"/>
      <c r="Z88" s="2"/>
      <c r="AA88" s="18"/>
      <c r="AB88" s="18"/>
      <c r="AC88" s="18"/>
      <c r="AD88" s="18"/>
      <c r="AE88" s="18"/>
    </row>
    <row r="89" ht="15.75" hidden="1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8"/>
      <c r="M89" s="18"/>
      <c r="N89" s="18"/>
      <c r="O89" s="18"/>
      <c r="P89" s="18"/>
      <c r="Q89" s="2"/>
      <c r="R89" s="2"/>
      <c r="S89" s="2"/>
      <c r="T89" s="2"/>
      <c r="U89" s="2"/>
      <c r="V89" s="2"/>
      <c r="W89" s="2"/>
      <c r="X89" s="2"/>
      <c r="Y89" s="2"/>
      <c r="Z89" s="2"/>
      <c r="AA89" s="18"/>
      <c r="AB89" s="18"/>
      <c r="AC89" s="18"/>
      <c r="AD89" s="18"/>
      <c r="AE89" s="18"/>
    </row>
    <row r="90" ht="15.75" hidden="1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8"/>
      <c r="M90" s="18"/>
      <c r="N90" s="18"/>
      <c r="O90" s="18"/>
      <c r="P90" s="18"/>
      <c r="Q90" s="2"/>
      <c r="R90" s="2"/>
      <c r="S90" s="2"/>
      <c r="T90" s="2"/>
      <c r="U90" s="2"/>
      <c r="V90" s="2"/>
      <c r="W90" s="2"/>
      <c r="X90" s="2"/>
      <c r="Y90" s="2"/>
      <c r="Z90" s="2"/>
      <c r="AA90" s="18"/>
      <c r="AB90" s="18"/>
      <c r="AC90" s="18"/>
      <c r="AD90" s="18"/>
      <c r="AE90" s="2"/>
    </row>
    <row r="91" ht="15.75" hidden="1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8"/>
      <c r="M91" s="18"/>
      <c r="N91" s="18"/>
      <c r="O91" s="18"/>
      <c r="P91" s="18"/>
      <c r="Q91" s="2"/>
      <c r="R91" s="2"/>
      <c r="S91" s="2"/>
      <c r="T91" s="2"/>
      <c r="U91" s="2"/>
      <c r="V91" s="2"/>
      <c r="W91" s="2"/>
      <c r="X91" s="2"/>
      <c r="Y91" s="2"/>
      <c r="Z91" s="2"/>
      <c r="AA91" s="18"/>
      <c r="AB91" s="18"/>
      <c r="AC91" s="18"/>
      <c r="AD91" s="18"/>
      <c r="AE91" s="2"/>
    </row>
    <row r="92" ht="15.75" hidden="1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8"/>
      <c r="M92" s="18"/>
      <c r="N92" s="18"/>
      <c r="O92" s="18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8"/>
      <c r="AB92" s="18"/>
      <c r="AC92" s="18"/>
      <c r="AD92" s="2"/>
      <c r="AE92" s="2"/>
    </row>
    <row r="93" ht="15.75" hidden="1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8"/>
      <c r="M93" s="18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8"/>
      <c r="AB93" s="2"/>
      <c r="AC93" s="2"/>
      <c r="AD93" s="2"/>
      <c r="AE93" s="2"/>
    </row>
    <row r="94" ht="15.75" hidden="1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8"/>
      <c r="M94" s="18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8"/>
      <c r="AB94" s="2"/>
      <c r="AC94" s="2"/>
      <c r="AD94" s="2"/>
      <c r="AE94" s="2"/>
    </row>
    <row r="95" ht="15.75" hidden="1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8"/>
      <c r="M95" s="18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8"/>
      <c r="AB95" s="2"/>
      <c r="AC95" s="2"/>
      <c r="AD95" s="2"/>
      <c r="AE95" s="2"/>
    </row>
    <row r="96" ht="15.75" hidden="1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8"/>
      <c r="M96" s="18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8"/>
      <c r="AB96" s="2"/>
      <c r="AC96" s="2"/>
      <c r="AD96" s="2"/>
      <c r="AE96" s="2"/>
    </row>
    <row r="97" ht="15.75" hidden="1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8"/>
      <c r="M97" s="18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8"/>
      <c r="M98" s="18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8"/>
      <c r="M99" s="18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8"/>
      <c r="M100" s="18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8"/>
      <c r="M101" s="18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8"/>
      <c r="M102" s="18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8"/>
      <c r="M103" s="18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8"/>
      <c r="M104" s="18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8"/>
      <c r="M105" s="18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8"/>
      <c r="M106" s="18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8"/>
      <c r="M107" s="18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8"/>
      <c r="M108" s="18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8"/>
      <c r="M109" s="18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8"/>
      <c r="M110" s="18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8"/>
      <c r="M111" s="18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8"/>
      <c r="M112" s="18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8"/>
      <c r="M113" s="18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8"/>
      <c r="M114" s="18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8"/>
      <c r="M115" s="18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8"/>
      <c r="M116" s="18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8"/>
      <c r="M117" s="18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8"/>
      <c r="M118" s="18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8"/>
      <c r="M119" s="18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8"/>
      <c r="M120" s="18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8"/>
      <c r="M121" s="18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8"/>
      <c r="M122" s="18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8"/>
      <c r="M123" s="18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8"/>
      <c r="M124" s="18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8"/>
      <c r="M125" s="18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45"/>
      <c r="B126" s="45"/>
      <c r="C126" s="45"/>
      <c r="D126" s="45"/>
      <c r="E126" s="45"/>
      <c r="F126" s="45"/>
      <c r="G126" s="45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45"/>
      <c r="B127" s="45"/>
      <c r="C127" s="45"/>
      <c r="D127" s="45"/>
      <c r="E127" s="45"/>
      <c r="F127" s="45"/>
      <c r="G127" s="45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45"/>
      <c r="B128" s="45"/>
      <c r="C128" s="45"/>
      <c r="D128" s="45"/>
      <c r="E128" s="45"/>
      <c r="F128" s="45"/>
      <c r="G128" s="45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45"/>
      <c r="B129" s="45"/>
      <c r="C129" s="45"/>
      <c r="D129" s="45"/>
      <c r="E129" s="45"/>
      <c r="F129" s="45"/>
      <c r="G129" s="45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45"/>
      <c r="B130" s="45"/>
      <c r="C130" s="45"/>
      <c r="D130" s="45"/>
      <c r="E130" s="45"/>
      <c r="F130" s="45"/>
      <c r="G130" s="45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45"/>
      <c r="B131" s="45"/>
      <c r="C131" s="45"/>
      <c r="D131" s="45"/>
      <c r="E131" s="45"/>
      <c r="F131" s="45"/>
      <c r="G131" s="45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45"/>
      <c r="B132" s="45"/>
      <c r="C132" s="45"/>
      <c r="D132" s="45"/>
      <c r="E132" s="45"/>
      <c r="F132" s="45"/>
      <c r="G132" s="45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45"/>
      <c r="B133" s="45"/>
      <c r="C133" s="45"/>
      <c r="D133" s="45"/>
      <c r="E133" s="45"/>
      <c r="F133" s="45"/>
      <c r="G133" s="45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45"/>
      <c r="B134" s="45"/>
      <c r="C134" s="45"/>
      <c r="D134" s="45"/>
      <c r="E134" s="45"/>
      <c r="F134" s="45"/>
      <c r="G134" s="45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45"/>
      <c r="B135" s="45"/>
      <c r="C135" s="45"/>
      <c r="D135" s="45"/>
      <c r="E135" s="45"/>
      <c r="F135" s="45"/>
      <c r="G135" s="45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45"/>
      <c r="B136" s="45"/>
      <c r="C136" s="45"/>
      <c r="D136" s="45"/>
      <c r="E136" s="45"/>
      <c r="F136" s="45"/>
      <c r="G136" s="45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45"/>
      <c r="B137" s="45"/>
      <c r="C137" s="45"/>
      <c r="D137" s="45"/>
      <c r="E137" s="45"/>
      <c r="F137" s="45"/>
      <c r="G137" s="45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45"/>
      <c r="B138" s="45"/>
      <c r="C138" s="45"/>
      <c r="D138" s="45"/>
      <c r="E138" s="45"/>
      <c r="F138" s="45"/>
      <c r="G138" s="45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45"/>
      <c r="B139" s="45"/>
      <c r="C139" s="45"/>
      <c r="D139" s="45"/>
      <c r="E139" s="45"/>
      <c r="F139" s="45"/>
      <c r="G139" s="45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45"/>
      <c r="B140" s="45"/>
      <c r="C140" s="45"/>
      <c r="D140" s="45"/>
      <c r="E140" s="45"/>
      <c r="F140" s="45"/>
      <c r="G140" s="45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45"/>
      <c r="B141" s="45"/>
      <c r="C141" s="45"/>
      <c r="D141" s="45"/>
      <c r="E141" s="45"/>
      <c r="F141" s="45"/>
      <c r="G141" s="45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45"/>
      <c r="B142" s="45"/>
      <c r="C142" s="45"/>
      <c r="D142" s="45"/>
      <c r="E142" s="45"/>
      <c r="F142" s="45"/>
      <c r="G142" s="45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45"/>
      <c r="B143" s="45"/>
      <c r="C143" s="45"/>
      <c r="D143" s="45"/>
      <c r="E143" s="45"/>
      <c r="F143" s="45"/>
      <c r="G143" s="45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45"/>
      <c r="B144" s="45"/>
      <c r="C144" s="45"/>
      <c r="D144" s="45"/>
      <c r="E144" s="45"/>
      <c r="F144" s="45"/>
      <c r="G144" s="45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45"/>
      <c r="B145" s="45"/>
      <c r="C145" s="45"/>
      <c r="D145" s="45"/>
      <c r="E145" s="45"/>
      <c r="F145" s="45"/>
      <c r="G145" s="45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45"/>
      <c r="B146" s="45"/>
      <c r="C146" s="45"/>
      <c r="D146" s="45"/>
      <c r="E146" s="45"/>
      <c r="F146" s="45"/>
      <c r="G146" s="45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45"/>
      <c r="B147" s="45"/>
      <c r="C147" s="45"/>
      <c r="D147" s="45"/>
      <c r="E147" s="45"/>
      <c r="F147" s="45"/>
      <c r="G147" s="45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45"/>
      <c r="B148" s="45"/>
      <c r="C148" s="45"/>
      <c r="D148" s="45"/>
      <c r="E148" s="45"/>
      <c r="F148" s="45"/>
      <c r="G148" s="45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45"/>
      <c r="B149" s="45"/>
      <c r="C149" s="45"/>
      <c r="D149" s="45"/>
      <c r="E149" s="45"/>
      <c r="F149" s="45"/>
      <c r="G149" s="45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45"/>
      <c r="B150" s="45"/>
      <c r="C150" s="45"/>
      <c r="D150" s="45"/>
      <c r="E150" s="45"/>
      <c r="F150" s="45"/>
      <c r="G150" s="45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45"/>
      <c r="B151" s="45"/>
      <c r="C151" s="45"/>
      <c r="D151" s="45"/>
      <c r="E151" s="45"/>
      <c r="F151" s="45"/>
      <c r="G151" s="45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45"/>
      <c r="B152" s="45"/>
      <c r="C152" s="45"/>
      <c r="D152" s="45"/>
      <c r="E152" s="45"/>
      <c r="F152" s="45"/>
      <c r="G152" s="45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45"/>
      <c r="B153" s="45"/>
      <c r="C153" s="45"/>
      <c r="D153" s="45"/>
      <c r="E153" s="45"/>
      <c r="F153" s="45"/>
      <c r="G153" s="45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45"/>
      <c r="B154" s="45"/>
      <c r="C154" s="45"/>
      <c r="D154" s="45"/>
      <c r="E154" s="45"/>
      <c r="F154" s="45"/>
      <c r="G154" s="45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45"/>
      <c r="B155" s="45"/>
      <c r="C155" s="45"/>
      <c r="D155" s="45"/>
      <c r="E155" s="45"/>
      <c r="F155" s="45"/>
      <c r="G155" s="45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45"/>
      <c r="B156" s="45"/>
      <c r="C156" s="45"/>
      <c r="D156" s="45"/>
      <c r="E156" s="45"/>
      <c r="F156" s="45"/>
      <c r="G156" s="45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45"/>
      <c r="B157" s="45"/>
      <c r="C157" s="45"/>
      <c r="D157" s="45"/>
      <c r="E157" s="45"/>
      <c r="F157" s="45"/>
      <c r="G157" s="45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5"/>
      <c r="B158" s="45"/>
      <c r="C158" s="45"/>
      <c r="D158" s="45"/>
      <c r="E158" s="45"/>
      <c r="F158" s="45"/>
      <c r="G158" s="45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5"/>
      <c r="B159" s="45"/>
      <c r="C159" s="45"/>
      <c r="D159" s="45"/>
      <c r="E159" s="45"/>
      <c r="F159" s="45"/>
      <c r="G159" s="45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5"/>
      <c r="B160" s="45"/>
      <c r="C160" s="45"/>
      <c r="D160" s="45"/>
      <c r="E160" s="45"/>
      <c r="F160" s="45"/>
      <c r="G160" s="45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5"/>
      <c r="B161" s="45"/>
      <c r="C161" s="45"/>
      <c r="D161" s="45"/>
      <c r="E161" s="45"/>
      <c r="F161" s="45"/>
      <c r="G161" s="45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5"/>
      <c r="B162" s="45"/>
      <c r="C162" s="45"/>
      <c r="D162" s="45"/>
      <c r="E162" s="45"/>
      <c r="F162" s="45"/>
      <c r="G162" s="4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5"/>
      <c r="B163" s="45"/>
      <c r="C163" s="45"/>
      <c r="D163" s="45"/>
      <c r="E163" s="45"/>
      <c r="F163" s="45"/>
      <c r="G163" s="45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5"/>
      <c r="B164" s="45"/>
      <c r="C164" s="45"/>
      <c r="D164" s="45"/>
      <c r="E164" s="45"/>
      <c r="F164" s="45"/>
      <c r="G164" s="4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5"/>
      <c r="B165" s="45"/>
      <c r="C165" s="45"/>
      <c r="D165" s="45"/>
      <c r="E165" s="45"/>
      <c r="F165" s="45"/>
      <c r="G165" s="45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5"/>
      <c r="B166" s="45"/>
      <c r="C166" s="45"/>
      <c r="D166" s="45"/>
      <c r="E166" s="45"/>
      <c r="F166" s="45"/>
      <c r="G166" s="4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5"/>
      <c r="B167" s="45"/>
      <c r="C167" s="45"/>
      <c r="D167" s="45"/>
      <c r="E167" s="45"/>
      <c r="F167" s="45"/>
      <c r="G167" s="45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5"/>
      <c r="B168" s="45"/>
      <c r="C168" s="45"/>
      <c r="D168" s="45"/>
      <c r="E168" s="45"/>
      <c r="F168" s="45"/>
      <c r="G168" s="4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5"/>
      <c r="B169" s="45"/>
      <c r="C169" s="45"/>
      <c r="D169" s="45"/>
      <c r="E169" s="45"/>
      <c r="F169" s="45"/>
      <c r="G169" s="45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5"/>
      <c r="B170" s="45"/>
      <c r="C170" s="45"/>
      <c r="D170" s="45"/>
      <c r="E170" s="45"/>
      <c r="F170" s="45"/>
      <c r="G170" s="4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5"/>
      <c r="B171" s="45"/>
      <c r="C171" s="45"/>
      <c r="D171" s="45"/>
      <c r="E171" s="45"/>
      <c r="F171" s="45"/>
      <c r="G171" s="45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5"/>
      <c r="B172" s="45"/>
      <c r="C172" s="45"/>
      <c r="D172" s="45"/>
      <c r="E172" s="45"/>
      <c r="F172" s="45"/>
      <c r="G172" s="4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5"/>
      <c r="B173" s="45"/>
      <c r="C173" s="45"/>
      <c r="D173" s="45"/>
      <c r="E173" s="45"/>
      <c r="F173" s="45"/>
      <c r="G173" s="45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5"/>
      <c r="B174" s="45"/>
      <c r="C174" s="45"/>
      <c r="D174" s="45"/>
      <c r="E174" s="45"/>
      <c r="F174" s="45"/>
      <c r="G174" s="4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5"/>
      <c r="B175" s="45"/>
      <c r="C175" s="45"/>
      <c r="D175" s="45"/>
      <c r="E175" s="45"/>
      <c r="F175" s="45"/>
      <c r="G175" s="45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5"/>
      <c r="B176" s="45"/>
      <c r="C176" s="45"/>
      <c r="D176" s="45"/>
      <c r="E176" s="45"/>
      <c r="F176" s="45"/>
      <c r="G176" s="4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5"/>
      <c r="B177" s="45"/>
      <c r="C177" s="45"/>
      <c r="D177" s="45"/>
      <c r="E177" s="45"/>
      <c r="F177" s="45"/>
      <c r="G177" s="45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5"/>
      <c r="B178" s="45"/>
      <c r="C178" s="45"/>
      <c r="D178" s="45"/>
      <c r="E178" s="45"/>
      <c r="F178" s="45"/>
      <c r="G178" s="4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5"/>
      <c r="B179" s="45"/>
      <c r="C179" s="45"/>
      <c r="D179" s="45"/>
      <c r="E179" s="45"/>
      <c r="F179" s="45"/>
      <c r="G179" s="45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5"/>
      <c r="B180" s="45"/>
      <c r="C180" s="45"/>
      <c r="D180" s="45"/>
      <c r="E180" s="45"/>
      <c r="F180" s="45"/>
      <c r="G180" s="4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5"/>
      <c r="B181" s="45"/>
      <c r="C181" s="45"/>
      <c r="D181" s="45"/>
      <c r="E181" s="45"/>
      <c r="F181" s="45"/>
      <c r="G181" s="45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5"/>
      <c r="B182" s="45"/>
      <c r="C182" s="45"/>
      <c r="D182" s="45"/>
      <c r="E182" s="45"/>
      <c r="F182" s="45"/>
      <c r="G182" s="4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5"/>
      <c r="B183" s="45"/>
      <c r="C183" s="45"/>
      <c r="D183" s="45"/>
      <c r="E183" s="45"/>
      <c r="F183" s="45"/>
      <c r="G183" s="45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5"/>
      <c r="B184" s="45"/>
      <c r="C184" s="45"/>
      <c r="D184" s="45"/>
      <c r="E184" s="45"/>
      <c r="F184" s="45"/>
      <c r="G184" s="4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5"/>
      <c r="B185" s="45"/>
      <c r="C185" s="45"/>
      <c r="D185" s="45"/>
      <c r="E185" s="45"/>
      <c r="F185" s="45"/>
      <c r="G185" s="45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5"/>
      <c r="B186" s="45"/>
      <c r="C186" s="45"/>
      <c r="D186" s="45"/>
      <c r="E186" s="45"/>
      <c r="F186" s="45"/>
      <c r="G186" s="4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5"/>
      <c r="B187" s="45"/>
      <c r="C187" s="45"/>
      <c r="D187" s="45"/>
      <c r="E187" s="45"/>
      <c r="F187" s="45"/>
      <c r="G187" s="45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5"/>
      <c r="B188" s="45"/>
      <c r="C188" s="45"/>
      <c r="D188" s="45"/>
      <c r="E188" s="45"/>
      <c r="F188" s="45"/>
      <c r="G188" s="45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5"/>
      <c r="B189" s="45"/>
      <c r="C189" s="45"/>
      <c r="D189" s="45"/>
      <c r="E189" s="45"/>
      <c r="F189" s="45"/>
      <c r="G189" s="45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5"/>
      <c r="B190" s="45"/>
      <c r="C190" s="45"/>
      <c r="D190" s="45"/>
      <c r="E190" s="45"/>
      <c r="F190" s="45"/>
      <c r="G190" s="45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5"/>
      <c r="B191" s="45"/>
      <c r="C191" s="45"/>
      <c r="D191" s="45"/>
      <c r="E191" s="45"/>
      <c r="F191" s="45"/>
      <c r="G191" s="45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5"/>
      <c r="B192" s="45"/>
      <c r="C192" s="45"/>
      <c r="D192" s="45"/>
      <c r="E192" s="45"/>
      <c r="F192" s="45"/>
      <c r="G192" s="45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5"/>
      <c r="B193" s="45"/>
      <c r="C193" s="45"/>
      <c r="D193" s="45"/>
      <c r="E193" s="45"/>
      <c r="F193" s="45"/>
      <c r="G193" s="45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5"/>
      <c r="B194" s="45"/>
      <c r="C194" s="45"/>
      <c r="D194" s="45"/>
      <c r="E194" s="45"/>
      <c r="F194" s="45"/>
      <c r="G194" s="45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5"/>
      <c r="B195" s="45"/>
      <c r="C195" s="45"/>
      <c r="D195" s="45"/>
      <c r="E195" s="45"/>
      <c r="F195" s="45"/>
      <c r="G195" s="45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5"/>
      <c r="B196" s="45"/>
      <c r="C196" s="45"/>
      <c r="D196" s="45"/>
      <c r="E196" s="45"/>
      <c r="F196" s="45"/>
      <c r="G196" s="45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5"/>
      <c r="B197" s="45"/>
      <c r="C197" s="45"/>
      <c r="D197" s="45"/>
      <c r="E197" s="45"/>
      <c r="F197" s="45"/>
      <c r="G197" s="45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5"/>
      <c r="B198" s="45"/>
      <c r="C198" s="45"/>
      <c r="D198" s="45"/>
      <c r="E198" s="45"/>
      <c r="F198" s="45"/>
      <c r="G198" s="45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5"/>
      <c r="B199" s="45"/>
      <c r="C199" s="45"/>
      <c r="D199" s="45"/>
      <c r="E199" s="45"/>
      <c r="F199" s="45"/>
      <c r="G199" s="45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5"/>
      <c r="B200" s="45"/>
      <c r="C200" s="45"/>
      <c r="D200" s="45"/>
      <c r="E200" s="45"/>
      <c r="F200" s="45"/>
      <c r="G200" s="45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5"/>
      <c r="B201" s="45"/>
      <c r="C201" s="45"/>
      <c r="D201" s="45"/>
      <c r="E201" s="45"/>
      <c r="F201" s="45"/>
      <c r="G201" s="45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5"/>
      <c r="B202" s="45"/>
      <c r="C202" s="45"/>
      <c r="D202" s="45"/>
      <c r="E202" s="45"/>
      <c r="F202" s="45"/>
      <c r="G202" s="45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5"/>
      <c r="B203" s="45"/>
      <c r="C203" s="45"/>
      <c r="D203" s="45"/>
      <c r="E203" s="45"/>
      <c r="F203" s="45"/>
      <c r="G203" s="45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5"/>
      <c r="B204" s="45"/>
      <c r="C204" s="45"/>
      <c r="D204" s="45"/>
      <c r="E204" s="45"/>
      <c r="F204" s="45"/>
      <c r="G204" s="45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5"/>
      <c r="B205" s="45"/>
      <c r="C205" s="45"/>
      <c r="D205" s="45"/>
      <c r="E205" s="45"/>
      <c r="F205" s="45"/>
      <c r="G205" s="45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5"/>
      <c r="B206" s="45"/>
      <c r="C206" s="45"/>
      <c r="D206" s="45"/>
      <c r="E206" s="45"/>
      <c r="F206" s="45"/>
      <c r="G206" s="45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5"/>
      <c r="B207" s="45"/>
      <c r="C207" s="45"/>
      <c r="D207" s="45"/>
      <c r="E207" s="45"/>
      <c r="F207" s="45"/>
      <c r="G207" s="45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5"/>
      <c r="B208" s="45"/>
      <c r="C208" s="45"/>
      <c r="D208" s="45"/>
      <c r="E208" s="45"/>
      <c r="F208" s="45"/>
      <c r="G208" s="45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5"/>
      <c r="B209" s="45"/>
      <c r="C209" s="45"/>
      <c r="D209" s="45"/>
      <c r="E209" s="45"/>
      <c r="F209" s="45"/>
      <c r="G209" s="45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5"/>
      <c r="B210" s="45"/>
      <c r="C210" s="45"/>
      <c r="D210" s="45"/>
      <c r="E210" s="45"/>
      <c r="F210" s="45"/>
      <c r="G210" s="45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5"/>
      <c r="B211" s="45"/>
      <c r="C211" s="45"/>
      <c r="D211" s="45"/>
      <c r="E211" s="45"/>
      <c r="F211" s="45"/>
      <c r="G211" s="45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5"/>
      <c r="B212" s="45"/>
      <c r="C212" s="45"/>
      <c r="D212" s="45"/>
      <c r="E212" s="45"/>
      <c r="F212" s="45"/>
      <c r="G212" s="45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5"/>
      <c r="B213" s="45"/>
      <c r="C213" s="45"/>
      <c r="D213" s="45"/>
      <c r="E213" s="45"/>
      <c r="F213" s="45"/>
      <c r="G213" s="45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5"/>
      <c r="B214" s="45"/>
      <c r="C214" s="45"/>
      <c r="D214" s="45"/>
      <c r="E214" s="45"/>
      <c r="F214" s="45"/>
      <c r="G214" s="45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5"/>
      <c r="B215" s="45"/>
      <c r="C215" s="45"/>
      <c r="D215" s="45"/>
      <c r="E215" s="45"/>
      <c r="F215" s="45"/>
      <c r="G215" s="45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5"/>
      <c r="B216" s="45"/>
      <c r="C216" s="45"/>
      <c r="D216" s="45"/>
      <c r="E216" s="45"/>
      <c r="F216" s="45"/>
      <c r="G216" s="45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5"/>
      <c r="B217" s="45"/>
      <c r="C217" s="45"/>
      <c r="D217" s="45"/>
      <c r="E217" s="45"/>
      <c r="F217" s="45"/>
      <c r="G217" s="45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5"/>
      <c r="B218" s="45"/>
      <c r="C218" s="45"/>
      <c r="D218" s="45"/>
      <c r="E218" s="45"/>
      <c r="F218" s="45"/>
      <c r="G218" s="45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5"/>
      <c r="B219" s="45"/>
      <c r="C219" s="45"/>
      <c r="D219" s="45"/>
      <c r="E219" s="45"/>
      <c r="F219" s="45"/>
      <c r="G219" s="45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5"/>
      <c r="B220" s="45"/>
      <c r="C220" s="45"/>
      <c r="D220" s="45"/>
      <c r="E220" s="45"/>
      <c r="F220" s="45"/>
      <c r="G220" s="45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5"/>
      <c r="B221" s="45"/>
      <c r="C221" s="45"/>
      <c r="D221" s="45"/>
      <c r="E221" s="45"/>
      <c r="F221" s="45"/>
      <c r="G221" s="45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5"/>
      <c r="B222" s="45"/>
      <c r="C222" s="45"/>
      <c r="D222" s="45"/>
      <c r="E222" s="45"/>
      <c r="F222" s="45"/>
      <c r="G222" s="45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5"/>
      <c r="B223" s="45"/>
      <c r="C223" s="45"/>
      <c r="D223" s="45"/>
      <c r="E223" s="45"/>
      <c r="F223" s="45"/>
      <c r="G223" s="45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5"/>
      <c r="B224" s="45"/>
      <c r="C224" s="45"/>
      <c r="D224" s="45"/>
      <c r="E224" s="45"/>
      <c r="F224" s="45"/>
      <c r="G224" s="45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5"/>
      <c r="B225" s="45"/>
      <c r="C225" s="45"/>
      <c r="D225" s="45"/>
      <c r="E225" s="45"/>
      <c r="F225" s="45"/>
      <c r="G225" s="45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33:G48">
    <cfRule type="cellIs" dxfId="0" priority="1" operator="lessThan">
      <formula>7</formula>
    </cfRule>
  </conditionalFormatting>
  <conditionalFormatting sqref="G33:G48">
    <cfRule type="cellIs" dxfId="1" priority="2" operator="greaterThanOrEqual">
      <formula>7</formula>
    </cfRule>
  </conditionalFormatting>
  <conditionalFormatting sqref="G4:G27">
    <cfRule type="cellIs" dxfId="0" priority="3" operator="lessThan">
      <formula>7</formula>
    </cfRule>
  </conditionalFormatting>
  <conditionalFormatting sqref="G4:G27">
    <cfRule type="cellIs" dxfId="1" priority="4" operator="greaterThanOrEqual">
      <formula>7</formula>
    </cfRule>
  </conditionalFormatting>
  <conditionalFormatting sqref="B4:E2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36C09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3" t="s">
        <v>26</v>
      </c>
      <c r="B1" s="14" t="s">
        <v>72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 t="s">
        <v>28</v>
      </c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2"/>
      <c r="AA1" s="18"/>
      <c r="AB1" s="18"/>
      <c r="AC1" s="18"/>
      <c r="AD1" s="18"/>
      <c r="AE1" s="18"/>
    </row>
    <row r="2">
      <c r="A2" s="20"/>
      <c r="B2" s="21"/>
      <c r="C2" s="22"/>
      <c r="D2" s="22"/>
      <c r="E2" s="22"/>
      <c r="F2" s="22"/>
      <c r="G2" s="22"/>
      <c r="H2" s="22"/>
      <c r="I2" s="22"/>
      <c r="J2" s="22"/>
      <c r="K2" s="23"/>
      <c r="L2" s="2"/>
      <c r="M2" s="24" t="s">
        <v>29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2"/>
      <c r="AA2" s="18"/>
      <c r="AB2" s="18"/>
      <c r="AC2" s="18"/>
      <c r="AD2" s="18"/>
      <c r="AE2" s="18"/>
    </row>
    <row r="3">
      <c r="A3" s="25"/>
      <c r="B3" s="26" t="s">
        <v>30</v>
      </c>
      <c r="C3" s="26" t="s">
        <v>31</v>
      </c>
      <c r="D3" s="26" t="s">
        <v>32</v>
      </c>
      <c r="E3" s="26" t="s">
        <v>33</v>
      </c>
      <c r="F3" s="27" t="s">
        <v>34</v>
      </c>
      <c r="G3" s="27" t="s">
        <v>35</v>
      </c>
      <c r="H3" s="27" t="s">
        <v>36</v>
      </c>
      <c r="I3" s="27" t="s">
        <v>37</v>
      </c>
      <c r="J3" s="26" t="s">
        <v>38</v>
      </c>
      <c r="K3" s="26" t="s">
        <v>39</v>
      </c>
      <c r="L3" s="2"/>
      <c r="M3" s="17" t="s">
        <v>40</v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2"/>
      <c r="Y3" s="18"/>
      <c r="Z3" s="18"/>
      <c r="AA3" s="18"/>
      <c r="AB3" s="18"/>
      <c r="AC3" s="18"/>
      <c r="AD3" s="18"/>
      <c r="AE3" s="18"/>
    </row>
    <row r="4">
      <c r="A4" s="28" t="str">
        <f>ALNS!A4</f>
        <v>Ana Beatriz Oliveira Barbosa</v>
      </c>
      <c r="B4" s="29"/>
      <c r="C4" s="29"/>
      <c r="D4" s="29"/>
      <c r="E4" s="29"/>
      <c r="F4" s="30">
        <f t="shared" ref="F4:F27" si="1">IF(A4&lt;&gt;"",SUM(B4:E4),)</f>
        <v>0</v>
      </c>
      <c r="G4" s="31" t="str">
        <f t="shared" ref="G4:G27" si="2">IFERROR(IF(F4&gt;=0,AVERAGE(B4:E4),""),"")</f>
        <v/>
      </c>
      <c r="H4" s="30" t="str">
        <f t="shared" ref="H4:H27" si="3">IF(AND(F4&gt;=10,F4&lt;28,G4&lt;7),ROUND((50-G4*6)/4,1),"")</f>
        <v/>
      </c>
      <c r="I4" s="32"/>
      <c r="J4" s="33" t="str">
        <f t="shared" ref="J4:J27" si="4">IF(AND(B4&lt;&gt;"",C4&lt;&gt;"",D4&lt;&gt;"",E4&lt;&gt;""),IF(OR(F4&gt;=28,F4&lt;10),G4,IF(I4=H4,5,((G4*6)+(I4*4))/10)),)</f>
        <v/>
      </c>
      <c r="K4" s="34" t="str">
        <f t="shared" ref="K4:K27" si="5">IF(AND(B4&lt;&gt;"",C4&lt;&gt;"",D4&lt;&gt;"",E4&lt;&gt;""),IF(J4&gt;=5,"A","R"),)</f>
        <v/>
      </c>
      <c r="L4" s="2"/>
      <c r="M4" s="35" t="s">
        <v>41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</row>
    <row r="5">
      <c r="A5" s="36" t="str">
        <f>ALNS!A5</f>
        <v>Ana Clara de Lima</v>
      </c>
      <c r="B5" s="37"/>
      <c r="C5" s="37"/>
      <c r="D5" s="37"/>
      <c r="E5" s="37"/>
      <c r="F5" s="38">
        <f t="shared" si="1"/>
        <v>0</v>
      </c>
      <c r="G5" s="39" t="str">
        <f t="shared" si="2"/>
        <v/>
      </c>
      <c r="H5" s="38" t="str">
        <f t="shared" si="3"/>
        <v/>
      </c>
      <c r="I5" s="40"/>
      <c r="J5" s="41" t="str">
        <f t="shared" si="4"/>
        <v/>
      </c>
      <c r="K5" s="42" t="str">
        <f t="shared" si="5"/>
        <v/>
      </c>
      <c r="L5" s="2"/>
      <c r="M5" s="24" t="s">
        <v>42</v>
      </c>
      <c r="N5" s="18"/>
      <c r="O5" s="18"/>
      <c r="P5" s="18"/>
      <c r="Q5" s="18"/>
      <c r="R5" s="18"/>
      <c r="S5" s="18"/>
      <c r="T5" s="18"/>
      <c r="U5" s="18"/>
      <c r="V5" s="18"/>
      <c r="W5" s="18"/>
      <c r="X5" s="2"/>
      <c r="Y5" s="18"/>
      <c r="Z5" s="2"/>
      <c r="AA5" s="18"/>
      <c r="AB5" s="18"/>
      <c r="AC5" s="18"/>
      <c r="AD5" s="18"/>
      <c r="AE5" s="18"/>
    </row>
    <row r="6">
      <c r="A6" s="28" t="str">
        <f>ALNS!A6</f>
        <v>Brenda Teixeira Figueiredo</v>
      </c>
      <c r="B6" s="29"/>
      <c r="C6" s="29"/>
      <c r="D6" s="29"/>
      <c r="E6" s="29"/>
      <c r="F6" s="30">
        <f t="shared" si="1"/>
        <v>0</v>
      </c>
      <c r="G6" s="31" t="str">
        <f t="shared" si="2"/>
        <v/>
      </c>
      <c r="H6" s="30" t="str">
        <f t="shared" si="3"/>
        <v/>
      </c>
      <c r="I6" s="32"/>
      <c r="J6" s="33" t="str">
        <f t="shared" si="4"/>
        <v/>
      </c>
      <c r="K6" s="34" t="str">
        <f t="shared" si="5"/>
        <v/>
      </c>
      <c r="L6" s="2"/>
      <c r="M6" s="43" t="s">
        <v>43</v>
      </c>
      <c r="N6" s="18"/>
      <c r="O6" s="18"/>
      <c r="P6" s="18"/>
      <c r="Q6" s="18"/>
      <c r="R6" s="18"/>
      <c r="S6" s="18"/>
      <c r="T6" s="18"/>
      <c r="U6" s="18"/>
      <c r="V6" s="18"/>
      <c r="W6" s="18"/>
      <c r="X6" s="2"/>
      <c r="Y6" s="18"/>
      <c r="Z6" s="2"/>
      <c r="AA6" s="18"/>
      <c r="AB6" s="18"/>
      <c r="AC6" s="18"/>
      <c r="AD6" s="18"/>
      <c r="AE6" s="18"/>
    </row>
    <row r="7">
      <c r="A7" s="36" t="str">
        <f>ALNS!A7</f>
        <v>Carlos Antonio da Silva Vicente</v>
      </c>
      <c r="B7" s="37"/>
      <c r="C7" s="37"/>
      <c r="D7" s="37"/>
      <c r="E7" s="37"/>
      <c r="F7" s="38">
        <f t="shared" si="1"/>
        <v>0</v>
      </c>
      <c r="G7" s="39" t="str">
        <f t="shared" si="2"/>
        <v/>
      </c>
      <c r="H7" s="38" t="str">
        <f t="shared" si="3"/>
        <v/>
      </c>
      <c r="I7" s="40"/>
      <c r="J7" s="41" t="str">
        <f t="shared" si="4"/>
        <v/>
      </c>
      <c r="K7" s="42" t="str">
        <f t="shared" si="5"/>
        <v/>
      </c>
      <c r="L7" s="2"/>
      <c r="M7" s="43" t="s">
        <v>44</v>
      </c>
      <c r="N7" s="18"/>
      <c r="O7" s="18"/>
      <c r="P7" s="18"/>
      <c r="Q7" s="18"/>
      <c r="R7" s="18"/>
      <c r="S7" s="18"/>
      <c r="T7" s="18"/>
      <c r="U7" s="18"/>
      <c r="V7" s="18"/>
      <c r="W7" s="18"/>
      <c r="X7" s="2"/>
      <c r="Y7" s="18"/>
      <c r="Z7" s="2"/>
      <c r="AA7" s="18"/>
      <c r="AB7" s="18"/>
      <c r="AC7" s="18"/>
      <c r="AD7" s="18"/>
      <c r="AE7" s="18"/>
    </row>
    <row r="8">
      <c r="A8" s="28" t="str">
        <f>ALNS!A8</f>
        <v>Eduarda Shaieny Lopes Lima</v>
      </c>
      <c r="B8" s="29"/>
      <c r="C8" s="29"/>
      <c r="D8" s="29"/>
      <c r="E8" s="29"/>
      <c r="F8" s="30">
        <f t="shared" si="1"/>
        <v>0</v>
      </c>
      <c r="G8" s="31" t="str">
        <f t="shared" si="2"/>
        <v/>
      </c>
      <c r="H8" s="30" t="str">
        <f t="shared" si="3"/>
        <v/>
      </c>
      <c r="I8" s="32"/>
      <c r="J8" s="33" t="str">
        <f t="shared" si="4"/>
        <v/>
      </c>
      <c r="K8" s="34" t="str">
        <f t="shared" si="5"/>
        <v/>
      </c>
      <c r="L8" s="2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2"/>
      <c r="Y8" s="18"/>
      <c r="Z8" s="2"/>
      <c r="AA8" s="18"/>
      <c r="AB8" s="18"/>
      <c r="AC8" s="18"/>
      <c r="AD8" s="18"/>
      <c r="AE8" s="18"/>
    </row>
    <row r="9">
      <c r="A9" s="36" t="str">
        <f>ALNS!A9</f>
        <v>Ellen Beatriz Pacífico da Silva</v>
      </c>
      <c r="B9" s="37"/>
      <c r="C9" s="37"/>
      <c r="D9" s="37"/>
      <c r="E9" s="37"/>
      <c r="F9" s="38">
        <f t="shared" si="1"/>
        <v>0</v>
      </c>
      <c r="G9" s="39" t="str">
        <f t="shared" si="2"/>
        <v/>
      </c>
      <c r="H9" s="38" t="str">
        <f t="shared" si="3"/>
        <v/>
      </c>
      <c r="I9" s="40"/>
      <c r="J9" s="41" t="str">
        <f t="shared" si="4"/>
        <v/>
      </c>
      <c r="K9" s="42" t="str">
        <f t="shared" si="5"/>
        <v/>
      </c>
      <c r="L9" s="2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2"/>
      <c r="Y9" s="18"/>
      <c r="Z9" s="2"/>
      <c r="AA9" s="18"/>
      <c r="AB9" s="18"/>
      <c r="AC9" s="18"/>
      <c r="AD9" s="18"/>
      <c r="AE9" s="18"/>
    </row>
    <row r="10">
      <c r="A10" s="28" t="str">
        <f>ALNS!A10</f>
        <v>Emilly Christina Lima Freire</v>
      </c>
      <c r="B10" s="29"/>
      <c r="C10" s="29"/>
      <c r="D10" s="29"/>
      <c r="E10" s="29"/>
      <c r="F10" s="30">
        <f t="shared" si="1"/>
        <v>0</v>
      </c>
      <c r="G10" s="31" t="str">
        <f t="shared" si="2"/>
        <v/>
      </c>
      <c r="H10" s="30" t="str">
        <f t="shared" si="3"/>
        <v/>
      </c>
      <c r="I10" s="32"/>
      <c r="J10" s="33" t="str">
        <f t="shared" si="4"/>
        <v/>
      </c>
      <c r="K10" s="34" t="str">
        <f t="shared" si="5"/>
        <v/>
      </c>
      <c r="L10" s="2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2"/>
      <c r="Y10" s="18"/>
      <c r="Z10" s="2"/>
      <c r="AA10" s="18"/>
      <c r="AB10" s="18"/>
      <c r="AC10" s="18"/>
      <c r="AD10" s="18"/>
      <c r="AE10" s="18"/>
    </row>
    <row r="11">
      <c r="A11" s="36" t="str">
        <f>ALNS!A11</f>
        <v>Emilly Eduarda Almeida da Silva</v>
      </c>
      <c r="B11" s="37"/>
      <c r="C11" s="37"/>
      <c r="D11" s="37"/>
      <c r="E11" s="37"/>
      <c r="F11" s="38">
        <f t="shared" si="1"/>
        <v>0</v>
      </c>
      <c r="G11" s="39" t="str">
        <f t="shared" si="2"/>
        <v/>
      </c>
      <c r="H11" s="38" t="str">
        <f t="shared" si="3"/>
        <v/>
      </c>
      <c r="I11" s="40"/>
      <c r="J11" s="41" t="str">
        <f t="shared" si="4"/>
        <v/>
      </c>
      <c r="K11" s="42" t="str">
        <f t="shared" si="5"/>
        <v/>
      </c>
      <c r="L11" s="2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2"/>
      <c r="Y11" s="18"/>
      <c r="Z11" s="2"/>
      <c r="AA11" s="18"/>
      <c r="AB11" s="18"/>
      <c r="AC11" s="18"/>
      <c r="AD11" s="18"/>
      <c r="AE11" s="18"/>
    </row>
    <row r="12">
      <c r="A12" s="28" t="str">
        <f>ALNS!A12</f>
        <v>Emilly Oliveira da Cruz</v>
      </c>
      <c r="B12" s="29"/>
      <c r="C12" s="29"/>
      <c r="D12" s="29"/>
      <c r="E12" s="29"/>
      <c r="F12" s="30">
        <f t="shared" si="1"/>
        <v>0</v>
      </c>
      <c r="G12" s="31" t="str">
        <f t="shared" si="2"/>
        <v/>
      </c>
      <c r="H12" s="30" t="str">
        <f t="shared" si="3"/>
        <v/>
      </c>
      <c r="I12" s="32"/>
      <c r="J12" s="33" t="str">
        <f t="shared" si="4"/>
        <v/>
      </c>
      <c r="K12" s="34" t="str">
        <f t="shared" si="5"/>
        <v/>
      </c>
      <c r="L12" s="2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2"/>
      <c r="Y12" s="18"/>
      <c r="Z12" s="2"/>
      <c r="AA12" s="18"/>
      <c r="AB12" s="18"/>
      <c r="AC12" s="18"/>
      <c r="AD12" s="18"/>
      <c r="AE12" s="18"/>
    </row>
    <row r="13">
      <c r="A13" s="36" t="str">
        <f>ALNS!A13</f>
        <v>Esteffany Mirelly Lima da Silva</v>
      </c>
      <c r="B13" s="37"/>
      <c r="C13" s="37"/>
      <c r="D13" s="37"/>
      <c r="E13" s="37"/>
      <c r="F13" s="38">
        <f t="shared" si="1"/>
        <v>0</v>
      </c>
      <c r="G13" s="39" t="str">
        <f t="shared" si="2"/>
        <v/>
      </c>
      <c r="H13" s="38" t="str">
        <f t="shared" si="3"/>
        <v/>
      </c>
      <c r="I13" s="40"/>
      <c r="J13" s="41" t="str">
        <f t="shared" si="4"/>
        <v/>
      </c>
      <c r="K13" s="42" t="str">
        <f t="shared" si="5"/>
        <v/>
      </c>
      <c r="L13" s="2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2"/>
      <c r="Y13" s="18"/>
      <c r="Z13" s="2"/>
      <c r="AA13" s="18"/>
      <c r="AB13" s="18"/>
      <c r="AC13" s="18"/>
      <c r="AD13" s="18"/>
      <c r="AE13" s="18"/>
    </row>
    <row r="14">
      <c r="A14" s="28" t="str">
        <f>ALNS!A14</f>
        <v>Ester Hadassa Gomes Silva</v>
      </c>
      <c r="B14" s="29"/>
      <c r="C14" s="29"/>
      <c r="D14" s="29"/>
      <c r="E14" s="29"/>
      <c r="F14" s="30">
        <f t="shared" si="1"/>
        <v>0</v>
      </c>
      <c r="G14" s="31" t="str">
        <f t="shared" si="2"/>
        <v/>
      </c>
      <c r="H14" s="30" t="str">
        <f t="shared" si="3"/>
        <v/>
      </c>
      <c r="I14" s="32"/>
      <c r="J14" s="33" t="str">
        <f t="shared" si="4"/>
        <v/>
      </c>
      <c r="K14" s="34" t="str">
        <f t="shared" si="5"/>
        <v/>
      </c>
      <c r="L14" s="2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2"/>
      <c r="Y14" s="18"/>
      <c r="Z14" s="2"/>
      <c r="AA14" s="18"/>
      <c r="AB14" s="18"/>
      <c r="AC14" s="18"/>
      <c r="AD14" s="18"/>
      <c r="AE14" s="18"/>
    </row>
    <row r="15">
      <c r="A15" s="36" t="str">
        <f>ALNS!A15</f>
        <v>Évelin Yasmin Ferreira de Santana</v>
      </c>
      <c r="B15" s="37"/>
      <c r="C15" s="37"/>
      <c r="D15" s="37"/>
      <c r="E15" s="37"/>
      <c r="F15" s="38">
        <f t="shared" si="1"/>
        <v>0</v>
      </c>
      <c r="G15" s="39" t="str">
        <f t="shared" si="2"/>
        <v/>
      </c>
      <c r="H15" s="38" t="str">
        <f t="shared" si="3"/>
        <v/>
      </c>
      <c r="I15" s="40"/>
      <c r="J15" s="41" t="str">
        <f t="shared" si="4"/>
        <v/>
      </c>
      <c r="K15" s="42" t="str">
        <f t="shared" si="5"/>
        <v/>
      </c>
      <c r="L15" s="2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2"/>
      <c r="Y15" s="18"/>
      <c r="Z15" s="2"/>
      <c r="AA15" s="18"/>
      <c r="AB15" s="18"/>
      <c r="AC15" s="18"/>
      <c r="AD15" s="18"/>
      <c r="AE15" s="18"/>
    </row>
    <row r="16">
      <c r="A16" s="28" t="str">
        <f>ALNS!A16</f>
        <v>Everton Henrique de Negreiros Silva</v>
      </c>
      <c r="B16" s="29"/>
      <c r="C16" s="29"/>
      <c r="D16" s="29"/>
      <c r="E16" s="29"/>
      <c r="F16" s="30">
        <f t="shared" si="1"/>
        <v>0</v>
      </c>
      <c r="G16" s="31" t="str">
        <f t="shared" si="2"/>
        <v/>
      </c>
      <c r="H16" s="30" t="str">
        <f t="shared" si="3"/>
        <v/>
      </c>
      <c r="I16" s="32"/>
      <c r="J16" s="33" t="str">
        <f t="shared" si="4"/>
        <v/>
      </c>
      <c r="K16" s="34" t="str">
        <f t="shared" si="5"/>
        <v/>
      </c>
      <c r="L16" s="2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2"/>
      <c r="Y16" s="18"/>
      <c r="Z16" s="2"/>
      <c r="AA16" s="18"/>
      <c r="AB16" s="18"/>
      <c r="AC16" s="18"/>
      <c r="AD16" s="18"/>
      <c r="AE16" s="18"/>
    </row>
    <row r="17">
      <c r="A17" s="36" t="str">
        <f>ALNS!A17</f>
        <v>Gabrielle Borges Alves</v>
      </c>
      <c r="B17" s="37"/>
      <c r="C17" s="37"/>
      <c r="D17" s="37"/>
      <c r="E17" s="37"/>
      <c r="F17" s="38">
        <f t="shared" si="1"/>
        <v>0</v>
      </c>
      <c r="G17" s="39" t="str">
        <f t="shared" si="2"/>
        <v/>
      </c>
      <c r="H17" s="38" t="str">
        <f t="shared" si="3"/>
        <v/>
      </c>
      <c r="I17" s="40"/>
      <c r="J17" s="41" t="str">
        <f t="shared" si="4"/>
        <v/>
      </c>
      <c r="K17" s="42" t="str">
        <f t="shared" si="5"/>
        <v/>
      </c>
      <c r="L17" s="2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2"/>
      <c r="Y17" s="18"/>
      <c r="Z17" s="2"/>
      <c r="AA17" s="18"/>
      <c r="AB17" s="18"/>
      <c r="AC17" s="18"/>
      <c r="AD17" s="18"/>
      <c r="AE17" s="18"/>
    </row>
    <row r="18">
      <c r="A18" s="28" t="str">
        <f>ALNS!A18</f>
        <v>João Gabriel Araújo Macedo</v>
      </c>
      <c r="B18" s="29"/>
      <c r="C18" s="29"/>
      <c r="D18" s="29"/>
      <c r="E18" s="29"/>
      <c r="F18" s="30">
        <f t="shared" si="1"/>
        <v>0</v>
      </c>
      <c r="G18" s="31" t="str">
        <f t="shared" si="2"/>
        <v/>
      </c>
      <c r="H18" s="30" t="str">
        <f t="shared" si="3"/>
        <v/>
      </c>
      <c r="I18" s="32"/>
      <c r="J18" s="33" t="str">
        <f t="shared" si="4"/>
        <v/>
      </c>
      <c r="K18" s="34" t="str">
        <f t="shared" si="5"/>
        <v/>
      </c>
      <c r="L18" s="2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2"/>
      <c r="Y18" s="18"/>
      <c r="Z18" s="2"/>
      <c r="AA18" s="18"/>
      <c r="AB18" s="18"/>
      <c r="AC18" s="18"/>
      <c r="AD18" s="18"/>
      <c r="AE18" s="18"/>
    </row>
    <row r="19">
      <c r="A19" s="36" t="str">
        <f>ALNS!A19</f>
        <v>José Flávio Araújo Macedo</v>
      </c>
      <c r="B19" s="37"/>
      <c r="C19" s="37"/>
      <c r="D19" s="37"/>
      <c r="E19" s="37"/>
      <c r="F19" s="38">
        <f t="shared" si="1"/>
        <v>0</v>
      </c>
      <c r="G19" s="39" t="str">
        <f t="shared" si="2"/>
        <v/>
      </c>
      <c r="H19" s="38" t="str">
        <f t="shared" si="3"/>
        <v/>
      </c>
      <c r="I19" s="40"/>
      <c r="J19" s="41" t="str">
        <f t="shared" si="4"/>
        <v/>
      </c>
      <c r="K19" s="42" t="str">
        <f t="shared" si="5"/>
        <v/>
      </c>
      <c r="L19" s="2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2"/>
      <c r="Y19" s="18"/>
      <c r="Z19" s="2"/>
      <c r="AA19" s="18"/>
      <c r="AB19" s="18"/>
      <c r="AC19" s="18"/>
      <c r="AD19" s="18"/>
      <c r="AE19" s="18"/>
    </row>
    <row r="20" ht="15.75" customHeight="1">
      <c r="A20" s="44" t="str">
        <f>ALNS!A20</f>
        <v>Lethycia Nascimento Sousa</v>
      </c>
      <c r="B20" s="29"/>
      <c r="C20" s="29"/>
      <c r="D20" s="29"/>
      <c r="E20" s="29"/>
      <c r="F20" s="30">
        <f t="shared" si="1"/>
        <v>0</v>
      </c>
      <c r="G20" s="31" t="str">
        <f t="shared" si="2"/>
        <v/>
      </c>
      <c r="H20" s="30" t="str">
        <f t="shared" si="3"/>
        <v/>
      </c>
      <c r="I20" s="32"/>
      <c r="J20" s="33" t="str">
        <f t="shared" si="4"/>
        <v/>
      </c>
      <c r="K20" s="34" t="str">
        <f t="shared" si="5"/>
        <v/>
      </c>
      <c r="L20" s="2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2"/>
      <c r="Y20" s="18"/>
      <c r="Z20" s="2"/>
      <c r="AA20" s="18"/>
      <c r="AB20" s="18"/>
      <c r="AC20" s="18"/>
      <c r="AD20" s="18"/>
      <c r="AE20" s="18"/>
    </row>
    <row r="21" ht="15.75" customHeight="1">
      <c r="A21" s="36" t="str">
        <f>ALNS!A21</f>
        <v>Maria Julia Oliveira Almeida</v>
      </c>
      <c r="B21" s="37"/>
      <c r="C21" s="37"/>
      <c r="D21" s="37"/>
      <c r="E21" s="37"/>
      <c r="F21" s="38">
        <f t="shared" si="1"/>
        <v>0</v>
      </c>
      <c r="G21" s="39" t="str">
        <f t="shared" si="2"/>
        <v/>
      </c>
      <c r="H21" s="38" t="str">
        <f t="shared" si="3"/>
        <v/>
      </c>
      <c r="I21" s="40"/>
      <c r="J21" s="41" t="str">
        <f t="shared" si="4"/>
        <v/>
      </c>
      <c r="K21" s="42" t="str">
        <f t="shared" si="5"/>
        <v/>
      </c>
      <c r="L21" s="2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2"/>
      <c r="Y21" s="18"/>
      <c r="Z21" s="2"/>
      <c r="AA21" s="18"/>
      <c r="AB21" s="18"/>
      <c r="AC21" s="18"/>
      <c r="AD21" s="18"/>
      <c r="AE21" s="18"/>
    </row>
    <row r="22" ht="15.75" customHeight="1">
      <c r="A22" s="28" t="str">
        <f>ALNS!A22</f>
        <v>Marynna Mellyne de Oliveira Almeida Carneiro</v>
      </c>
      <c r="B22" s="29"/>
      <c r="C22" s="29"/>
      <c r="D22" s="29"/>
      <c r="E22" s="29"/>
      <c r="F22" s="30">
        <f t="shared" si="1"/>
        <v>0</v>
      </c>
      <c r="G22" s="31" t="str">
        <f t="shared" si="2"/>
        <v/>
      </c>
      <c r="H22" s="30" t="str">
        <f t="shared" si="3"/>
        <v/>
      </c>
      <c r="I22" s="32"/>
      <c r="J22" s="33" t="str">
        <f t="shared" si="4"/>
        <v/>
      </c>
      <c r="K22" s="34" t="str">
        <f t="shared" si="5"/>
        <v/>
      </c>
      <c r="L22" s="2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2"/>
      <c r="Y22" s="18"/>
      <c r="Z22" s="2"/>
      <c r="AA22" s="18"/>
      <c r="AB22" s="18"/>
      <c r="AC22" s="18"/>
      <c r="AD22" s="18"/>
      <c r="AE22" s="18"/>
    </row>
    <row r="23" ht="15.75" customHeight="1">
      <c r="A23" s="36" t="str">
        <f>ALNS!A23</f>
        <v>Milena Luana Azevedo Lima</v>
      </c>
      <c r="B23" s="37"/>
      <c r="C23" s="37"/>
      <c r="D23" s="37"/>
      <c r="E23" s="37"/>
      <c r="F23" s="38">
        <f t="shared" si="1"/>
        <v>0</v>
      </c>
      <c r="G23" s="39" t="str">
        <f t="shared" si="2"/>
        <v/>
      </c>
      <c r="H23" s="38" t="str">
        <f t="shared" si="3"/>
        <v/>
      </c>
      <c r="I23" s="40"/>
      <c r="J23" s="41" t="str">
        <f t="shared" si="4"/>
        <v/>
      </c>
      <c r="K23" s="42" t="str">
        <f t="shared" si="5"/>
        <v/>
      </c>
      <c r="L23" s="2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2"/>
      <c r="Y23" s="18"/>
      <c r="Z23" s="2"/>
      <c r="AA23" s="18"/>
      <c r="AB23" s="18"/>
      <c r="AC23" s="18"/>
      <c r="AD23" s="18"/>
      <c r="AE23" s="18"/>
    </row>
    <row r="24" ht="15.75" customHeight="1">
      <c r="A24" s="28" t="str">
        <f>ALNS!A24</f>
        <v>Myllena Maria da Silva Balbino</v>
      </c>
      <c r="B24" s="29"/>
      <c r="C24" s="29"/>
      <c r="D24" s="29"/>
      <c r="E24" s="29"/>
      <c r="F24" s="30">
        <f t="shared" si="1"/>
        <v>0</v>
      </c>
      <c r="G24" s="31" t="str">
        <f t="shared" si="2"/>
        <v/>
      </c>
      <c r="H24" s="30" t="str">
        <f t="shared" si="3"/>
        <v/>
      </c>
      <c r="I24" s="32"/>
      <c r="J24" s="33" t="str">
        <f t="shared" si="4"/>
        <v/>
      </c>
      <c r="K24" s="34" t="str">
        <f t="shared" si="5"/>
        <v/>
      </c>
      <c r="L24" s="2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2"/>
      <c r="Y24" s="18"/>
      <c r="Z24" s="2"/>
      <c r="AA24" s="18"/>
      <c r="AB24" s="18"/>
      <c r="AC24" s="18"/>
      <c r="AD24" s="18"/>
      <c r="AE24" s="18"/>
    </row>
    <row r="25" ht="15.75" customHeight="1">
      <c r="A25" s="36" t="str">
        <f>ALNS!A25</f>
        <v>Poliana Kelly de Almeida Nascimento</v>
      </c>
      <c r="B25" s="37"/>
      <c r="C25" s="37"/>
      <c r="D25" s="37"/>
      <c r="E25" s="37"/>
      <c r="F25" s="38">
        <f t="shared" si="1"/>
        <v>0</v>
      </c>
      <c r="G25" s="39" t="str">
        <f t="shared" si="2"/>
        <v/>
      </c>
      <c r="H25" s="38" t="str">
        <f t="shared" si="3"/>
        <v/>
      </c>
      <c r="I25" s="40"/>
      <c r="J25" s="41" t="str">
        <f t="shared" si="4"/>
        <v/>
      </c>
      <c r="K25" s="42" t="str">
        <f t="shared" si="5"/>
        <v/>
      </c>
      <c r="L25" s="2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2"/>
      <c r="Y25" s="18"/>
      <c r="Z25" s="2"/>
      <c r="AA25" s="18"/>
      <c r="AB25" s="18"/>
      <c r="AC25" s="18"/>
      <c r="AD25" s="18"/>
      <c r="AE25" s="18"/>
    </row>
    <row r="26" ht="15.75" customHeight="1">
      <c r="A26" s="28" t="str">
        <f>ALNS!A26</f>
        <v>Rafaelly Jordão de Oliveira</v>
      </c>
      <c r="B26" s="29"/>
      <c r="C26" s="29"/>
      <c r="D26" s="29"/>
      <c r="E26" s="29"/>
      <c r="F26" s="30">
        <f t="shared" si="1"/>
        <v>0</v>
      </c>
      <c r="G26" s="31" t="str">
        <f t="shared" si="2"/>
        <v/>
      </c>
      <c r="H26" s="30" t="str">
        <f t="shared" si="3"/>
        <v/>
      </c>
      <c r="I26" s="32"/>
      <c r="J26" s="33" t="str">
        <f t="shared" si="4"/>
        <v/>
      </c>
      <c r="K26" s="34" t="str">
        <f t="shared" si="5"/>
        <v/>
      </c>
      <c r="L26" s="2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2"/>
      <c r="Y26" s="18"/>
      <c r="Z26" s="2"/>
      <c r="AA26" s="18"/>
      <c r="AB26" s="18"/>
      <c r="AC26" s="18"/>
      <c r="AD26" s="18"/>
      <c r="AE26" s="18"/>
    </row>
    <row r="27" ht="15.75" customHeight="1">
      <c r="A27" s="36" t="str">
        <f>ALNS!A27</f>
        <v>Samuel de Sousa Ribeiro</v>
      </c>
      <c r="B27" s="37"/>
      <c r="C27" s="37"/>
      <c r="D27" s="37"/>
      <c r="E27" s="37"/>
      <c r="F27" s="38">
        <f t="shared" si="1"/>
        <v>0</v>
      </c>
      <c r="G27" s="39" t="str">
        <f t="shared" si="2"/>
        <v/>
      </c>
      <c r="H27" s="38" t="str">
        <f t="shared" si="3"/>
        <v/>
      </c>
      <c r="I27" s="40"/>
      <c r="J27" s="41" t="str">
        <f t="shared" si="4"/>
        <v/>
      </c>
      <c r="K27" s="42" t="str">
        <f t="shared" si="5"/>
        <v/>
      </c>
      <c r="L27" s="2"/>
      <c r="M27" s="18"/>
      <c r="N27" s="2"/>
      <c r="O27" s="2"/>
      <c r="P27" s="18"/>
      <c r="Q27" s="2"/>
      <c r="R27" s="2"/>
      <c r="S27" s="2"/>
      <c r="T27" s="2"/>
      <c r="U27" s="2"/>
      <c r="V27" s="2"/>
      <c r="W27" s="2"/>
      <c r="X27" s="2"/>
      <c r="Y27" s="18"/>
      <c r="Z27" s="2"/>
      <c r="AA27" s="18"/>
      <c r="AB27" s="18"/>
      <c r="AC27" s="18"/>
      <c r="AD27" s="18"/>
      <c r="AE27" s="18"/>
    </row>
    <row r="28" ht="15.75" hidden="1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2"/>
      <c r="M28" s="18"/>
      <c r="N28" s="2"/>
      <c r="O28" s="18"/>
      <c r="P28" s="18"/>
      <c r="Q28" s="18"/>
      <c r="R28" s="18"/>
      <c r="S28" s="18"/>
      <c r="T28" s="2"/>
      <c r="U28" s="2"/>
      <c r="V28" s="2"/>
      <c r="W28" s="2"/>
      <c r="X28" s="2"/>
      <c r="Y28" s="18"/>
      <c r="Z28" s="2"/>
      <c r="AA28" s="18"/>
      <c r="AB28" s="18"/>
      <c r="AC28" s="18"/>
      <c r="AD28" s="18"/>
      <c r="AE28" s="18"/>
    </row>
    <row r="29" ht="15.75" hidden="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2"/>
      <c r="M29" s="18"/>
      <c r="N29" s="18"/>
      <c r="O29" s="18"/>
      <c r="P29" s="18"/>
      <c r="Q29" s="18"/>
      <c r="R29" s="18"/>
      <c r="S29" s="18"/>
      <c r="T29" s="2"/>
      <c r="U29" s="2"/>
      <c r="V29" s="2"/>
      <c r="W29" s="2"/>
      <c r="X29" s="2"/>
      <c r="Y29" s="2"/>
      <c r="Z29" s="2"/>
      <c r="AA29" s="18"/>
      <c r="AB29" s="18"/>
      <c r="AC29" s="18"/>
      <c r="AD29" s="18"/>
      <c r="AE29" s="18"/>
    </row>
    <row r="30" ht="15.75" hidden="1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2"/>
      <c r="M30" s="18"/>
      <c r="N30" s="2"/>
      <c r="O30" s="18"/>
      <c r="P30" s="18"/>
      <c r="Q30" s="18"/>
      <c r="R30" s="18"/>
      <c r="S30" s="18"/>
      <c r="T30" s="2"/>
      <c r="U30" s="2"/>
      <c r="V30" s="2"/>
      <c r="W30" s="2"/>
      <c r="X30" s="2"/>
      <c r="Y30" s="2"/>
      <c r="Z30" s="2"/>
      <c r="AA30" s="18"/>
      <c r="AB30" s="18"/>
      <c r="AC30" s="18"/>
      <c r="AD30" s="18"/>
      <c r="AE30" s="18"/>
    </row>
    <row r="31" ht="15.75" hidden="1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8"/>
      <c r="M31" s="18"/>
      <c r="N31" s="18"/>
      <c r="O31" s="18"/>
      <c r="P31" s="18"/>
      <c r="Q31" s="2"/>
      <c r="R31" s="18"/>
      <c r="S31" s="18"/>
      <c r="T31" s="2"/>
      <c r="U31" s="2"/>
      <c r="V31" s="2"/>
      <c r="W31" s="2"/>
      <c r="X31" s="2"/>
      <c r="Y31" s="2"/>
      <c r="Z31" s="2"/>
      <c r="AA31" s="18"/>
      <c r="AB31" s="2"/>
      <c r="AC31" s="18"/>
      <c r="AD31" s="18"/>
      <c r="AE31" s="18"/>
    </row>
    <row r="32" ht="15.75" hidden="1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8"/>
      <c r="M32" s="18"/>
      <c r="N32" s="18"/>
      <c r="O32" s="18"/>
      <c r="P32" s="18"/>
      <c r="Q32" s="18"/>
      <c r="R32" s="18"/>
      <c r="S32" s="18"/>
      <c r="T32" s="2"/>
      <c r="U32" s="2"/>
      <c r="V32" s="2"/>
      <c r="W32" s="2"/>
      <c r="X32" s="2"/>
      <c r="Y32" s="2"/>
      <c r="Z32" s="2"/>
      <c r="AA32" s="18"/>
      <c r="AB32" s="18"/>
      <c r="AC32" s="18"/>
      <c r="AD32" s="18"/>
      <c r="AE32" s="18"/>
    </row>
    <row r="33" ht="15.75" hidden="1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8"/>
      <c r="M33" s="18"/>
      <c r="N33" s="18"/>
      <c r="O33" s="18"/>
      <c r="P33" s="18"/>
      <c r="Q33" s="18"/>
      <c r="R33" s="18"/>
      <c r="S33" s="18"/>
      <c r="T33" s="2"/>
      <c r="U33" s="2"/>
      <c r="V33" s="2"/>
      <c r="W33" s="2"/>
      <c r="X33" s="2"/>
      <c r="Y33" s="2"/>
      <c r="Z33" s="2"/>
      <c r="AA33" s="18"/>
      <c r="AB33" s="18"/>
      <c r="AC33" s="18"/>
      <c r="AD33" s="18"/>
      <c r="AE33" s="18"/>
    </row>
    <row r="34" ht="15.75" hidden="1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8"/>
      <c r="M34" s="18"/>
      <c r="N34" s="18"/>
      <c r="O34" s="18"/>
      <c r="P34" s="18"/>
      <c r="Q34" s="2"/>
      <c r="R34" s="2"/>
      <c r="S34" s="2"/>
      <c r="T34" s="2"/>
      <c r="U34" s="2"/>
      <c r="V34" s="2"/>
      <c r="W34" s="2"/>
      <c r="X34" s="2"/>
      <c r="Y34" s="2"/>
      <c r="Z34" s="2"/>
      <c r="AA34" s="18"/>
      <c r="AB34" s="18"/>
      <c r="AC34" s="18"/>
      <c r="AD34" s="18"/>
      <c r="AE34" s="18"/>
    </row>
    <row r="35" ht="15.75" hidden="1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8"/>
      <c r="M35" s="18"/>
      <c r="N35" s="18"/>
      <c r="O35" s="18"/>
      <c r="P35" s="18"/>
      <c r="Q35" s="2"/>
      <c r="R35" s="2"/>
      <c r="S35" s="2"/>
      <c r="T35" s="2"/>
      <c r="U35" s="2"/>
      <c r="V35" s="2"/>
      <c r="W35" s="2"/>
      <c r="X35" s="2"/>
      <c r="Y35" s="2"/>
      <c r="Z35" s="2"/>
      <c r="AA35" s="18"/>
      <c r="AB35" s="18"/>
      <c r="AC35" s="18"/>
      <c r="AD35" s="18"/>
      <c r="AE35" s="18"/>
    </row>
    <row r="36" ht="15.75" hidden="1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8"/>
      <c r="M36" s="18"/>
      <c r="N36" s="18"/>
      <c r="O36" s="18"/>
      <c r="P36" s="18"/>
      <c r="Q36" s="2"/>
      <c r="R36" s="2"/>
      <c r="S36" s="2"/>
      <c r="T36" s="2"/>
      <c r="U36" s="2"/>
      <c r="V36" s="2"/>
      <c r="W36" s="2"/>
      <c r="X36" s="2"/>
      <c r="Y36" s="2"/>
      <c r="Z36" s="2"/>
      <c r="AA36" s="18"/>
      <c r="AB36" s="18"/>
      <c r="AC36" s="18"/>
      <c r="AD36" s="18"/>
      <c r="AE36" s="18"/>
    </row>
    <row r="37" ht="15.75" hidden="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8"/>
      <c r="M37" s="18"/>
      <c r="N37" s="18"/>
      <c r="O37" s="18"/>
      <c r="P37" s="18"/>
      <c r="Q37" s="2"/>
      <c r="R37" s="2"/>
      <c r="S37" s="2"/>
      <c r="T37" s="2"/>
      <c r="U37" s="2"/>
      <c r="V37" s="2"/>
      <c r="W37" s="2"/>
      <c r="X37" s="2"/>
      <c r="Y37" s="2"/>
      <c r="Z37" s="2"/>
      <c r="AA37" s="18"/>
      <c r="AB37" s="18"/>
      <c r="AC37" s="18"/>
      <c r="AD37" s="18"/>
      <c r="AE37" s="2"/>
    </row>
    <row r="38" ht="15.75" hidden="1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8"/>
      <c r="M38" s="18"/>
      <c r="N38" s="18"/>
      <c r="O38" s="18"/>
      <c r="P38" s="18"/>
      <c r="Q38" s="2"/>
      <c r="R38" s="2"/>
      <c r="S38" s="2"/>
      <c r="T38" s="2"/>
      <c r="U38" s="2"/>
      <c r="V38" s="2"/>
      <c r="W38" s="2"/>
      <c r="X38" s="2"/>
      <c r="Y38" s="2"/>
      <c r="Z38" s="2"/>
      <c r="AA38" s="18"/>
      <c r="AB38" s="18"/>
      <c r="AC38" s="18"/>
      <c r="AD38" s="18"/>
      <c r="AE38" s="2"/>
    </row>
    <row r="39" ht="15.75" hidden="1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8"/>
      <c r="M39" s="18"/>
      <c r="N39" s="18"/>
      <c r="O39" s="18"/>
      <c r="P39" s="18"/>
      <c r="Q39" s="2"/>
      <c r="R39" s="2"/>
      <c r="S39" s="2"/>
      <c r="T39" s="2"/>
      <c r="U39" s="2"/>
      <c r="V39" s="2"/>
      <c r="W39" s="2"/>
      <c r="X39" s="2"/>
      <c r="Y39" s="2"/>
      <c r="Z39" s="2"/>
      <c r="AA39" s="18"/>
      <c r="AB39" s="18"/>
      <c r="AC39" s="18"/>
      <c r="AD39" s="18"/>
      <c r="AE39" s="2"/>
    </row>
    <row r="40" ht="15.75" hidden="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8"/>
      <c r="M40" s="18"/>
      <c r="N40" s="18"/>
      <c r="O40" s="18"/>
      <c r="P40" s="18"/>
      <c r="Q40" s="2"/>
      <c r="R40" s="2"/>
      <c r="S40" s="2"/>
      <c r="T40" s="2"/>
      <c r="U40" s="2"/>
      <c r="V40" s="2"/>
      <c r="W40" s="2"/>
      <c r="X40" s="2"/>
      <c r="Y40" s="2"/>
      <c r="Z40" s="2"/>
      <c r="AA40" s="18"/>
      <c r="AB40" s="18"/>
      <c r="AC40" s="18"/>
      <c r="AD40" s="2"/>
      <c r="AE40" s="2"/>
    </row>
    <row r="41" ht="15.75" hidden="1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8"/>
      <c r="M41" s="18"/>
      <c r="N41" s="18"/>
      <c r="O41" s="18"/>
      <c r="P41" s="18"/>
      <c r="Q41" s="2"/>
      <c r="R41" s="2"/>
      <c r="S41" s="2"/>
      <c r="T41" s="2"/>
      <c r="U41" s="2"/>
      <c r="V41" s="2"/>
      <c r="W41" s="2"/>
      <c r="X41" s="2"/>
      <c r="Y41" s="2"/>
      <c r="Z41" s="2"/>
      <c r="AA41" s="18"/>
      <c r="AB41" s="2"/>
      <c r="AC41" s="2"/>
      <c r="AD41" s="2"/>
      <c r="AE41" s="2"/>
    </row>
    <row r="42" ht="15.75" hidden="1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8"/>
      <c r="M42" s="18"/>
      <c r="N42" s="18"/>
      <c r="O42" s="18"/>
      <c r="P42" s="18"/>
      <c r="Q42" s="2"/>
      <c r="R42" s="2"/>
      <c r="S42" s="2"/>
      <c r="T42" s="2"/>
      <c r="U42" s="2"/>
      <c r="V42" s="2"/>
      <c r="W42" s="2"/>
      <c r="X42" s="2"/>
      <c r="Y42" s="2"/>
      <c r="Z42" s="2"/>
      <c r="AA42" s="18"/>
      <c r="AB42" s="2"/>
      <c r="AC42" s="2"/>
      <c r="AD42" s="2"/>
      <c r="AE42" s="2"/>
    </row>
    <row r="43" ht="15.75" hidden="1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8"/>
      <c r="M43" s="18"/>
      <c r="N43" s="18"/>
      <c r="O43" s="18"/>
      <c r="P43" s="18"/>
      <c r="Q43" s="2"/>
      <c r="R43" s="2"/>
      <c r="S43" s="2"/>
      <c r="T43" s="2"/>
      <c r="U43" s="2"/>
      <c r="V43" s="2"/>
      <c r="W43" s="2"/>
      <c r="X43" s="2"/>
      <c r="Y43" s="2"/>
      <c r="Z43" s="2"/>
      <c r="AA43" s="18"/>
      <c r="AB43" s="2"/>
      <c r="AC43" s="2"/>
      <c r="AD43" s="2"/>
      <c r="AE43" s="2"/>
    </row>
    <row r="44" ht="15.75" hidden="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8"/>
      <c r="M44" s="18"/>
      <c r="N44" s="18"/>
      <c r="O44" s="18"/>
      <c r="P44" s="18"/>
      <c r="Q44" s="2"/>
      <c r="R44" s="2"/>
      <c r="S44" s="2"/>
      <c r="T44" s="2"/>
      <c r="U44" s="2"/>
      <c r="V44" s="2"/>
      <c r="W44" s="2"/>
      <c r="X44" s="2"/>
      <c r="Y44" s="2"/>
      <c r="Z44" s="2"/>
      <c r="AA44" s="18"/>
      <c r="AB44" s="2"/>
      <c r="AC44" s="2"/>
      <c r="AD44" s="2"/>
      <c r="AE44" s="2"/>
    </row>
    <row r="45" ht="15.75" hidden="1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8"/>
      <c r="M45" s="18"/>
      <c r="N45" s="18"/>
      <c r="O45" s="18"/>
      <c r="P45" s="18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8"/>
      <c r="M46" s="18"/>
      <c r="N46" s="18"/>
      <c r="O46" s="18"/>
      <c r="P46" s="18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8"/>
      <c r="M47" s="18"/>
      <c r="N47" s="18"/>
      <c r="O47" s="18"/>
      <c r="P47" s="18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8"/>
      <c r="M48" s="18"/>
      <c r="N48" s="18"/>
      <c r="O48" s="18"/>
      <c r="P48" s="18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8"/>
      <c r="M49" s="18"/>
      <c r="N49" s="18"/>
      <c r="O49" s="18"/>
      <c r="P49" s="18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8"/>
      <c r="M50" s="18"/>
      <c r="N50" s="18"/>
      <c r="O50" s="18"/>
      <c r="P50" s="18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8"/>
      <c r="M51" s="18"/>
      <c r="N51" s="18"/>
      <c r="O51" s="18"/>
      <c r="P51" s="18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8"/>
      <c r="M52" s="18"/>
      <c r="N52" s="18"/>
      <c r="O52" s="18"/>
      <c r="P52" s="18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2"/>
      <c r="AA53" s="18"/>
      <c r="AB53" s="18"/>
      <c r="AC53" s="18"/>
      <c r="AD53" s="18"/>
      <c r="AE53" s="18"/>
    </row>
    <row r="54" ht="15.75" hidden="1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2"/>
      <c r="AA54" s="18"/>
      <c r="AB54" s="18"/>
      <c r="AC54" s="18"/>
      <c r="AD54" s="18"/>
      <c r="AE54" s="18"/>
    </row>
    <row r="55" ht="15.75" hidden="1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2"/>
      <c r="Y55" s="18"/>
      <c r="Z55" s="2"/>
      <c r="AA55" s="18"/>
      <c r="AB55" s="18"/>
      <c r="AC55" s="18"/>
      <c r="AD55" s="18"/>
      <c r="AE55" s="18"/>
    </row>
    <row r="56" ht="15.75" hidden="1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2"/>
      <c r="AA56" s="18"/>
      <c r="AB56" s="18"/>
      <c r="AC56" s="18"/>
      <c r="AD56" s="18"/>
      <c r="AE56" s="18"/>
    </row>
    <row r="57" ht="15.75" hidden="1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2"/>
      <c r="Y57" s="18"/>
      <c r="Z57" s="2"/>
      <c r="AA57" s="18"/>
      <c r="AB57" s="18"/>
      <c r="AC57" s="18"/>
      <c r="AD57" s="18"/>
      <c r="AE57" s="18"/>
    </row>
    <row r="58" ht="15.75" hidden="1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2"/>
      <c r="Y58" s="18"/>
      <c r="Z58" s="2"/>
      <c r="AA58" s="18"/>
      <c r="AB58" s="18"/>
      <c r="AC58" s="18"/>
      <c r="AD58" s="18"/>
      <c r="AE58" s="18"/>
    </row>
    <row r="59" ht="15.75" hidden="1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2"/>
      <c r="Y59" s="18"/>
      <c r="Z59" s="2"/>
      <c r="AA59" s="18"/>
      <c r="AB59" s="18"/>
      <c r="AC59" s="18"/>
      <c r="AD59" s="18"/>
      <c r="AE59" s="18"/>
    </row>
    <row r="60" ht="15.75" hidden="1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2"/>
      <c r="Y60" s="18"/>
      <c r="Z60" s="2"/>
      <c r="AA60" s="18"/>
      <c r="AB60" s="18"/>
      <c r="AC60" s="18"/>
      <c r="AD60" s="18"/>
      <c r="AE60" s="18"/>
    </row>
    <row r="61" ht="15.75" hidden="1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2"/>
      <c r="Y61" s="18"/>
      <c r="Z61" s="2"/>
      <c r="AA61" s="18"/>
      <c r="AB61" s="18"/>
      <c r="AC61" s="18"/>
      <c r="AD61" s="18"/>
      <c r="AE61" s="18"/>
    </row>
    <row r="62" ht="15.75" hidden="1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2"/>
      <c r="Y62" s="18"/>
      <c r="Z62" s="2"/>
      <c r="AA62" s="18"/>
      <c r="AB62" s="18"/>
      <c r="AC62" s="18"/>
      <c r="AD62" s="18"/>
      <c r="AE62" s="18"/>
    </row>
    <row r="63" ht="15.75" hidden="1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2"/>
      <c r="Y63" s="18"/>
      <c r="Z63" s="2"/>
      <c r="AA63" s="18"/>
      <c r="AB63" s="18"/>
      <c r="AC63" s="18"/>
      <c r="AD63" s="18"/>
      <c r="AE63" s="18"/>
    </row>
    <row r="64" ht="15.75" hidden="1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2"/>
      <c r="Y64" s="18"/>
      <c r="Z64" s="2"/>
      <c r="AA64" s="18"/>
      <c r="AB64" s="18"/>
      <c r="AC64" s="18"/>
      <c r="AD64" s="18"/>
      <c r="AE64" s="18"/>
    </row>
    <row r="65" ht="15.75" hidden="1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2"/>
      <c r="Y65" s="18"/>
      <c r="Z65" s="2"/>
      <c r="AA65" s="18"/>
      <c r="AB65" s="18"/>
      <c r="AC65" s="18"/>
      <c r="AD65" s="18"/>
      <c r="AE65" s="18"/>
    </row>
    <row r="66" ht="15.75" hidden="1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2"/>
      <c r="Y66" s="18"/>
      <c r="Z66" s="2"/>
      <c r="AA66" s="18"/>
      <c r="AB66" s="18"/>
      <c r="AC66" s="18"/>
      <c r="AD66" s="18"/>
      <c r="AE66" s="18"/>
    </row>
    <row r="67" ht="15.75" hidden="1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2"/>
      <c r="Y67" s="18"/>
      <c r="Z67" s="2"/>
      <c r="AA67" s="18"/>
      <c r="AB67" s="18"/>
      <c r="AC67" s="18"/>
      <c r="AD67" s="18"/>
      <c r="AE67" s="18"/>
    </row>
    <row r="68" ht="15.75" hidden="1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2"/>
      <c r="Y68" s="18"/>
      <c r="Z68" s="2"/>
      <c r="AA68" s="18"/>
      <c r="AB68" s="18"/>
      <c r="AC68" s="18"/>
      <c r="AD68" s="18"/>
      <c r="AE68" s="18"/>
    </row>
    <row r="69" ht="15.75" hidden="1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2"/>
      <c r="Y69" s="18"/>
      <c r="Z69" s="2"/>
      <c r="AA69" s="18"/>
      <c r="AB69" s="18"/>
      <c r="AC69" s="18"/>
      <c r="AD69" s="18"/>
      <c r="AE69" s="18"/>
    </row>
    <row r="70" ht="15.75" hidden="1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2"/>
      <c r="Y70" s="18"/>
      <c r="Z70" s="2"/>
      <c r="AA70" s="18"/>
      <c r="AB70" s="18"/>
      <c r="AC70" s="18"/>
      <c r="AD70" s="18"/>
      <c r="AE70" s="18"/>
    </row>
    <row r="71" ht="15.75" hidden="1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2"/>
      <c r="Y71" s="18"/>
      <c r="Z71" s="2"/>
      <c r="AA71" s="18"/>
      <c r="AB71" s="18"/>
      <c r="AC71" s="18"/>
      <c r="AD71" s="18"/>
      <c r="AE71" s="18"/>
    </row>
    <row r="72" ht="15.75" hidden="1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2"/>
      <c r="Y72" s="18"/>
      <c r="Z72" s="2"/>
      <c r="AA72" s="18"/>
      <c r="AB72" s="18"/>
      <c r="AC72" s="18"/>
      <c r="AD72" s="18"/>
      <c r="AE72" s="18"/>
    </row>
    <row r="73" ht="15.75" hidden="1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2"/>
      <c r="Y73" s="18"/>
      <c r="Z73" s="2"/>
      <c r="AA73" s="18"/>
      <c r="AB73" s="18"/>
      <c r="AC73" s="18"/>
      <c r="AD73" s="18"/>
      <c r="AE73" s="18"/>
    </row>
    <row r="74" ht="15.75" hidden="1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2"/>
      <c r="Y74" s="18"/>
      <c r="Z74" s="2"/>
      <c r="AA74" s="18"/>
      <c r="AB74" s="18"/>
      <c r="AC74" s="18"/>
      <c r="AD74" s="18"/>
      <c r="AE74" s="18"/>
    </row>
    <row r="75" ht="15.75" hidden="1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2"/>
      <c r="Y75" s="18"/>
      <c r="Z75" s="2"/>
      <c r="AA75" s="18"/>
      <c r="AB75" s="18"/>
      <c r="AC75" s="18"/>
      <c r="AD75" s="18"/>
      <c r="AE75" s="18"/>
    </row>
    <row r="76" ht="15.75" hidden="1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2"/>
      <c r="Y76" s="18"/>
      <c r="Z76" s="2"/>
      <c r="AA76" s="18"/>
      <c r="AB76" s="18"/>
      <c r="AC76" s="18"/>
      <c r="AD76" s="18"/>
      <c r="AE76" s="18"/>
    </row>
    <row r="77" ht="15.75" hidden="1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2"/>
      <c r="Y77" s="18"/>
      <c r="Z77" s="2"/>
      <c r="AA77" s="18"/>
      <c r="AB77" s="18"/>
      <c r="AC77" s="18"/>
      <c r="AD77" s="18"/>
      <c r="AE77" s="18"/>
    </row>
    <row r="78" ht="15.75" hidden="1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2"/>
      <c r="Y78" s="18"/>
      <c r="Z78" s="2"/>
      <c r="AA78" s="18"/>
      <c r="AB78" s="18"/>
      <c r="AC78" s="18"/>
      <c r="AD78" s="18"/>
      <c r="AE78" s="18"/>
    </row>
    <row r="79" ht="15.75" hidden="1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2"/>
      <c r="W79" s="2"/>
      <c r="X79" s="2"/>
      <c r="Y79" s="18"/>
      <c r="Z79" s="2"/>
      <c r="AA79" s="18"/>
      <c r="AB79" s="18"/>
      <c r="AC79" s="18"/>
      <c r="AD79" s="18"/>
      <c r="AE79" s="18"/>
    </row>
    <row r="80" ht="15.75" hidden="1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2"/>
      <c r="W80" s="2"/>
      <c r="X80" s="2"/>
      <c r="Y80" s="18"/>
      <c r="Z80" s="2"/>
      <c r="AA80" s="18"/>
      <c r="AB80" s="18"/>
      <c r="AC80" s="18"/>
      <c r="AD80" s="18"/>
      <c r="AE80" s="18"/>
    </row>
    <row r="81" ht="15.75" hidden="1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2"/>
      <c r="W81" s="2"/>
      <c r="X81" s="2"/>
      <c r="Y81" s="2"/>
      <c r="Z81" s="2"/>
      <c r="AA81" s="18"/>
      <c r="AB81" s="18"/>
      <c r="AC81" s="18"/>
      <c r="AD81" s="18"/>
      <c r="AE81" s="18"/>
    </row>
    <row r="82" ht="15.75" hidden="1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2"/>
      <c r="W82" s="2"/>
      <c r="X82" s="2"/>
      <c r="Y82" s="2"/>
      <c r="Z82" s="2"/>
      <c r="AA82" s="18"/>
      <c r="AB82" s="18"/>
      <c r="AC82" s="18"/>
      <c r="AD82" s="18"/>
      <c r="AE82" s="18"/>
    </row>
    <row r="83" ht="15.75" hidden="1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2"/>
      <c r="W83" s="2"/>
      <c r="X83" s="2"/>
      <c r="Y83" s="2"/>
      <c r="Z83" s="2"/>
      <c r="AA83" s="18"/>
      <c r="AB83" s="18"/>
      <c r="AC83" s="18"/>
      <c r="AD83" s="18"/>
      <c r="AE83" s="18"/>
    </row>
    <row r="84" ht="15.75" hidden="1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2"/>
      <c r="W84" s="2"/>
      <c r="X84" s="2"/>
      <c r="Y84" s="2"/>
      <c r="Z84" s="2"/>
      <c r="AA84" s="18"/>
      <c r="AB84" s="18"/>
      <c r="AC84" s="18"/>
      <c r="AD84" s="18"/>
      <c r="AE84" s="18"/>
    </row>
    <row r="85" ht="15.75" hidden="1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2"/>
      <c r="W85" s="2"/>
      <c r="X85" s="2"/>
      <c r="Y85" s="2"/>
      <c r="Z85" s="2"/>
      <c r="AA85" s="18"/>
      <c r="AB85" s="18"/>
      <c r="AC85" s="18"/>
      <c r="AD85" s="18"/>
      <c r="AE85" s="18"/>
    </row>
    <row r="86" ht="15.75" hidden="1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8"/>
      <c r="M86" s="18"/>
      <c r="N86" s="18"/>
      <c r="O86" s="18"/>
      <c r="P86" s="18"/>
      <c r="Q86" s="2"/>
      <c r="R86" s="2"/>
      <c r="S86" s="18"/>
      <c r="T86" s="18"/>
      <c r="U86" s="2"/>
      <c r="V86" s="2"/>
      <c r="W86" s="2"/>
      <c r="X86" s="2"/>
      <c r="Y86" s="2"/>
      <c r="Z86" s="2"/>
      <c r="AA86" s="18"/>
      <c r="AB86" s="18"/>
      <c r="AC86" s="18"/>
      <c r="AD86" s="18"/>
      <c r="AE86" s="18"/>
    </row>
    <row r="87" ht="15.75" hidden="1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8"/>
      <c r="M87" s="18"/>
      <c r="N87" s="18"/>
      <c r="O87" s="18"/>
      <c r="P87" s="18"/>
      <c r="Q87" s="2"/>
      <c r="R87" s="2"/>
      <c r="S87" s="2"/>
      <c r="T87" s="2"/>
      <c r="U87" s="2"/>
      <c r="V87" s="2"/>
      <c r="W87" s="2"/>
      <c r="X87" s="2"/>
      <c r="Y87" s="2"/>
      <c r="Z87" s="2"/>
      <c r="AA87" s="18"/>
      <c r="AB87" s="18"/>
      <c r="AC87" s="18"/>
      <c r="AD87" s="18"/>
      <c r="AE87" s="18"/>
    </row>
    <row r="88" ht="15.75" hidden="1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8"/>
      <c r="M88" s="18"/>
      <c r="N88" s="18"/>
      <c r="O88" s="18"/>
      <c r="P88" s="18"/>
      <c r="Q88" s="2"/>
      <c r="R88" s="2"/>
      <c r="S88" s="2"/>
      <c r="T88" s="2"/>
      <c r="U88" s="2"/>
      <c r="V88" s="2"/>
      <c r="W88" s="2"/>
      <c r="X88" s="2"/>
      <c r="Y88" s="2"/>
      <c r="Z88" s="2"/>
      <c r="AA88" s="18"/>
      <c r="AB88" s="18"/>
      <c r="AC88" s="18"/>
      <c r="AD88" s="18"/>
      <c r="AE88" s="18"/>
    </row>
    <row r="89" ht="15.75" hidden="1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8"/>
      <c r="M89" s="18"/>
      <c r="N89" s="18"/>
      <c r="O89" s="18"/>
      <c r="P89" s="18"/>
      <c r="Q89" s="2"/>
      <c r="R89" s="2"/>
      <c r="S89" s="2"/>
      <c r="T89" s="2"/>
      <c r="U89" s="2"/>
      <c r="V89" s="2"/>
      <c r="W89" s="2"/>
      <c r="X89" s="2"/>
      <c r="Y89" s="2"/>
      <c r="Z89" s="2"/>
      <c r="AA89" s="18"/>
      <c r="AB89" s="18"/>
      <c r="AC89" s="18"/>
      <c r="AD89" s="18"/>
      <c r="AE89" s="18"/>
    </row>
    <row r="90" ht="15.75" hidden="1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8"/>
      <c r="M90" s="18"/>
      <c r="N90" s="18"/>
      <c r="O90" s="18"/>
      <c r="P90" s="18"/>
      <c r="Q90" s="2"/>
      <c r="R90" s="2"/>
      <c r="S90" s="2"/>
      <c r="T90" s="2"/>
      <c r="U90" s="2"/>
      <c r="V90" s="2"/>
      <c r="W90" s="2"/>
      <c r="X90" s="2"/>
      <c r="Y90" s="2"/>
      <c r="Z90" s="2"/>
      <c r="AA90" s="18"/>
      <c r="AB90" s="18"/>
      <c r="AC90" s="18"/>
      <c r="AD90" s="18"/>
      <c r="AE90" s="2"/>
    </row>
    <row r="91" ht="15.75" hidden="1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8"/>
      <c r="M91" s="18"/>
      <c r="N91" s="18"/>
      <c r="O91" s="18"/>
      <c r="P91" s="18"/>
      <c r="Q91" s="2"/>
      <c r="R91" s="2"/>
      <c r="S91" s="2"/>
      <c r="T91" s="2"/>
      <c r="U91" s="2"/>
      <c r="V91" s="2"/>
      <c r="W91" s="2"/>
      <c r="X91" s="2"/>
      <c r="Y91" s="2"/>
      <c r="Z91" s="2"/>
      <c r="AA91" s="18"/>
      <c r="AB91" s="18"/>
      <c r="AC91" s="18"/>
      <c r="AD91" s="18"/>
      <c r="AE91" s="2"/>
    </row>
    <row r="92" ht="15.75" hidden="1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8"/>
      <c r="M92" s="18"/>
      <c r="N92" s="18"/>
      <c r="O92" s="18"/>
      <c r="P92" s="18"/>
      <c r="Q92" s="2"/>
      <c r="R92" s="2"/>
      <c r="S92" s="2"/>
      <c r="T92" s="2"/>
      <c r="U92" s="2"/>
      <c r="V92" s="2"/>
      <c r="W92" s="2"/>
      <c r="X92" s="2"/>
      <c r="Y92" s="2"/>
      <c r="Z92" s="2"/>
      <c r="AA92" s="18"/>
      <c r="AB92" s="18"/>
      <c r="AC92" s="18"/>
      <c r="AD92" s="2"/>
      <c r="AE92" s="2"/>
    </row>
    <row r="93" ht="15.75" hidden="1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8"/>
      <c r="M93" s="18"/>
      <c r="N93" s="18"/>
      <c r="O93" s="18"/>
      <c r="P93" s="18"/>
      <c r="Q93" s="2"/>
      <c r="R93" s="2"/>
      <c r="S93" s="2"/>
      <c r="T93" s="2"/>
      <c r="U93" s="2"/>
      <c r="V93" s="2"/>
      <c r="W93" s="2"/>
      <c r="X93" s="2"/>
      <c r="Y93" s="2"/>
      <c r="Z93" s="2"/>
      <c r="AA93" s="18"/>
      <c r="AB93" s="2"/>
      <c r="AC93" s="2"/>
      <c r="AD93" s="2"/>
      <c r="AE93" s="2"/>
    </row>
    <row r="94" ht="15.75" hidden="1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8"/>
      <c r="M94" s="18"/>
      <c r="N94" s="18"/>
      <c r="O94" s="18"/>
      <c r="P94" s="18"/>
      <c r="Q94" s="2"/>
      <c r="R94" s="2"/>
      <c r="S94" s="2"/>
      <c r="T94" s="2"/>
      <c r="U94" s="2"/>
      <c r="V94" s="2"/>
      <c r="W94" s="2"/>
      <c r="X94" s="2"/>
      <c r="Y94" s="2"/>
      <c r="Z94" s="2"/>
      <c r="AA94" s="18"/>
      <c r="AB94" s="2"/>
      <c r="AC94" s="2"/>
      <c r="AD94" s="2"/>
      <c r="AE94" s="2"/>
    </row>
    <row r="95" ht="15.75" hidden="1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8"/>
      <c r="M95" s="18"/>
      <c r="N95" s="18"/>
      <c r="O95" s="18"/>
      <c r="P95" s="18"/>
      <c r="Q95" s="2"/>
      <c r="R95" s="2"/>
      <c r="S95" s="2"/>
      <c r="T95" s="2"/>
      <c r="U95" s="2"/>
      <c r="V95" s="2"/>
      <c r="W95" s="2"/>
      <c r="X95" s="2"/>
      <c r="Y95" s="2"/>
      <c r="Z95" s="2"/>
      <c r="AA95" s="18"/>
      <c r="AB95" s="2"/>
      <c r="AC95" s="2"/>
      <c r="AD95" s="2"/>
      <c r="AE95" s="2"/>
    </row>
    <row r="96" ht="15.75" hidden="1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8"/>
      <c r="M96" s="18"/>
      <c r="N96" s="18"/>
      <c r="O96" s="18"/>
      <c r="P96" s="18"/>
      <c r="Q96" s="2"/>
      <c r="R96" s="2"/>
      <c r="S96" s="2"/>
      <c r="T96" s="2"/>
      <c r="U96" s="2"/>
      <c r="V96" s="2"/>
      <c r="W96" s="2"/>
      <c r="X96" s="2"/>
      <c r="Y96" s="2"/>
      <c r="Z96" s="2"/>
      <c r="AA96" s="18"/>
      <c r="AB96" s="2"/>
      <c r="AC96" s="2"/>
      <c r="AD96" s="2"/>
      <c r="AE96" s="2"/>
    </row>
    <row r="97" ht="15.75" hidden="1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8"/>
      <c r="M97" s="18"/>
      <c r="N97" s="18"/>
      <c r="O97" s="18"/>
      <c r="P97" s="18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8"/>
      <c r="M98" s="18"/>
      <c r="N98" s="18"/>
      <c r="O98" s="18"/>
      <c r="P98" s="18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8"/>
      <c r="M99" s="18"/>
      <c r="N99" s="18"/>
      <c r="O99" s="18"/>
      <c r="P99" s="18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8"/>
      <c r="M100" s="18"/>
      <c r="N100" s="18"/>
      <c r="O100" s="18"/>
      <c r="P100" s="18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8"/>
      <c r="M101" s="18"/>
      <c r="N101" s="18"/>
      <c r="O101" s="18"/>
      <c r="P101" s="18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8"/>
      <c r="M102" s="18"/>
      <c r="N102" s="18"/>
      <c r="O102" s="18"/>
      <c r="P102" s="18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8"/>
      <c r="M103" s="18"/>
      <c r="N103" s="18"/>
      <c r="O103" s="18"/>
      <c r="P103" s="18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8"/>
      <c r="M104" s="18"/>
      <c r="N104" s="18"/>
      <c r="O104" s="18"/>
      <c r="P104" s="18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8"/>
      <c r="M105" s="18"/>
      <c r="N105" s="18"/>
      <c r="O105" s="18"/>
      <c r="P105" s="18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8"/>
      <c r="M106" s="18"/>
      <c r="N106" s="18"/>
      <c r="O106" s="18"/>
      <c r="P106" s="18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8"/>
      <c r="M107" s="18"/>
      <c r="N107" s="18"/>
      <c r="O107" s="18"/>
      <c r="P107" s="18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8"/>
      <c r="M108" s="18"/>
      <c r="N108" s="18"/>
      <c r="O108" s="18"/>
      <c r="P108" s="18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8"/>
      <c r="M109" s="18"/>
      <c r="N109" s="18"/>
      <c r="O109" s="18"/>
      <c r="P109" s="18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8"/>
      <c r="M110" s="18"/>
      <c r="N110" s="18"/>
      <c r="O110" s="18"/>
      <c r="P110" s="18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45"/>
      <c r="B111" s="45"/>
      <c r="C111" s="45"/>
      <c r="D111" s="45"/>
      <c r="E111" s="45"/>
      <c r="F111" s="45"/>
      <c r="G111" s="45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45"/>
      <c r="B112" s="45"/>
      <c r="C112" s="45"/>
      <c r="D112" s="45"/>
      <c r="E112" s="45"/>
      <c r="F112" s="45"/>
      <c r="G112" s="45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45"/>
      <c r="B113" s="45"/>
      <c r="C113" s="45"/>
      <c r="D113" s="45"/>
      <c r="E113" s="45"/>
      <c r="F113" s="45"/>
      <c r="G113" s="45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45"/>
      <c r="B114" s="45"/>
      <c r="C114" s="45"/>
      <c r="D114" s="45"/>
      <c r="E114" s="45"/>
      <c r="F114" s="45"/>
      <c r="G114" s="45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45"/>
      <c r="B115" s="45"/>
      <c r="C115" s="45"/>
      <c r="D115" s="45"/>
      <c r="E115" s="45"/>
      <c r="F115" s="45"/>
      <c r="G115" s="45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45"/>
      <c r="B116" s="45"/>
      <c r="C116" s="45"/>
      <c r="D116" s="45"/>
      <c r="E116" s="45"/>
      <c r="F116" s="45"/>
      <c r="G116" s="45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45"/>
      <c r="B117" s="45"/>
      <c r="C117" s="45"/>
      <c r="D117" s="45"/>
      <c r="E117" s="45"/>
      <c r="F117" s="45"/>
      <c r="G117" s="45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45"/>
      <c r="B118" s="45"/>
      <c r="C118" s="45"/>
      <c r="D118" s="45"/>
      <c r="E118" s="45"/>
      <c r="F118" s="45"/>
      <c r="G118" s="45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45"/>
      <c r="B119" s="45"/>
      <c r="C119" s="45"/>
      <c r="D119" s="45"/>
      <c r="E119" s="45"/>
      <c r="F119" s="45"/>
      <c r="G119" s="45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45"/>
      <c r="B120" s="45"/>
      <c r="C120" s="45"/>
      <c r="D120" s="45"/>
      <c r="E120" s="45"/>
      <c r="F120" s="45"/>
      <c r="G120" s="45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45"/>
      <c r="B121" s="45"/>
      <c r="C121" s="45"/>
      <c r="D121" s="45"/>
      <c r="E121" s="45"/>
      <c r="F121" s="45"/>
      <c r="G121" s="45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45"/>
      <c r="B122" s="45"/>
      <c r="C122" s="45"/>
      <c r="D122" s="45"/>
      <c r="E122" s="45"/>
      <c r="F122" s="45"/>
      <c r="G122" s="45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45"/>
      <c r="B123" s="45"/>
      <c r="C123" s="45"/>
      <c r="D123" s="45"/>
      <c r="E123" s="45"/>
      <c r="F123" s="45"/>
      <c r="G123" s="45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45"/>
      <c r="B124" s="45"/>
      <c r="C124" s="45"/>
      <c r="D124" s="45"/>
      <c r="E124" s="45"/>
      <c r="F124" s="45"/>
      <c r="G124" s="45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45"/>
      <c r="B125" s="45"/>
      <c r="C125" s="45"/>
      <c r="D125" s="45"/>
      <c r="E125" s="45"/>
      <c r="F125" s="45"/>
      <c r="G125" s="45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45"/>
      <c r="B126" s="45"/>
      <c r="C126" s="45"/>
      <c r="D126" s="45"/>
      <c r="E126" s="45"/>
      <c r="F126" s="45"/>
      <c r="G126" s="45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45"/>
      <c r="B127" s="45"/>
      <c r="C127" s="45"/>
      <c r="D127" s="45"/>
      <c r="E127" s="45"/>
      <c r="F127" s="45"/>
      <c r="G127" s="45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45"/>
      <c r="B128" s="45"/>
      <c r="C128" s="45"/>
      <c r="D128" s="45"/>
      <c r="E128" s="45"/>
      <c r="F128" s="45"/>
      <c r="G128" s="45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45"/>
      <c r="B129" s="45"/>
      <c r="C129" s="45"/>
      <c r="D129" s="45"/>
      <c r="E129" s="45"/>
      <c r="F129" s="45"/>
      <c r="G129" s="45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45"/>
      <c r="B130" s="45"/>
      <c r="C130" s="45"/>
      <c r="D130" s="45"/>
      <c r="E130" s="45"/>
      <c r="F130" s="45"/>
      <c r="G130" s="45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45"/>
      <c r="B131" s="45"/>
      <c r="C131" s="45"/>
      <c r="D131" s="45"/>
      <c r="E131" s="45"/>
      <c r="F131" s="45"/>
      <c r="G131" s="45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45"/>
      <c r="B132" s="45"/>
      <c r="C132" s="45"/>
      <c r="D132" s="45"/>
      <c r="E132" s="45"/>
      <c r="F132" s="45"/>
      <c r="G132" s="45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45"/>
      <c r="B133" s="45"/>
      <c r="C133" s="45"/>
      <c r="D133" s="45"/>
      <c r="E133" s="45"/>
      <c r="F133" s="45"/>
      <c r="G133" s="45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45"/>
      <c r="B134" s="45"/>
      <c r="C134" s="45"/>
      <c r="D134" s="45"/>
      <c r="E134" s="45"/>
      <c r="F134" s="45"/>
      <c r="G134" s="45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45"/>
      <c r="B135" s="45"/>
      <c r="C135" s="45"/>
      <c r="D135" s="45"/>
      <c r="E135" s="45"/>
      <c r="F135" s="45"/>
      <c r="G135" s="45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45"/>
      <c r="B136" s="45"/>
      <c r="C136" s="45"/>
      <c r="D136" s="45"/>
      <c r="E136" s="45"/>
      <c r="F136" s="45"/>
      <c r="G136" s="45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45"/>
      <c r="B137" s="45"/>
      <c r="C137" s="45"/>
      <c r="D137" s="45"/>
      <c r="E137" s="45"/>
      <c r="F137" s="45"/>
      <c r="G137" s="45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45"/>
      <c r="B138" s="45"/>
      <c r="C138" s="45"/>
      <c r="D138" s="45"/>
      <c r="E138" s="45"/>
      <c r="F138" s="45"/>
      <c r="G138" s="45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45"/>
      <c r="B139" s="45"/>
      <c r="C139" s="45"/>
      <c r="D139" s="45"/>
      <c r="E139" s="45"/>
      <c r="F139" s="45"/>
      <c r="G139" s="45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45"/>
      <c r="B140" s="45"/>
      <c r="C140" s="45"/>
      <c r="D140" s="45"/>
      <c r="E140" s="45"/>
      <c r="F140" s="45"/>
      <c r="G140" s="45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45"/>
      <c r="B141" s="45"/>
      <c r="C141" s="45"/>
      <c r="D141" s="45"/>
      <c r="E141" s="45"/>
      <c r="F141" s="45"/>
      <c r="G141" s="45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45"/>
      <c r="B142" s="45"/>
      <c r="C142" s="45"/>
      <c r="D142" s="45"/>
      <c r="E142" s="45"/>
      <c r="F142" s="45"/>
      <c r="G142" s="45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45"/>
      <c r="B143" s="45"/>
      <c r="C143" s="45"/>
      <c r="D143" s="45"/>
      <c r="E143" s="45"/>
      <c r="F143" s="45"/>
      <c r="G143" s="45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45"/>
      <c r="B144" s="45"/>
      <c r="C144" s="45"/>
      <c r="D144" s="45"/>
      <c r="E144" s="45"/>
      <c r="F144" s="45"/>
      <c r="G144" s="45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45"/>
      <c r="B145" s="45"/>
      <c r="C145" s="45"/>
      <c r="D145" s="45"/>
      <c r="E145" s="45"/>
      <c r="F145" s="45"/>
      <c r="G145" s="45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45"/>
      <c r="B146" s="45"/>
      <c r="C146" s="45"/>
      <c r="D146" s="45"/>
      <c r="E146" s="45"/>
      <c r="F146" s="45"/>
      <c r="G146" s="45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45"/>
      <c r="B147" s="45"/>
      <c r="C147" s="45"/>
      <c r="D147" s="45"/>
      <c r="E147" s="45"/>
      <c r="F147" s="45"/>
      <c r="G147" s="45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45"/>
      <c r="B148" s="45"/>
      <c r="C148" s="45"/>
      <c r="D148" s="45"/>
      <c r="E148" s="45"/>
      <c r="F148" s="45"/>
      <c r="G148" s="45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45"/>
      <c r="B149" s="45"/>
      <c r="C149" s="45"/>
      <c r="D149" s="45"/>
      <c r="E149" s="45"/>
      <c r="F149" s="45"/>
      <c r="G149" s="45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45"/>
      <c r="B150" s="45"/>
      <c r="C150" s="45"/>
      <c r="D150" s="45"/>
      <c r="E150" s="45"/>
      <c r="F150" s="45"/>
      <c r="G150" s="45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45"/>
      <c r="B151" s="45"/>
      <c r="C151" s="45"/>
      <c r="D151" s="45"/>
      <c r="E151" s="45"/>
      <c r="F151" s="45"/>
      <c r="G151" s="45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45"/>
      <c r="B152" s="45"/>
      <c r="C152" s="45"/>
      <c r="D152" s="45"/>
      <c r="E152" s="45"/>
      <c r="F152" s="45"/>
      <c r="G152" s="45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45"/>
      <c r="B153" s="45"/>
      <c r="C153" s="45"/>
      <c r="D153" s="45"/>
      <c r="E153" s="45"/>
      <c r="F153" s="45"/>
      <c r="G153" s="45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45"/>
      <c r="B154" s="45"/>
      <c r="C154" s="45"/>
      <c r="D154" s="45"/>
      <c r="E154" s="45"/>
      <c r="F154" s="45"/>
      <c r="G154" s="45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45"/>
      <c r="B155" s="45"/>
      <c r="C155" s="45"/>
      <c r="D155" s="45"/>
      <c r="E155" s="45"/>
      <c r="F155" s="45"/>
      <c r="G155" s="45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45"/>
      <c r="B156" s="45"/>
      <c r="C156" s="45"/>
      <c r="D156" s="45"/>
      <c r="E156" s="45"/>
      <c r="F156" s="45"/>
      <c r="G156" s="45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45"/>
      <c r="B157" s="45"/>
      <c r="C157" s="45"/>
      <c r="D157" s="45"/>
      <c r="E157" s="45"/>
      <c r="F157" s="45"/>
      <c r="G157" s="45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5"/>
      <c r="B158" s="45"/>
      <c r="C158" s="45"/>
      <c r="D158" s="45"/>
      <c r="E158" s="45"/>
      <c r="F158" s="45"/>
      <c r="G158" s="45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5"/>
      <c r="B159" s="45"/>
      <c r="C159" s="45"/>
      <c r="D159" s="45"/>
      <c r="E159" s="45"/>
      <c r="F159" s="45"/>
      <c r="G159" s="45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5"/>
      <c r="B160" s="45"/>
      <c r="C160" s="45"/>
      <c r="D160" s="45"/>
      <c r="E160" s="45"/>
      <c r="F160" s="45"/>
      <c r="G160" s="45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5"/>
      <c r="B161" s="45"/>
      <c r="C161" s="45"/>
      <c r="D161" s="45"/>
      <c r="E161" s="45"/>
      <c r="F161" s="45"/>
      <c r="G161" s="45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5"/>
      <c r="B162" s="45"/>
      <c r="C162" s="45"/>
      <c r="D162" s="45"/>
      <c r="E162" s="45"/>
      <c r="F162" s="45"/>
      <c r="G162" s="4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5"/>
      <c r="B163" s="45"/>
      <c r="C163" s="45"/>
      <c r="D163" s="45"/>
      <c r="E163" s="45"/>
      <c r="F163" s="45"/>
      <c r="G163" s="45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5"/>
      <c r="B164" s="45"/>
      <c r="C164" s="45"/>
      <c r="D164" s="45"/>
      <c r="E164" s="45"/>
      <c r="F164" s="45"/>
      <c r="G164" s="4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5"/>
      <c r="B165" s="45"/>
      <c r="C165" s="45"/>
      <c r="D165" s="45"/>
      <c r="E165" s="45"/>
      <c r="F165" s="45"/>
      <c r="G165" s="45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5"/>
      <c r="B166" s="45"/>
      <c r="C166" s="45"/>
      <c r="D166" s="45"/>
      <c r="E166" s="45"/>
      <c r="F166" s="45"/>
      <c r="G166" s="4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5"/>
      <c r="B167" s="45"/>
      <c r="C167" s="45"/>
      <c r="D167" s="45"/>
      <c r="E167" s="45"/>
      <c r="F167" s="45"/>
      <c r="G167" s="45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5"/>
      <c r="B168" s="45"/>
      <c r="C168" s="45"/>
      <c r="D168" s="45"/>
      <c r="E168" s="45"/>
      <c r="F168" s="45"/>
      <c r="G168" s="4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5"/>
      <c r="B169" s="45"/>
      <c r="C169" s="45"/>
      <c r="D169" s="45"/>
      <c r="E169" s="45"/>
      <c r="F169" s="45"/>
      <c r="G169" s="45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5"/>
      <c r="B170" s="45"/>
      <c r="C170" s="45"/>
      <c r="D170" s="45"/>
      <c r="E170" s="45"/>
      <c r="F170" s="45"/>
      <c r="G170" s="4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5"/>
      <c r="B171" s="45"/>
      <c r="C171" s="45"/>
      <c r="D171" s="45"/>
      <c r="E171" s="45"/>
      <c r="F171" s="45"/>
      <c r="G171" s="45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5"/>
      <c r="B172" s="45"/>
      <c r="C172" s="45"/>
      <c r="D172" s="45"/>
      <c r="E172" s="45"/>
      <c r="F172" s="45"/>
      <c r="G172" s="4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5"/>
      <c r="B173" s="45"/>
      <c r="C173" s="45"/>
      <c r="D173" s="45"/>
      <c r="E173" s="45"/>
      <c r="F173" s="45"/>
      <c r="G173" s="45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5"/>
      <c r="B174" s="45"/>
      <c r="C174" s="45"/>
      <c r="D174" s="45"/>
      <c r="E174" s="45"/>
      <c r="F174" s="45"/>
      <c r="G174" s="4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5"/>
      <c r="B175" s="45"/>
      <c r="C175" s="45"/>
      <c r="D175" s="45"/>
      <c r="E175" s="45"/>
      <c r="F175" s="45"/>
      <c r="G175" s="45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5"/>
      <c r="B176" s="45"/>
      <c r="C176" s="45"/>
      <c r="D176" s="45"/>
      <c r="E176" s="45"/>
      <c r="F176" s="45"/>
      <c r="G176" s="4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5"/>
      <c r="B177" s="45"/>
      <c r="C177" s="45"/>
      <c r="D177" s="45"/>
      <c r="E177" s="45"/>
      <c r="F177" s="45"/>
      <c r="G177" s="45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5"/>
      <c r="B178" s="45"/>
      <c r="C178" s="45"/>
      <c r="D178" s="45"/>
      <c r="E178" s="45"/>
      <c r="F178" s="45"/>
      <c r="G178" s="4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5"/>
      <c r="B179" s="45"/>
      <c r="C179" s="45"/>
      <c r="D179" s="45"/>
      <c r="E179" s="45"/>
      <c r="F179" s="45"/>
      <c r="G179" s="45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5"/>
      <c r="B180" s="45"/>
      <c r="C180" s="45"/>
      <c r="D180" s="45"/>
      <c r="E180" s="45"/>
      <c r="F180" s="45"/>
      <c r="G180" s="4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5"/>
      <c r="B181" s="45"/>
      <c r="C181" s="45"/>
      <c r="D181" s="45"/>
      <c r="E181" s="45"/>
      <c r="F181" s="45"/>
      <c r="G181" s="45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5"/>
      <c r="B182" s="45"/>
      <c r="C182" s="45"/>
      <c r="D182" s="45"/>
      <c r="E182" s="45"/>
      <c r="F182" s="45"/>
      <c r="G182" s="4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5"/>
      <c r="B183" s="45"/>
      <c r="C183" s="45"/>
      <c r="D183" s="45"/>
      <c r="E183" s="45"/>
      <c r="F183" s="45"/>
      <c r="G183" s="45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5"/>
      <c r="B184" s="45"/>
      <c r="C184" s="45"/>
      <c r="D184" s="45"/>
      <c r="E184" s="45"/>
      <c r="F184" s="45"/>
      <c r="G184" s="4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5"/>
      <c r="B185" s="45"/>
      <c r="C185" s="45"/>
      <c r="D185" s="45"/>
      <c r="E185" s="45"/>
      <c r="F185" s="45"/>
      <c r="G185" s="45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5"/>
      <c r="B186" s="45"/>
      <c r="C186" s="45"/>
      <c r="D186" s="45"/>
      <c r="E186" s="45"/>
      <c r="F186" s="45"/>
      <c r="G186" s="4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5"/>
      <c r="B187" s="45"/>
      <c r="C187" s="45"/>
      <c r="D187" s="45"/>
      <c r="E187" s="45"/>
      <c r="F187" s="45"/>
      <c r="G187" s="45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5"/>
      <c r="B188" s="45"/>
      <c r="C188" s="45"/>
      <c r="D188" s="45"/>
      <c r="E188" s="45"/>
      <c r="F188" s="45"/>
      <c r="G188" s="45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5"/>
      <c r="B189" s="45"/>
      <c r="C189" s="45"/>
      <c r="D189" s="45"/>
      <c r="E189" s="45"/>
      <c r="F189" s="45"/>
      <c r="G189" s="45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5"/>
      <c r="B190" s="45"/>
      <c r="C190" s="45"/>
      <c r="D190" s="45"/>
      <c r="E190" s="45"/>
      <c r="F190" s="45"/>
      <c r="G190" s="45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5"/>
      <c r="B191" s="45"/>
      <c r="C191" s="45"/>
      <c r="D191" s="45"/>
      <c r="E191" s="45"/>
      <c r="F191" s="45"/>
      <c r="G191" s="45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5"/>
      <c r="B192" s="45"/>
      <c r="C192" s="45"/>
      <c r="D192" s="45"/>
      <c r="E192" s="45"/>
      <c r="F192" s="45"/>
      <c r="G192" s="45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5"/>
      <c r="B193" s="45"/>
      <c r="C193" s="45"/>
      <c r="D193" s="45"/>
      <c r="E193" s="45"/>
      <c r="F193" s="45"/>
      <c r="G193" s="45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5"/>
      <c r="B194" s="45"/>
      <c r="C194" s="45"/>
      <c r="D194" s="45"/>
      <c r="E194" s="45"/>
      <c r="F194" s="45"/>
      <c r="G194" s="45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5"/>
      <c r="B195" s="45"/>
      <c r="C195" s="45"/>
      <c r="D195" s="45"/>
      <c r="E195" s="45"/>
      <c r="F195" s="45"/>
      <c r="G195" s="45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5"/>
      <c r="B196" s="45"/>
      <c r="C196" s="45"/>
      <c r="D196" s="45"/>
      <c r="E196" s="45"/>
      <c r="F196" s="45"/>
      <c r="G196" s="45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5"/>
      <c r="B197" s="45"/>
      <c r="C197" s="45"/>
      <c r="D197" s="45"/>
      <c r="E197" s="45"/>
      <c r="F197" s="45"/>
      <c r="G197" s="45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5"/>
      <c r="B198" s="45"/>
      <c r="C198" s="45"/>
      <c r="D198" s="45"/>
      <c r="E198" s="45"/>
      <c r="F198" s="45"/>
      <c r="G198" s="45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5"/>
      <c r="B199" s="45"/>
      <c r="C199" s="45"/>
      <c r="D199" s="45"/>
      <c r="E199" s="45"/>
      <c r="F199" s="45"/>
      <c r="G199" s="45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5"/>
      <c r="B200" s="45"/>
      <c r="C200" s="45"/>
      <c r="D200" s="45"/>
      <c r="E200" s="45"/>
      <c r="F200" s="45"/>
      <c r="G200" s="45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5"/>
      <c r="B201" s="45"/>
      <c r="C201" s="45"/>
      <c r="D201" s="45"/>
      <c r="E201" s="45"/>
      <c r="F201" s="45"/>
      <c r="G201" s="45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5"/>
      <c r="B202" s="45"/>
      <c r="C202" s="45"/>
      <c r="D202" s="45"/>
      <c r="E202" s="45"/>
      <c r="F202" s="45"/>
      <c r="G202" s="45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5"/>
      <c r="B203" s="45"/>
      <c r="C203" s="45"/>
      <c r="D203" s="45"/>
      <c r="E203" s="45"/>
      <c r="F203" s="45"/>
      <c r="G203" s="45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5"/>
      <c r="B204" s="45"/>
      <c r="C204" s="45"/>
      <c r="D204" s="45"/>
      <c r="E204" s="45"/>
      <c r="F204" s="45"/>
      <c r="G204" s="45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5"/>
      <c r="B205" s="45"/>
      <c r="C205" s="45"/>
      <c r="D205" s="45"/>
      <c r="E205" s="45"/>
      <c r="F205" s="45"/>
      <c r="G205" s="45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5"/>
      <c r="B206" s="45"/>
      <c r="C206" s="45"/>
      <c r="D206" s="45"/>
      <c r="E206" s="45"/>
      <c r="F206" s="45"/>
      <c r="G206" s="45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5"/>
      <c r="B207" s="45"/>
      <c r="C207" s="45"/>
      <c r="D207" s="45"/>
      <c r="E207" s="45"/>
      <c r="F207" s="45"/>
      <c r="G207" s="45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5"/>
      <c r="B208" s="45"/>
      <c r="C208" s="45"/>
      <c r="D208" s="45"/>
      <c r="E208" s="45"/>
      <c r="F208" s="45"/>
      <c r="G208" s="45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5"/>
      <c r="B209" s="45"/>
      <c r="C209" s="45"/>
      <c r="D209" s="45"/>
      <c r="E209" s="45"/>
      <c r="F209" s="45"/>
      <c r="G209" s="45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5"/>
      <c r="B210" s="45"/>
      <c r="C210" s="45"/>
      <c r="D210" s="45"/>
      <c r="E210" s="45"/>
      <c r="F210" s="45"/>
      <c r="G210" s="45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5"/>
      <c r="B211" s="45"/>
      <c r="C211" s="45"/>
      <c r="D211" s="45"/>
      <c r="E211" s="45"/>
      <c r="F211" s="45"/>
      <c r="G211" s="45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5"/>
      <c r="B212" s="45"/>
      <c r="C212" s="45"/>
      <c r="D212" s="45"/>
      <c r="E212" s="45"/>
      <c r="F212" s="45"/>
      <c r="G212" s="45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5"/>
      <c r="B213" s="45"/>
      <c r="C213" s="45"/>
      <c r="D213" s="45"/>
      <c r="E213" s="45"/>
      <c r="F213" s="45"/>
      <c r="G213" s="45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5"/>
      <c r="B214" s="45"/>
      <c r="C214" s="45"/>
      <c r="D214" s="45"/>
      <c r="E214" s="45"/>
      <c r="F214" s="45"/>
      <c r="G214" s="45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5"/>
      <c r="B215" s="45"/>
      <c r="C215" s="45"/>
      <c r="D215" s="45"/>
      <c r="E215" s="45"/>
      <c r="F215" s="45"/>
      <c r="G215" s="45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5"/>
      <c r="B216" s="45"/>
      <c r="C216" s="45"/>
      <c r="D216" s="45"/>
      <c r="E216" s="45"/>
      <c r="F216" s="45"/>
      <c r="G216" s="45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5"/>
      <c r="B217" s="45"/>
      <c r="C217" s="45"/>
      <c r="D217" s="45"/>
      <c r="E217" s="45"/>
      <c r="F217" s="45"/>
      <c r="G217" s="45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5"/>
      <c r="B218" s="45"/>
      <c r="C218" s="45"/>
      <c r="D218" s="45"/>
      <c r="E218" s="45"/>
      <c r="F218" s="45"/>
      <c r="G218" s="45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5"/>
      <c r="B219" s="45"/>
      <c r="C219" s="45"/>
      <c r="D219" s="45"/>
      <c r="E219" s="45"/>
      <c r="F219" s="45"/>
      <c r="G219" s="45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5"/>
      <c r="B220" s="45"/>
      <c r="C220" s="45"/>
      <c r="D220" s="45"/>
      <c r="E220" s="45"/>
      <c r="F220" s="45"/>
      <c r="G220" s="45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5"/>
      <c r="B221" s="45"/>
      <c r="C221" s="45"/>
      <c r="D221" s="45"/>
      <c r="E221" s="45"/>
      <c r="F221" s="45"/>
      <c r="G221" s="45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5"/>
      <c r="B222" s="45"/>
      <c r="C222" s="45"/>
      <c r="D222" s="45"/>
      <c r="E222" s="45"/>
      <c r="F222" s="45"/>
      <c r="G222" s="45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5"/>
      <c r="B223" s="45"/>
      <c r="C223" s="45"/>
      <c r="D223" s="45"/>
      <c r="E223" s="45"/>
      <c r="F223" s="45"/>
      <c r="G223" s="45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5"/>
      <c r="B224" s="45"/>
      <c r="C224" s="45"/>
      <c r="D224" s="45"/>
      <c r="E224" s="45"/>
      <c r="F224" s="45"/>
      <c r="G224" s="45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5"/>
      <c r="B225" s="45"/>
      <c r="C225" s="45"/>
      <c r="D225" s="45"/>
      <c r="E225" s="45"/>
      <c r="F225" s="45"/>
      <c r="G225" s="45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33:G48">
    <cfRule type="cellIs" dxfId="0" priority="1" operator="lessThan">
      <formula>7</formula>
    </cfRule>
  </conditionalFormatting>
  <conditionalFormatting sqref="G33:G48">
    <cfRule type="cellIs" dxfId="1" priority="2" operator="greaterThanOrEqual">
      <formula>7</formula>
    </cfRule>
  </conditionalFormatting>
  <conditionalFormatting sqref="G4:G27">
    <cfRule type="cellIs" dxfId="0" priority="3" operator="lessThan">
      <formula>7</formula>
    </cfRule>
  </conditionalFormatting>
  <conditionalFormatting sqref="G4:G27">
    <cfRule type="cellIs" dxfId="1" priority="4" operator="greaterThanOrEqual">
      <formula>7</formula>
    </cfRule>
  </conditionalFormatting>
  <conditionalFormatting sqref="B4:E2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36C09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3" t="s">
        <v>26</v>
      </c>
      <c r="B1" s="14" t="s">
        <v>73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 t="s">
        <v>28</v>
      </c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2"/>
      <c r="AA1" s="18"/>
      <c r="AB1" s="18"/>
      <c r="AC1" s="18"/>
      <c r="AD1" s="18"/>
      <c r="AE1" s="18"/>
    </row>
    <row r="2">
      <c r="A2" s="20"/>
      <c r="B2" s="21"/>
      <c r="C2" s="22"/>
      <c r="D2" s="22"/>
      <c r="E2" s="22"/>
      <c r="F2" s="22"/>
      <c r="G2" s="22"/>
      <c r="H2" s="22"/>
      <c r="I2" s="22"/>
      <c r="J2" s="22"/>
      <c r="K2" s="23"/>
      <c r="L2" s="2"/>
      <c r="M2" s="24" t="s">
        <v>29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2"/>
      <c r="AA2" s="18"/>
      <c r="AB2" s="18"/>
      <c r="AC2" s="18"/>
      <c r="AD2" s="18"/>
      <c r="AE2" s="18"/>
    </row>
    <row r="3">
      <c r="A3" s="25"/>
      <c r="B3" s="26" t="s">
        <v>30</v>
      </c>
      <c r="C3" s="26" t="s">
        <v>31</v>
      </c>
      <c r="D3" s="26" t="s">
        <v>32</v>
      </c>
      <c r="E3" s="26" t="s">
        <v>33</v>
      </c>
      <c r="F3" s="27" t="s">
        <v>34</v>
      </c>
      <c r="G3" s="27" t="s">
        <v>35</v>
      </c>
      <c r="H3" s="27" t="s">
        <v>36</v>
      </c>
      <c r="I3" s="27" t="s">
        <v>37</v>
      </c>
      <c r="J3" s="26" t="s">
        <v>38</v>
      </c>
      <c r="K3" s="26" t="s">
        <v>39</v>
      </c>
      <c r="L3" s="2"/>
      <c r="M3" s="17" t="s">
        <v>40</v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2"/>
      <c r="Y3" s="18"/>
      <c r="Z3" s="18"/>
      <c r="AA3" s="18"/>
      <c r="AB3" s="18"/>
      <c r="AC3" s="18"/>
      <c r="AD3" s="18"/>
      <c r="AE3" s="18"/>
    </row>
    <row r="4">
      <c r="A4" s="28" t="str">
        <f>ALNS!A4</f>
        <v>Ana Beatriz Oliveira Barbosa</v>
      </c>
      <c r="B4" s="29"/>
      <c r="C4" s="29"/>
      <c r="D4" s="29"/>
      <c r="E4" s="29"/>
      <c r="F4" s="30">
        <f t="shared" ref="F4:F27" si="1">IF(A4&lt;&gt;"",SUM(B4:E4),)</f>
        <v>0</v>
      </c>
      <c r="G4" s="31" t="str">
        <f t="shared" ref="G4:G27" si="2">IFERROR(IF(F4&gt;=0,AVERAGE(B4:E4),""),"")</f>
        <v/>
      </c>
      <c r="H4" s="30" t="str">
        <f t="shared" ref="H4:H27" si="3">IF(AND(F4&gt;=10,F4&lt;28,G4&lt;7),ROUND((50-G4*6)/4,1),"")</f>
        <v/>
      </c>
      <c r="I4" s="32"/>
      <c r="J4" s="33" t="str">
        <f t="shared" ref="J4:J27" si="4">IF(AND(B4&lt;&gt;"",C4&lt;&gt;"",D4&lt;&gt;"",E4&lt;&gt;""),IF(OR(F4&gt;=28,F4&lt;10),G4,IF(I4=H4,5,((G4*6)+(I4*4))/10)),)</f>
        <v/>
      </c>
      <c r="K4" s="34" t="str">
        <f t="shared" ref="K4:K27" si="5">IF(AND(B4&lt;&gt;"",C4&lt;&gt;"",D4&lt;&gt;"",E4&lt;&gt;""),IF(J4&gt;=5,"A","R"),)</f>
        <v/>
      </c>
      <c r="L4" s="2"/>
      <c r="M4" s="35" t="s">
        <v>41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</row>
    <row r="5">
      <c r="A5" s="36" t="str">
        <f>ALNS!A5</f>
        <v>Ana Clara de Lima</v>
      </c>
      <c r="B5" s="37"/>
      <c r="C5" s="37"/>
      <c r="D5" s="37"/>
      <c r="E5" s="37"/>
      <c r="F5" s="38">
        <f t="shared" si="1"/>
        <v>0</v>
      </c>
      <c r="G5" s="39" t="str">
        <f t="shared" si="2"/>
        <v/>
      </c>
      <c r="H5" s="38" t="str">
        <f t="shared" si="3"/>
        <v/>
      </c>
      <c r="I5" s="40"/>
      <c r="J5" s="41" t="str">
        <f t="shared" si="4"/>
        <v/>
      </c>
      <c r="K5" s="42" t="str">
        <f t="shared" si="5"/>
        <v/>
      </c>
      <c r="L5" s="2"/>
      <c r="M5" s="24" t="s">
        <v>42</v>
      </c>
      <c r="N5" s="18"/>
      <c r="O5" s="18"/>
      <c r="P5" s="18"/>
      <c r="Q5" s="18"/>
      <c r="R5" s="18"/>
      <c r="S5" s="18"/>
      <c r="T5" s="18"/>
      <c r="U5" s="18"/>
      <c r="V5" s="18"/>
      <c r="W5" s="18"/>
      <c r="X5" s="2"/>
      <c r="Y5" s="18"/>
      <c r="Z5" s="2"/>
      <c r="AA5" s="18"/>
      <c r="AB5" s="18"/>
      <c r="AC5" s="18"/>
      <c r="AD5" s="18"/>
      <c r="AE5" s="18"/>
    </row>
    <row r="6">
      <c r="A6" s="28" t="str">
        <f>ALNS!A6</f>
        <v>Brenda Teixeira Figueiredo</v>
      </c>
      <c r="B6" s="29"/>
      <c r="C6" s="29"/>
      <c r="D6" s="29"/>
      <c r="E6" s="29"/>
      <c r="F6" s="30">
        <f t="shared" si="1"/>
        <v>0</v>
      </c>
      <c r="G6" s="31" t="str">
        <f t="shared" si="2"/>
        <v/>
      </c>
      <c r="H6" s="30" t="str">
        <f t="shared" si="3"/>
        <v/>
      </c>
      <c r="I6" s="32"/>
      <c r="J6" s="33" t="str">
        <f t="shared" si="4"/>
        <v/>
      </c>
      <c r="K6" s="34" t="str">
        <f t="shared" si="5"/>
        <v/>
      </c>
      <c r="L6" s="2"/>
      <c r="M6" s="43" t="s">
        <v>43</v>
      </c>
      <c r="N6" s="18"/>
      <c r="O6" s="18"/>
      <c r="P6" s="18"/>
      <c r="Q6" s="18"/>
      <c r="R6" s="18"/>
      <c r="S6" s="18"/>
      <c r="T6" s="18"/>
      <c r="U6" s="18"/>
      <c r="V6" s="18"/>
      <c r="W6" s="18"/>
      <c r="X6" s="2"/>
      <c r="Y6" s="18"/>
      <c r="Z6" s="2"/>
      <c r="AA6" s="18"/>
      <c r="AB6" s="18"/>
      <c r="AC6" s="18"/>
      <c r="AD6" s="18"/>
      <c r="AE6" s="18"/>
    </row>
    <row r="7">
      <c r="A7" s="36" t="str">
        <f>ALNS!A7</f>
        <v>Carlos Antonio da Silva Vicente</v>
      </c>
      <c r="B7" s="37"/>
      <c r="C7" s="37"/>
      <c r="D7" s="37"/>
      <c r="E7" s="37"/>
      <c r="F7" s="38">
        <f t="shared" si="1"/>
        <v>0</v>
      </c>
      <c r="G7" s="39" t="str">
        <f t="shared" si="2"/>
        <v/>
      </c>
      <c r="H7" s="38" t="str">
        <f t="shared" si="3"/>
        <v/>
      </c>
      <c r="I7" s="40"/>
      <c r="J7" s="41" t="str">
        <f t="shared" si="4"/>
        <v/>
      </c>
      <c r="K7" s="42" t="str">
        <f t="shared" si="5"/>
        <v/>
      </c>
      <c r="L7" s="2"/>
      <c r="M7" s="43" t="s">
        <v>44</v>
      </c>
      <c r="N7" s="18"/>
      <c r="O7" s="18"/>
      <c r="P7" s="18"/>
      <c r="Q7" s="18"/>
      <c r="R7" s="18"/>
      <c r="S7" s="18"/>
      <c r="T7" s="18"/>
      <c r="U7" s="18"/>
      <c r="V7" s="18"/>
      <c r="W7" s="18"/>
      <c r="X7" s="2"/>
      <c r="Y7" s="18"/>
      <c r="Z7" s="2"/>
      <c r="AA7" s="18"/>
      <c r="AB7" s="18"/>
      <c r="AC7" s="18"/>
      <c r="AD7" s="18"/>
      <c r="AE7" s="18"/>
    </row>
    <row r="8">
      <c r="A8" s="28" t="str">
        <f>ALNS!A8</f>
        <v>Eduarda Shaieny Lopes Lima</v>
      </c>
      <c r="B8" s="29"/>
      <c r="C8" s="29"/>
      <c r="D8" s="29"/>
      <c r="E8" s="29"/>
      <c r="F8" s="30">
        <f t="shared" si="1"/>
        <v>0</v>
      </c>
      <c r="G8" s="31" t="str">
        <f t="shared" si="2"/>
        <v/>
      </c>
      <c r="H8" s="30" t="str">
        <f t="shared" si="3"/>
        <v/>
      </c>
      <c r="I8" s="32"/>
      <c r="J8" s="33" t="str">
        <f t="shared" si="4"/>
        <v/>
      </c>
      <c r="K8" s="34" t="str">
        <f t="shared" si="5"/>
        <v/>
      </c>
      <c r="L8" s="2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2"/>
      <c r="Y8" s="18"/>
      <c r="Z8" s="2"/>
      <c r="AA8" s="18"/>
      <c r="AB8" s="18"/>
      <c r="AC8" s="18"/>
      <c r="AD8" s="18"/>
      <c r="AE8" s="18"/>
    </row>
    <row r="9">
      <c r="A9" s="36" t="str">
        <f>ALNS!A9</f>
        <v>Ellen Beatriz Pacífico da Silva</v>
      </c>
      <c r="B9" s="37"/>
      <c r="C9" s="37"/>
      <c r="D9" s="37"/>
      <c r="E9" s="37"/>
      <c r="F9" s="38">
        <f t="shared" si="1"/>
        <v>0</v>
      </c>
      <c r="G9" s="39" t="str">
        <f t="shared" si="2"/>
        <v/>
      </c>
      <c r="H9" s="38" t="str">
        <f t="shared" si="3"/>
        <v/>
      </c>
      <c r="I9" s="40"/>
      <c r="J9" s="41" t="str">
        <f t="shared" si="4"/>
        <v/>
      </c>
      <c r="K9" s="42" t="str">
        <f t="shared" si="5"/>
        <v/>
      </c>
      <c r="L9" s="2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2"/>
      <c r="Y9" s="18"/>
      <c r="Z9" s="2"/>
      <c r="AA9" s="18"/>
      <c r="AB9" s="18"/>
      <c r="AC9" s="18"/>
      <c r="AD9" s="18"/>
      <c r="AE9" s="18"/>
    </row>
    <row r="10">
      <c r="A10" s="28" t="str">
        <f>ALNS!A10</f>
        <v>Emilly Christina Lima Freire</v>
      </c>
      <c r="B10" s="29"/>
      <c r="C10" s="29"/>
      <c r="D10" s="29"/>
      <c r="E10" s="29"/>
      <c r="F10" s="30">
        <f t="shared" si="1"/>
        <v>0</v>
      </c>
      <c r="G10" s="31" t="str">
        <f t="shared" si="2"/>
        <v/>
      </c>
      <c r="H10" s="30" t="str">
        <f t="shared" si="3"/>
        <v/>
      </c>
      <c r="I10" s="32"/>
      <c r="J10" s="33" t="str">
        <f t="shared" si="4"/>
        <v/>
      </c>
      <c r="K10" s="34" t="str">
        <f t="shared" si="5"/>
        <v/>
      </c>
      <c r="L10" s="2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2"/>
      <c r="Y10" s="18"/>
      <c r="Z10" s="2"/>
      <c r="AA10" s="18"/>
      <c r="AB10" s="18"/>
      <c r="AC10" s="18"/>
      <c r="AD10" s="18"/>
      <c r="AE10" s="18"/>
    </row>
    <row r="11">
      <c r="A11" s="36" t="str">
        <f>ALNS!A11</f>
        <v>Emilly Eduarda Almeida da Silva</v>
      </c>
      <c r="B11" s="37"/>
      <c r="C11" s="37"/>
      <c r="D11" s="37"/>
      <c r="E11" s="37"/>
      <c r="F11" s="38">
        <f t="shared" si="1"/>
        <v>0</v>
      </c>
      <c r="G11" s="39" t="str">
        <f t="shared" si="2"/>
        <v/>
      </c>
      <c r="H11" s="38" t="str">
        <f t="shared" si="3"/>
        <v/>
      </c>
      <c r="I11" s="40"/>
      <c r="J11" s="41" t="str">
        <f t="shared" si="4"/>
        <v/>
      </c>
      <c r="K11" s="42" t="str">
        <f t="shared" si="5"/>
        <v/>
      </c>
      <c r="L11" s="2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2"/>
      <c r="Y11" s="18"/>
      <c r="Z11" s="2"/>
      <c r="AA11" s="18"/>
      <c r="AB11" s="18"/>
      <c r="AC11" s="18"/>
      <c r="AD11" s="18"/>
      <c r="AE11" s="18"/>
    </row>
    <row r="12">
      <c r="A12" s="28" t="str">
        <f>ALNS!A12</f>
        <v>Emilly Oliveira da Cruz</v>
      </c>
      <c r="B12" s="29"/>
      <c r="C12" s="29"/>
      <c r="D12" s="29"/>
      <c r="E12" s="29"/>
      <c r="F12" s="30">
        <f t="shared" si="1"/>
        <v>0</v>
      </c>
      <c r="G12" s="31" t="str">
        <f t="shared" si="2"/>
        <v/>
      </c>
      <c r="H12" s="30" t="str">
        <f t="shared" si="3"/>
        <v/>
      </c>
      <c r="I12" s="32"/>
      <c r="J12" s="33" t="str">
        <f t="shared" si="4"/>
        <v/>
      </c>
      <c r="K12" s="34" t="str">
        <f t="shared" si="5"/>
        <v/>
      </c>
      <c r="L12" s="2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2"/>
      <c r="Y12" s="18"/>
      <c r="Z12" s="2"/>
      <c r="AA12" s="18"/>
      <c r="AB12" s="18"/>
      <c r="AC12" s="18"/>
      <c r="AD12" s="18"/>
      <c r="AE12" s="18"/>
    </row>
    <row r="13">
      <c r="A13" s="36" t="str">
        <f>ALNS!A13</f>
        <v>Esteffany Mirelly Lima da Silva</v>
      </c>
      <c r="B13" s="37"/>
      <c r="C13" s="37"/>
      <c r="D13" s="37"/>
      <c r="E13" s="37"/>
      <c r="F13" s="38">
        <f t="shared" si="1"/>
        <v>0</v>
      </c>
      <c r="G13" s="39" t="str">
        <f t="shared" si="2"/>
        <v/>
      </c>
      <c r="H13" s="38" t="str">
        <f t="shared" si="3"/>
        <v/>
      </c>
      <c r="I13" s="40"/>
      <c r="J13" s="41" t="str">
        <f t="shared" si="4"/>
        <v/>
      </c>
      <c r="K13" s="42" t="str">
        <f t="shared" si="5"/>
        <v/>
      </c>
      <c r="L13" s="2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2"/>
      <c r="Y13" s="18"/>
      <c r="Z13" s="2"/>
      <c r="AA13" s="18"/>
      <c r="AB13" s="18"/>
      <c r="AC13" s="18"/>
      <c r="AD13" s="18"/>
      <c r="AE13" s="18"/>
    </row>
    <row r="14">
      <c r="A14" s="28" t="str">
        <f>ALNS!A14</f>
        <v>Ester Hadassa Gomes Silva</v>
      </c>
      <c r="B14" s="29"/>
      <c r="C14" s="29"/>
      <c r="D14" s="29"/>
      <c r="E14" s="29"/>
      <c r="F14" s="30">
        <f t="shared" si="1"/>
        <v>0</v>
      </c>
      <c r="G14" s="31" t="str">
        <f t="shared" si="2"/>
        <v/>
      </c>
      <c r="H14" s="30" t="str">
        <f t="shared" si="3"/>
        <v/>
      </c>
      <c r="I14" s="32"/>
      <c r="J14" s="33" t="str">
        <f t="shared" si="4"/>
        <v/>
      </c>
      <c r="K14" s="34" t="str">
        <f t="shared" si="5"/>
        <v/>
      </c>
      <c r="L14" s="2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2"/>
      <c r="Y14" s="18"/>
      <c r="Z14" s="2"/>
      <c r="AA14" s="18"/>
      <c r="AB14" s="18"/>
      <c r="AC14" s="18"/>
      <c r="AD14" s="18"/>
      <c r="AE14" s="18"/>
    </row>
    <row r="15">
      <c r="A15" s="36" t="str">
        <f>ALNS!A15</f>
        <v>Évelin Yasmin Ferreira de Santana</v>
      </c>
      <c r="B15" s="37"/>
      <c r="C15" s="37"/>
      <c r="D15" s="37"/>
      <c r="E15" s="37"/>
      <c r="F15" s="38">
        <f t="shared" si="1"/>
        <v>0</v>
      </c>
      <c r="G15" s="39" t="str">
        <f t="shared" si="2"/>
        <v/>
      </c>
      <c r="H15" s="38" t="str">
        <f t="shared" si="3"/>
        <v/>
      </c>
      <c r="I15" s="40"/>
      <c r="J15" s="41" t="str">
        <f t="shared" si="4"/>
        <v/>
      </c>
      <c r="K15" s="42" t="str">
        <f t="shared" si="5"/>
        <v/>
      </c>
      <c r="L15" s="2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2"/>
      <c r="Y15" s="18"/>
      <c r="Z15" s="2"/>
      <c r="AA15" s="18"/>
      <c r="AB15" s="18"/>
      <c r="AC15" s="18"/>
      <c r="AD15" s="18"/>
      <c r="AE15" s="18"/>
    </row>
    <row r="16">
      <c r="A16" s="28" t="str">
        <f>ALNS!A16</f>
        <v>Everton Henrique de Negreiros Silva</v>
      </c>
      <c r="B16" s="29"/>
      <c r="C16" s="29"/>
      <c r="D16" s="29"/>
      <c r="E16" s="29"/>
      <c r="F16" s="30">
        <f t="shared" si="1"/>
        <v>0</v>
      </c>
      <c r="G16" s="31" t="str">
        <f t="shared" si="2"/>
        <v/>
      </c>
      <c r="H16" s="30" t="str">
        <f t="shared" si="3"/>
        <v/>
      </c>
      <c r="I16" s="32"/>
      <c r="J16" s="33" t="str">
        <f t="shared" si="4"/>
        <v/>
      </c>
      <c r="K16" s="34" t="str">
        <f t="shared" si="5"/>
        <v/>
      </c>
      <c r="L16" s="2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2"/>
      <c r="Y16" s="18"/>
      <c r="Z16" s="2"/>
      <c r="AA16" s="18"/>
      <c r="AB16" s="18"/>
      <c r="AC16" s="18"/>
      <c r="AD16" s="18"/>
      <c r="AE16" s="18"/>
    </row>
    <row r="17">
      <c r="A17" s="36" t="str">
        <f>ALNS!A17</f>
        <v>Gabrielle Borges Alves</v>
      </c>
      <c r="B17" s="37"/>
      <c r="C17" s="37"/>
      <c r="D17" s="37"/>
      <c r="E17" s="37"/>
      <c r="F17" s="38">
        <f t="shared" si="1"/>
        <v>0</v>
      </c>
      <c r="G17" s="39" t="str">
        <f t="shared" si="2"/>
        <v/>
      </c>
      <c r="H17" s="38" t="str">
        <f t="shared" si="3"/>
        <v/>
      </c>
      <c r="I17" s="40"/>
      <c r="J17" s="41" t="str">
        <f t="shared" si="4"/>
        <v/>
      </c>
      <c r="K17" s="42" t="str">
        <f t="shared" si="5"/>
        <v/>
      </c>
      <c r="L17" s="2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2"/>
      <c r="Y17" s="18"/>
      <c r="Z17" s="2"/>
      <c r="AA17" s="18"/>
      <c r="AB17" s="18"/>
      <c r="AC17" s="18"/>
      <c r="AD17" s="18"/>
      <c r="AE17" s="18"/>
    </row>
    <row r="18">
      <c r="A18" s="28" t="str">
        <f>ALNS!A18</f>
        <v>João Gabriel Araújo Macedo</v>
      </c>
      <c r="B18" s="29"/>
      <c r="C18" s="29"/>
      <c r="D18" s="29"/>
      <c r="E18" s="29"/>
      <c r="F18" s="30">
        <f t="shared" si="1"/>
        <v>0</v>
      </c>
      <c r="G18" s="31" t="str">
        <f t="shared" si="2"/>
        <v/>
      </c>
      <c r="H18" s="30" t="str">
        <f t="shared" si="3"/>
        <v/>
      </c>
      <c r="I18" s="32"/>
      <c r="J18" s="33" t="str">
        <f t="shared" si="4"/>
        <v/>
      </c>
      <c r="K18" s="34" t="str">
        <f t="shared" si="5"/>
        <v/>
      </c>
      <c r="L18" s="2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2"/>
      <c r="Y18" s="18"/>
      <c r="Z18" s="2"/>
      <c r="AA18" s="18"/>
      <c r="AB18" s="18"/>
      <c r="AC18" s="18"/>
      <c r="AD18" s="18"/>
      <c r="AE18" s="18"/>
    </row>
    <row r="19">
      <c r="A19" s="36" t="str">
        <f>ALNS!A19</f>
        <v>José Flávio Araújo Macedo</v>
      </c>
      <c r="B19" s="37"/>
      <c r="C19" s="37"/>
      <c r="D19" s="37"/>
      <c r="E19" s="37"/>
      <c r="F19" s="38">
        <f t="shared" si="1"/>
        <v>0</v>
      </c>
      <c r="G19" s="39" t="str">
        <f t="shared" si="2"/>
        <v/>
      </c>
      <c r="H19" s="38" t="str">
        <f t="shared" si="3"/>
        <v/>
      </c>
      <c r="I19" s="40"/>
      <c r="J19" s="41" t="str">
        <f t="shared" si="4"/>
        <v/>
      </c>
      <c r="K19" s="42" t="str">
        <f t="shared" si="5"/>
        <v/>
      </c>
      <c r="L19" s="2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2"/>
      <c r="Y19" s="18"/>
      <c r="Z19" s="2"/>
      <c r="AA19" s="18"/>
      <c r="AB19" s="18"/>
      <c r="AC19" s="18"/>
      <c r="AD19" s="18"/>
      <c r="AE19" s="18"/>
    </row>
    <row r="20" ht="15.75" customHeight="1">
      <c r="A20" s="44" t="str">
        <f>ALNS!A20</f>
        <v>Lethycia Nascimento Sousa</v>
      </c>
      <c r="B20" s="29"/>
      <c r="C20" s="29"/>
      <c r="D20" s="29"/>
      <c r="E20" s="29"/>
      <c r="F20" s="30">
        <f t="shared" si="1"/>
        <v>0</v>
      </c>
      <c r="G20" s="31" t="str">
        <f t="shared" si="2"/>
        <v/>
      </c>
      <c r="H20" s="30" t="str">
        <f t="shared" si="3"/>
        <v/>
      </c>
      <c r="I20" s="32"/>
      <c r="J20" s="33" t="str">
        <f t="shared" si="4"/>
        <v/>
      </c>
      <c r="K20" s="34" t="str">
        <f t="shared" si="5"/>
        <v/>
      </c>
      <c r="L20" s="2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2"/>
      <c r="Y20" s="18"/>
      <c r="Z20" s="2"/>
      <c r="AA20" s="18"/>
      <c r="AB20" s="18"/>
      <c r="AC20" s="18"/>
      <c r="AD20" s="18"/>
      <c r="AE20" s="18"/>
    </row>
    <row r="21" ht="15.75" customHeight="1">
      <c r="A21" s="36" t="str">
        <f>ALNS!A21</f>
        <v>Maria Julia Oliveira Almeida</v>
      </c>
      <c r="B21" s="37"/>
      <c r="C21" s="37"/>
      <c r="D21" s="37"/>
      <c r="E21" s="37"/>
      <c r="F21" s="38">
        <f t="shared" si="1"/>
        <v>0</v>
      </c>
      <c r="G21" s="39" t="str">
        <f t="shared" si="2"/>
        <v/>
      </c>
      <c r="H21" s="38" t="str">
        <f t="shared" si="3"/>
        <v/>
      </c>
      <c r="I21" s="40"/>
      <c r="J21" s="41" t="str">
        <f t="shared" si="4"/>
        <v/>
      </c>
      <c r="K21" s="42" t="str">
        <f t="shared" si="5"/>
        <v/>
      </c>
      <c r="L21" s="2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2"/>
      <c r="Y21" s="18"/>
      <c r="Z21" s="2"/>
      <c r="AA21" s="18"/>
      <c r="AB21" s="18"/>
      <c r="AC21" s="18"/>
      <c r="AD21" s="18"/>
      <c r="AE21" s="18"/>
    </row>
    <row r="22" ht="15.75" customHeight="1">
      <c r="A22" s="28" t="str">
        <f>ALNS!A22</f>
        <v>Marynna Mellyne de Oliveira Almeida Carneiro</v>
      </c>
      <c r="B22" s="29"/>
      <c r="C22" s="29"/>
      <c r="D22" s="29"/>
      <c r="E22" s="29"/>
      <c r="F22" s="30">
        <f t="shared" si="1"/>
        <v>0</v>
      </c>
      <c r="G22" s="31" t="str">
        <f t="shared" si="2"/>
        <v/>
      </c>
      <c r="H22" s="30" t="str">
        <f t="shared" si="3"/>
        <v/>
      </c>
      <c r="I22" s="32"/>
      <c r="J22" s="33" t="str">
        <f t="shared" si="4"/>
        <v/>
      </c>
      <c r="K22" s="34" t="str">
        <f t="shared" si="5"/>
        <v/>
      </c>
      <c r="L22" s="2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2"/>
      <c r="Y22" s="18"/>
      <c r="Z22" s="2"/>
      <c r="AA22" s="18"/>
      <c r="AB22" s="18"/>
      <c r="AC22" s="18"/>
      <c r="AD22" s="18"/>
      <c r="AE22" s="18"/>
    </row>
    <row r="23" ht="15.75" customHeight="1">
      <c r="A23" s="36" t="str">
        <f>ALNS!A23</f>
        <v>Milena Luana Azevedo Lima</v>
      </c>
      <c r="B23" s="37"/>
      <c r="C23" s="37"/>
      <c r="D23" s="37"/>
      <c r="E23" s="37"/>
      <c r="F23" s="38">
        <f t="shared" si="1"/>
        <v>0</v>
      </c>
      <c r="G23" s="39" t="str">
        <f t="shared" si="2"/>
        <v/>
      </c>
      <c r="H23" s="38" t="str">
        <f t="shared" si="3"/>
        <v/>
      </c>
      <c r="I23" s="40"/>
      <c r="J23" s="41" t="str">
        <f t="shared" si="4"/>
        <v/>
      </c>
      <c r="K23" s="42" t="str">
        <f t="shared" si="5"/>
        <v/>
      </c>
      <c r="L23" s="2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2"/>
      <c r="Y23" s="18"/>
      <c r="Z23" s="2"/>
      <c r="AA23" s="18"/>
      <c r="AB23" s="18"/>
      <c r="AC23" s="18"/>
      <c r="AD23" s="18"/>
      <c r="AE23" s="18"/>
    </row>
    <row r="24" ht="15.75" customHeight="1">
      <c r="A24" s="28" t="str">
        <f>ALNS!A24</f>
        <v>Myllena Maria da Silva Balbino</v>
      </c>
      <c r="B24" s="29"/>
      <c r="C24" s="29"/>
      <c r="D24" s="29"/>
      <c r="E24" s="29"/>
      <c r="F24" s="30">
        <f t="shared" si="1"/>
        <v>0</v>
      </c>
      <c r="G24" s="31" t="str">
        <f t="shared" si="2"/>
        <v/>
      </c>
      <c r="H24" s="30" t="str">
        <f t="shared" si="3"/>
        <v/>
      </c>
      <c r="I24" s="32"/>
      <c r="J24" s="33" t="str">
        <f t="shared" si="4"/>
        <v/>
      </c>
      <c r="K24" s="34" t="str">
        <f t="shared" si="5"/>
        <v/>
      </c>
      <c r="L24" s="2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2"/>
      <c r="Y24" s="18"/>
      <c r="Z24" s="2"/>
      <c r="AA24" s="18"/>
      <c r="AB24" s="18"/>
      <c r="AC24" s="18"/>
      <c r="AD24" s="18"/>
      <c r="AE24" s="18"/>
    </row>
    <row r="25" ht="15.75" customHeight="1">
      <c r="A25" s="36" t="str">
        <f>ALNS!A25</f>
        <v>Poliana Kelly de Almeida Nascimento</v>
      </c>
      <c r="B25" s="37"/>
      <c r="C25" s="37"/>
      <c r="D25" s="37"/>
      <c r="E25" s="37"/>
      <c r="F25" s="38">
        <f t="shared" si="1"/>
        <v>0</v>
      </c>
      <c r="G25" s="39" t="str">
        <f t="shared" si="2"/>
        <v/>
      </c>
      <c r="H25" s="38" t="str">
        <f t="shared" si="3"/>
        <v/>
      </c>
      <c r="I25" s="40"/>
      <c r="J25" s="41" t="str">
        <f t="shared" si="4"/>
        <v/>
      </c>
      <c r="K25" s="42" t="str">
        <f t="shared" si="5"/>
        <v/>
      </c>
      <c r="L25" s="2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2"/>
      <c r="Y25" s="18"/>
      <c r="Z25" s="2"/>
      <c r="AA25" s="18"/>
      <c r="AB25" s="18"/>
      <c r="AC25" s="18"/>
      <c r="AD25" s="18"/>
      <c r="AE25" s="18"/>
    </row>
    <row r="26" ht="15.75" customHeight="1">
      <c r="A26" s="28" t="str">
        <f>ALNS!A26</f>
        <v>Rafaelly Jordão de Oliveira</v>
      </c>
      <c r="B26" s="29"/>
      <c r="C26" s="29"/>
      <c r="D26" s="29"/>
      <c r="E26" s="29"/>
      <c r="F26" s="30">
        <f t="shared" si="1"/>
        <v>0</v>
      </c>
      <c r="G26" s="31" t="str">
        <f t="shared" si="2"/>
        <v/>
      </c>
      <c r="H26" s="30" t="str">
        <f t="shared" si="3"/>
        <v/>
      </c>
      <c r="I26" s="32"/>
      <c r="J26" s="33" t="str">
        <f t="shared" si="4"/>
        <v/>
      </c>
      <c r="K26" s="34" t="str">
        <f t="shared" si="5"/>
        <v/>
      </c>
      <c r="L26" s="2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2"/>
      <c r="Y26" s="18"/>
      <c r="Z26" s="2"/>
      <c r="AA26" s="18"/>
      <c r="AB26" s="18"/>
      <c r="AC26" s="18"/>
      <c r="AD26" s="18"/>
      <c r="AE26" s="18"/>
    </row>
    <row r="27" ht="15.75" customHeight="1">
      <c r="A27" s="36" t="str">
        <f>ALNS!A27</f>
        <v>Samuel de Sousa Ribeiro</v>
      </c>
      <c r="B27" s="37"/>
      <c r="C27" s="37"/>
      <c r="D27" s="37"/>
      <c r="E27" s="37"/>
      <c r="F27" s="38">
        <f t="shared" si="1"/>
        <v>0</v>
      </c>
      <c r="G27" s="39" t="str">
        <f t="shared" si="2"/>
        <v/>
      </c>
      <c r="H27" s="38" t="str">
        <f t="shared" si="3"/>
        <v/>
      </c>
      <c r="I27" s="40"/>
      <c r="J27" s="41" t="str">
        <f t="shared" si="4"/>
        <v/>
      </c>
      <c r="K27" s="42" t="str">
        <f t="shared" si="5"/>
        <v/>
      </c>
      <c r="L27" s="2"/>
      <c r="M27" s="18"/>
      <c r="N27" s="2"/>
      <c r="O27" s="2"/>
      <c r="P27" s="18"/>
      <c r="Q27" s="2"/>
      <c r="R27" s="2"/>
      <c r="S27" s="2"/>
      <c r="T27" s="2"/>
      <c r="U27" s="2"/>
      <c r="V27" s="2"/>
      <c r="W27" s="2"/>
      <c r="X27" s="2"/>
      <c r="Y27" s="18"/>
      <c r="Z27" s="2"/>
      <c r="AA27" s="18"/>
      <c r="AB27" s="18"/>
      <c r="AC27" s="18"/>
      <c r="AD27" s="18"/>
      <c r="AE27" s="18"/>
    </row>
    <row r="28" ht="15.75" hidden="1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2"/>
      <c r="M28" s="18"/>
      <c r="N28" s="2"/>
      <c r="O28" s="18"/>
      <c r="P28" s="18"/>
      <c r="Q28" s="18"/>
      <c r="R28" s="18"/>
      <c r="S28" s="18"/>
      <c r="T28" s="2"/>
      <c r="U28" s="2"/>
      <c r="V28" s="2"/>
      <c r="W28" s="2"/>
      <c r="X28" s="2"/>
      <c r="Y28" s="18"/>
      <c r="Z28" s="2"/>
      <c r="AA28" s="18"/>
      <c r="AB28" s="18"/>
      <c r="AC28" s="18"/>
      <c r="AD28" s="18"/>
      <c r="AE28" s="18"/>
    </row>
    <row r="29" ht="15.75" hidden="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2"/>
      <c r="M29" s="18"/>
      <c r="N29" s="18"/>
      <c r="O29" s="18"/>
      <c r="P29" s="18"/>
      <c r="Q29" s="18"/>
      <c r="R29" s="18"/>
      <c r="S29" s="18"/>
      <c r="T29" s="2"/>
      <c r="U29" s="2"/>
      <c r="V29" s="2"/>
      <c r="W29" s="2"/>
      <c r="X29" s="2"/>
      <c r="Y29" s="2"/>
      <c r="Z29" s="2"/>
      <c r="AA29" s="18"/>
      <c r="AB29" s="18"/>
      <c r="AC29" s="18"/>
      <c r="AD29" s="18"/>
      <c r="AE29" s="18"/>
    </row>
    <row r="30" ht="15.75" hidden="1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2"/>
      <c r="M30" s="18"/>
      <c r="N30" s="2"/>
      <c r="O30" s="18"/>
      <c r="P30" s="18"/>
      <c r="Q30" s="18"/>
      <c r="R30" s="18"/>
      <c r="S30" s="18"/>
      <c r="T30" s="2"/>
      <c r="U30" s="2"/>
      <c r="V30" s="2"/>
      <c r="W30" s="2"/>
      <c r="X30" s="2"/>
      <c r="Y30" s="2"/>
      <c r="Z30" s="2"/>
      <c r="AA30" s="18"/>
      <c r="AB30" s="18"/>
      <c r="AC30" s="18"/>
      <c r="AD30" s="18"/>
      <c r="AE30" s="18"/>
    </row>
    <row r="31" ht="15.75" hidden="1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8"/>
      <c r="M31" s="18"/>
      <c r="N31" s="2"/>
      <c r="O31" s="18"/>
      <c r="P31" s="18"/>
      <c r="Q31" s="2"/>
      <c r="R31" s="18"/>
      <c r="S31" s="18"/>
      <c r="T31" s="2"/>
      <c r="U31" s="2"/>
      <c r="V31" s="2"/>
      <c r="W31" s="2"/>
      <c r="X31" s="2"/>
      <c r="Y31" s="2"/>
      <c r="Z31" s="2"/>
      <c r="AA31" s="18"/>
      <c r="AB31" s="2"/>
      <c r="AC31" s="18"/>
      <c r="AD31" s="18"/>
      <c r="AE31" s="18"/>
    </row>
    <row r="32" ht="15.75" hidden="1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8"/>
      <c r="M32" s="18"/>
      <c r="N32" s="2"/>
      <c r="O32" s="18"/>
      <c r="P32" s="18"/>
      <c r="Q32" s="18"/>
      <c r="R32" s="18"/>
      <c r="S32" s="18"/>
      <c r="T32" s="2"/>
      <c r="U32" s="2"/>
      <c r="V32" s="2"/>
      <c r="W32" s="2"/>
      <c r="X32" s="2"/>
      <c r="Y32" s="2"/>
      <c r="Z32" s="2"/>
      <c r="AA32" s="18"/>
      <c r="AB32" s="18"/>
      <c r="AC32" s="18"/>
      <c r="AD32" s="18"/>
      <c r="AE32" s="18"/>
    </row>
    <row r="33" ht="15.75" hidden="1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8"/>
      <c r="M33" s="18"/>
      <c r="N33" s="18"/>
      <c r="O33" s="18"/>
      <c r="P33" s="18"/>
      <c r="Q33" s="18"/>
      <c r="R33" s="18"/>
      <c r="S33" s="18"/>
      <c r="T33" s="2"/>
      <c r="U33" s="2"/>
      <c r="V33" s="2"/>
      <c r="W33" s="2"/>
      <c r="X33" s="2"/>
      <c r="Y33" s="2"/>
      <c r="Z33" s="2"/>
      <c r="AA33" s="18"/>
      <c r="AB33" s="18"/>
      <c r="AC33" s="18"/>
      <c r="AD33" s="18"/>
      <c r="AE33" s="18"/>
    </row>
    <row r="34" ht="15.75" hidden="1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8"/>
      <c r="M34" s="18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8"/>
      <c r="AB34" s="18"/>
      <c r="AC34" s="18"/>
      <c r="AD34" s="18"/>
      <c r="AE34" s="18"/>
    </row>
    <row r="35" ht="15.75" hidden="1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8"/>
      <c r="M35" s="18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8"/>
      <c r="AB35" s="18"/>
      <c r="AC35" s="18"/>
      <c r="AD35" s="18"/>
      <c r="AE35" s="18"/>
    </row>
    <row r="36" ht="15.75" hidden="1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8"/>
      <c r="M36" s="18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8"/>
      <c r="AB36" s="18"/>
      <c r="AC36" s="18"/>
      <c r="AD36" s="18"/>
      <c r="AE36" s="18"/>
    </row>
    <row r="37" ht="15.75" hidden="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8"/>
      <c r="M37" s="18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8"/>
      <c r="AB37" s="18"/>
      <c r="AC37" s="18"/>
      <c r="AD37" s="18"/>
      <c r="AE37" s="2"/>
    </row>
    <row r="38" ht="15.75" hidden="1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8"/>
      <c r="M38" s="18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8"/>
      <c r="AB38" s="18"/>
      <c r="AC38" s="18"/>
      <c r="AD38" s="18"/>
      <c r="AE38" s="2"/>
    </row>
    <row r="39" ht="15.75" hidden="1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8"/>
      <c r="M39" s="18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8"/>
      <c r="AB39" s="18"/>
      <c r="AC39" s="18"/>
      <c r="AD39" s="18"/>
      <c r="AE39" s="2"/>
    </row>
    <row r="40" ht="15.75" hidden="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8"/>
      <c r="M40" s="18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8"/>
      <c r="AB40" s="18"/>
      <c r="AC40" s="18"/>
      <c r="AD40" s="2"/>
      <c r="AE40" s="2"/>
    </row>
    <row r="41" ht="15.75" hidden="1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8"/>
      <c r="M41" s="18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8"/>
      <c r="AB41" s="2"/>
      <c r="AC41" s="2"/>
      <c r="AD41" s="2"/>
      <c r="AE41" s="2"/>
    </row>
    <row r="42" ht="15.75" hidden="1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8"/>
      <c r="M42" s="18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8"/>
      <c r="AB42" s="2"/>
      <c r="AC42" s="2"/>
      <c r="AD42" s="2"/>
      <c r="AE42" s="2"/>
    </row>
    <row r="43" ht="15.75" hidden="1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8"/>
      <c r="M43" s="18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8"/>
      <c r="AB43" s="2"/>
      <c r="AC43" s="2"/>
      <c r="AD43" s="2"/>
      <c r="AE43" s="2"/>
    </row>
    <row r="44" ht="15.75" hidden="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8"/>
      <c r="M44" s="18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8"/>
      <c r="AB44" s="2"/>
      <c r="AC44" s="2"/>
      <c r="AD44" s="2"/>
      <c r="AE44" s="2"/>
    </row>
    <row r="45" ht="15.75" hidden="1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8"/>
      <c r="M45" s="18"/>
      <c r="N45" s="18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8"/>
      <c r="M46" s="18"/>
      <c r="N46" s="18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8"/>
      <c r="M47" s="18"/>
      <c r="N47" s="18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8"/>
      <c r="M48" s="18"/>
      <c r="N48" s="1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8"/>
      <c r="M49" s="18"/>
      <c r="N49" s="18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8"/>
      <c r="M50" s="18"/>
      <c r="N50" s="18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8"/>
      <c r="M51" s="18"/>
      <c r="N51" s="18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8"/>
      <c r="M52" s="18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2"/>
      <c r="AA53" s="18"/>
      <c r="AB53" s="18"/>
      <c r="AC53" s="18"/>
      <c r="AD53" s="18"/>
      <c r="AE53" s="18"/>
    </row>
    <row r="54" ht="15.75" hidden="1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2"/>
      <c r="AA54" s="18"/>
      <c r="AB54" s="18"/>
      <c r="AC54" s="18"/>
      <c r="AD54" s="18"/>
      <c r="AE54" s="18"/>
    </row>
    <row r="55" ht="15.75" hidden="1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2"/>
      <c r="Y55" s="18"/>
      <c r="Z55" s="2"/>
      <c r="AA55" s="18"/>
      <c r="AB55" s="18"/>
      <c r="AC55" s="18"/>
      <c r="AD55" s="18"/>
      <c r="AE55" s="18"/>
    </row>
    <row r="56" ht="15.75" hidden="1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2"/>
      <c r="AA56" s="18"/>
      <c r="AB56" s="18"/>
      <c r="AC56" s="18"/>
      <c r="AD56" s="18"/>
      <c r="AE56" s="18"/>
    </row>
    <row r="57" ht="15.75" hidden="1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2"/>
      <c r="Y57" s="18"/>
      <c r="Z57" s="2"/>
      <c r="AA57" s="18"/>
      <c r="AB57" s="18"/>
      <c r="AC57" s="18"/>
      <c r="AD57" s="18"/>
      <c r="AE57" s="18"/>
    </row>
    <row r="58" ht="15.75" hidden="1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2"/>
      <c r="Y58" s="18"/>
      <c r="Z58" s="2"/>
      <c r="AA58" s="18"/>
      <c r="AB58" s="18"/>
      <c r="AC58" s="18"/>
      <c r="AD58" s="18"/>
      <c r="AE58" s="18"/>
    </row>
    <row r="59" ht="15.75" hidden="1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2"/>
      <c r="Y59" s="18"/>
      <c r="Z59" s="2"/>
      <c r="AA59" s="18"/>
      <c r="AB59" s="18"/>
      <c r="AC59" s="18"/>
      <c r="AD59" s="18"/>
      <c r="AE59" s="18"/>
    </row>
    <row r="60" ht="15.75" hidden="1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2"/>
      <c r="Y60" s="18"/>
      <c r="Z60" s="2"/>
      <c r="AA60" s="18"/>
      <c r="AB60" s="18"/>
      <c r="AC60" s="18"/>
      <c r="AD60" s="18"/>
      <c r="AE60" s="18"/>
    </row>
    <row r="61" ht="15.75" hidden="1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2"/>
      <c r="Y61" s="18"/>
      <c r="Z61" s="2"/>
      <c r="AA61" s="18"/>
      <c r="AB61" s="18"/>
      <c r="AC61" s="18"/>
      <c r="AD61" s="18"/>
      <c r="AE61" s="18"/>
    </row>
    <row r="62" ht="15.75" hidden="1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2"/>
      <c r="Y62" s="18"/>
      <c r="Z62" s="2"/>
      <c r="AA62" s="18"/>
      <c r="AB62" s="18"/>
      <c r="AC62" s="18"/>
      <c r="AD62" s="18"/>
      <c r="AE62" s="18"/>
    </row>
    <row r="63" ht="15.75" hidden="1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2"/>
      <c r="Y63" s="18"/>
      <c r="Z63" s="2"/>
      <c r="AA63" s="18"/>
      <c r="AB63" s="18"/>
      <c r="AC63" s="18"/>
      <c r="AD63" s="18"/>
      <c r="AE63" s="18"/>
    </row>
    <row r="64" ht="15.75" hidden="1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2"/>
      <c r="Y64" s="18"/>
      <c r="Z64" s="2"/>
      <c r="AA64" s="18"/>
      <c r="AB64" s="18"/>
      <c r="AC64" s="18"/>
      <c r="AD64" s="18"/>
      <c r="AE64" s="18"/>
    </row>
    <row r="65" ht="15.75" hidden="1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2"/>
      <c r="Y65" s="18"/>
      <c r="Z65" s="2"/>
      <c r="AA65" s="18"/>
      <c r="AB65" s="18"/>
      <c r="AC65" s="18"/>
      <c r="AD65" s="18"/>
      <c r="AE65" s="18"/>
    </row>
    <row r="66" ht="15.75" hidden="1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2"/>
      <c r="Y66" s="18"/>
      <c r="Z66" s="2"/>
      <c r="AA66" s="18"/>
      <c r="AB66" s="18"/>
      <c r="AC66" s="18"/>
      <c r="AD66" s="18"/>
      <c r="AE66" s="18"/>
    </row>
    <row r="67" ht="15.75" hidden="1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2"/>
      <c r="Y67" s="18"/>
      <c r="Z67" s="2"/>
      <c r="AA67" s="18"/>
      <c r="AB67" s="18"/>
      <c r="AC67" s="18"/>
      <c r="AD67" s="18"/>
      <c r="AE67" s="18"/>
    </row>
    <row r="68" ht="15.75" hidden="1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2"/>
      <c r="Y68" s="18"/>
      <c r="Z68" s="2"/>
      <c r="AA68" s="18"/>
      <c r="AB68" s="18"/>
      <c r="AC68" s="18"/>
      <c r="AD68" s="18"/>
      <c r="AE68" s="18"/>
    </row>
    <row r="69" ht="15.75" hidden="1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2"/>
      <c r="Y69" s="18"/>
      <c r="Z69" s="2"/>
      <c r="AA69" s="18"/>
      <c r="AB69" s="18"/>
      <c r="AC69" s="18"/>
      <c r="AD69" s="18"/>
      <c r="AE69" s="18"/>
    </row>
    <row r="70" ht="15.75" hidden="1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2"/>
      <c r="Y70" s="18"/>
      <c r="Z70" s="2"/>
      <c r="AA70" s="18"/>
      <c r="AB70" s="18"/>
      <c r="AC70" s="18"/>
      <c r="AD70" s="18"/>
      <c r="AE70" s="18"/>
    </row>
    <row r="71" ht="15.75" hidden="1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2"/>
      <c r="Y71" s="18"/>
      <c r="Z71" s="2"/>
      <c r="AA71" s="18"/>
      <c r="AB71" s="18"/>
      <c r="AC71" s="18"/>
      <c r="AD71" s="18"/>
      <c r="AE71" s="18"/>
    </row>
    <row r="72" ht="15.75" hidden="1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2"/>
      <c r="Y72" s="18"/>
      <c r="Z72" s="2"/>
      <c r="AA72" s="18"/>
      <c r="AB72" s="18"/>
      <c r="AC72" s="18"/>
      <c r="AD72" s="18"/>
      <c r="AE72" s="18"/>
    </row>
    <row r="73" ht="15.75" hidden="1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2"/>
      <c r="Y73" s="18"/>
      <c r="Z73" s="2"/>
      <c r="AA73" s="18"/>
      <c r="AB73" s="18"/>
      <c r="AC73" s="18"/>
      <c r="AD73" s="18"/>
      <c r="AE73" s="18"/>
    </row>
    <row r="74" ht="15.75" hidden="1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2"/>
      <c r="Y74" s="18"/>
      <c r="Z74" s="2"/>
      <c r="AA74" s="18"/>
      <c r="AB74" s="18"/>
      <c r="AC74" s="18"/>
      <c r="AD74" s="18"/>
      <c r="AE74" s="18"/>
    </row>
    <row r="75" ht="15.75" hidden="1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2"/>
      <c r="Y75" s="18"/>
      <c r="Z75" s="2"/>
      <c r="AA75" s="18"/>
      <c r="AB75" s="18"/>
      <c r="AC75" s="18"/>
      <c r="AD75" s="18"/>
      <c r="AE75" s="18"/>
    </row>
    <row r="76" ht="15.75" hidden="1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2"/>
      <c r="Y76" s="18"/>
      <c r="Z76" s="2"/>
      <c r="AA76" s="18"/>
      <c r="AB76" s="18"/>
      <c r="AC76" s="18"/>
      <c r="AD76" s="18"/>
      <c r="AE76" s="18"/>
    </row>
    <row r="77" ht="15.75" hidden="1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2"/>
      <c r="Y77" s="18"/>
      <c r="Z77" s="2"/>
      <c r="AA77" s="18"/>
      <c r="AB77" s="18"/>
      <c r="AC77" s="18"/>
      <c r="AD77" s="18"/>
      <c r="AE77" s="18"/>
    </row>
    <row r="78" ht="15.75" hidden="1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2"/>
      <c r="Y78" s="18"/>
      <c r="Z78" s="2"/>
      <c r="AA78" s="18"/>
      <c r="AB78" s="18"/>
      <c r="AC78" s="18"/>
      <c r="AD78" s="18"/>
      <c r="AE78" s="18"/>
    </row>
    <row r="79" ht="15.75" hidden="1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2"/>
      <c r="W79" s="2"/>
      <c r="X79" s="2"/>
      <c r="Y79" s="18"/>
      <c r="Z79" s="2"/>
      <c r="AA79" s="18"/>
      <c r="AB79" s="18"/>
      <c r="AC79" s="18"/>
      <c r="AD79" s="18"/>
      <c r="AE79" s="18"/>
    </row>
    <row r="80" ht="15.75" hidden="1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2"/>
      <c r="W80" s="2"/>
      <c r="X80" s="2"/>
      <c r="Y80" s="18"/>
      <c r="Z80" s="2"/>
      <c r="AA80" s="18"/>
      <c r="AB80" s="18"/>
      <c r="AC80" s="18"/>
      <c r="AD80" s="18"/>
      <c r="AE80" s="18"/>
    </row>
    <row r="81" ht="15.75" hidden="1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2"/>
      <c r="W81" s="2"/>
      <c r="X81" s="2"/>
      <c r="Y81" s="2"/>
      <c r="Z81" s="2"/>
      <c r="AA81" s="18"/>
      <c r="AB81" s="18"/>
      <c r="AC81" s="18"/>
      <c r="AD81" s="18"/>
      <c r="AE81" s="18"/>
    </row>
    <row r="82" ht="15.75" hidden="1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2"/>
      <c r="W82" s="2"/>
      <c r="X82" s="2"/>
      <c r="Y82" s="2"/>
      <c r="Z82" s="2"/>
      <c r="AA82" s="18"/>
      <c r="AB82" s="18"/>
      <c r="AC82" s="18"/>
      <c r="AD82" s="18"/>
      <c r="AE82" s="18"/>
    </row>
    <row r="83" ht="15.75" hidden="1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2"/>
      <c r="W83" s="2"/>
      <c r="X83" s="2"/>
      <c r="Y83" s="2"/>
      <c r="Z83" s="2"/>
      <c r="AA83" s="18"/>
      <c r="AB83" s="18"/>
      <c r="AC83" s="18"/>
      <c r="AD83" s="18"/>
      <c r="AE83" s="18"/>
    </row>
    <row r="84" ht="15.75" hidden="1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2"/>
      <c r="W84" s="2"/>
      <c r="X84" s="2"/>
      <c r="Y84" s="2"/>
      <c r="Z84" s="2"/>
      <c r="AA84" s="18"/>
      <c r="AB84" s="18"/>
      <c r="AC84" s="18"/>
      <c r="AD84" s="18"/>
      <c r="AE84" s="18"/>
    </row>
    <row r="85" ht="15.75" hidden="1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2"/>
      <c r="W85" s="2"/>
      <c r="X85" s="2"/>
      <c r="Y85" s="2"/>
      <c r="Z85" s="2"/>
      <c r="AA85" s="18"/>
      <c r="AB85" s="18"/>
      <c r="AC85" s="18"/>
      <c r="AD85" s="18"/>
      <c r="AE85" s="18"/>
    </row>
    <row r="86" ht="15.75" hidden="1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8"/>
      <c r="M86" s="18"/>
      <c r="N86" s="18"/>
      <c r="O86" s="18"/>
      <c r="P86" s="18"/>
      <c r="Q86" s="2"/>
      <c r="R86" s="2"/>
      <c r="S86" s="18"/>
      <c r="T86" s="18"/>
      <c r="U86" s="2"/>
      <c r="V86" s="2"/>
      <c r="W86" s="2"/>
      <c r="X86" s="2"/>
      <c r="Y86" s="2"/>
      <c r="Z86" s="2"/>
      <c r="AA86" s="18"/>
      <c r="AB86" s="18"/>
      <c r="AC86" s="18"/>
      <c r="AD86" s="18"/>
      <c r="AE86" s="18"/>
    </row>
    <row r="87" ht="15.75" hidden="1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8"/>
      <c r="M87" s="18"/>
      <c r="N87" s="18"/>
      <c r="O87" s="18"/>
      <c r="P87" s="18"/>
      <c r="Q87" s="2"/>
      <c r="R87" s="2"/>
      <c r="S87" s="2"/>
      <c r="T87" s="2"/>
      <c r="U87" s="2"/>
      <c r="V87" s="2"/>
      <c r="W87" s="2"/>
      <c r="X87" s="2"/>
      <c r="Y87" s="2"/>
      <c r="Z87" s="2"/>
      <c r="AA87" s="18"/>
      <c r="AB87" s="18"/>
      <c r="AC87" s="18"/>
      <c r="AD87" s="18"/>
      <c r="AE87" s="18"/>
    </row>
    <row r="88" ht="15.75" hidden="1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8"/>
      <c r="M88" s="18"/>
      <c r="N88" s="18"/>
      <c r="O88" s="18"/>
      <c r="P88" s="18"/>
      <c r="Q88" s="2"/>
      <c r="R88" s="2"/>
      <c r="S88" s="2"/>
      <c r="T88" s="2"/>
      <c r="U88" s="2"/>
      <c r="V88" s="2"/>
      <c r="W88" s="2"/>
      <c r="X88" s="2"/>
      <c r="Y88" s="2"/>
      <c r="Z88" s="2"/>
      <c r="AA88" s="18"/>
      <c r="AB88" s="18"/>
      <c r="AC88" s="18"/>
      <c r="AD88" s="18"/>
      <c r="AE88" s="18"/>
    </row>
    <row r="89" ht="15.75" hidden="1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8"/>
      <c r="M89" s="18"/>
      <c r="N89" s="18"/>
      <c r="O89" s="18"/>
      <c r="P89" s="18"/>
      <c r="Q89" s="2"/>
      <c r="R89" s="2"/>
      <c r="S89" s="2"/>
      <c r="T89" s="2"/>
      <c r="U89" s="2"/>
      <c r="V89" s="2"/>
      <c r="W89" s="2"/>
      <c r="X89" s="2"/>
      <c r="Y89" s="2"/>
      <c r="Z89" s="2"/>
      <c r="AA89" s="18"/>
      <c r="AB89" s="18"/>
      <c r="AC89" s="18"/>
      <c r="AD89" s="18"/>
      <c r="AE89" s="18"/>
    </row>
    <row r="90" ht="15.75" hidden="1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8"/>
      <c r="M90" s="18"/>
      <c r="N90" s="18"/>
      <c r="O90" s="18"/>
      <c r="P90" s="18"/>
      <c r="Q90" s="2"/>
      <c r="R90" s="2"/>
      <c r="S90" s="2"/>
      <c r="T90" s="2"/>
      <c r="U90" s="2"/>
      <c r="V90" s="2"/>
      <c r="W90" s="2"/>
      <c r="X90" s="2"/>
      <c r="Y90" s="2"/>
      <c r="Z90" s="2"/>
      <c r="AA90" s="18"/>
      <c r="AB90" s="18"/>
      <c r="AC90" s="18"/>
      <c r="AD90" s="18"/>
      <c r="AE90" s="2"/>
    </row>
    <row r="91" ht="15.75" hidden="1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8"/>
      <c r="M91" s="18"/>
      <c r="N91" s="18"/>
      <c r="O91" s="18"/>
      <c r="P91" s="18"/>
      <c r="Q91" s="2"/>
      <c r="R91" s="2"/>
      <c r="S91" s="2"/>
      <c r="T91" s="2"/>
      <c r="U91" s="2"/>
      <c r="V91" s="2"/>
      <c r="W91" s="2"/>
      <c r="X91" s="2"/>
      <c r="Y91" s="2"/>
      <c r="Z91" s="2"/>
      <c r="AA91" s="18"/>
      <c r="AB91" s="18"/>
      <c r="AC91" s="18"/>
      <c r="AD91" s="18"/>
      <c r="AE91" s="2"/>
    </row>
    <row r="92" ht="15.75" hidden="1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8"/>
      <c r="M92" s="18"/>
      <c r="N92" s="18"/>
      <c r="O92" s="18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8"/>
      <c r="AB92" s="18"/>
      <c r="AC92" s="18"/>
      <c r="AD92" s="2"/>
      <c r="AE92" s="2"/>
    </row>
    <row r="93" ht="15.75" hidden="1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8"/>
      <c r="M93" s="18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8"/>
      <c r="AB93" s="2"/>
      <c r="AC93" s="2"/>
      <c r="AD93" s="2"/>
      <c r="AE93" s="2"/>
    </row>
    <row r="94" ht="15.75" hidden="1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8"/>
      <c r="M94" s="18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8"/>
      <c r="AB94" s="2"/>
      <c r="AC94" s="2"/>
      <c r="AD94" s="2"/>
      <c r="AE94" s="2"/>
    </row>
    <row r="95" ht="15.75" hidden="1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8"/>
      <c r="M95" s="18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8"/>
      <c r="AB95" s="2"/>
      <c r="AC95" s="2"/>
      <c r="AD95" s="2"/>
      <c r="AE95" s="2"/>
    </row>
    <row r="96" ht="15.75" hidden="1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8"/>
      <c r="M96" s="18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8"/>
      <c r="AB96" s="2"/>
      <c r="AC96" s="2"/>
      <c r="AD96" s="2"/>
      <c r="AE96" s="2"/>
    </row>
    <row r="97" ht="15.75" hidden="1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8"/>
      <c r="M97" s="18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8"/>
      <c r="M98" s="18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8"/>
      <c r="M99" s="18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8"/>
      <c r="M100" s="18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8"/>
      <c r="M101" s="18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8"/>
      <c r="M102" s="18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8"/>
      <c r="M103" s="18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8"/>
      <c r="M104" s="18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8"/>
      <c r="M105" s="18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8"/>
      <c r="M106" s="18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8"/>
      <c r="M107" s="18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8"/>
      <c r="M108" s="18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8"/>
      <c r="M109" s="18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8"/>
      <c r="M110" s="18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8"/>
      <c r="M111" s="18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8"/>
      <c r="M112" s="18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8"/>
      <c r="M113" s="18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8"/>
      <c r="M114" s="18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8"/>
      <c r="M115" s="18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8"/>
      <c r="M116" s="18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8"/>
      <c r="M117" s="18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8"/>
      <c r="M118" s="18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8"/>
      <c r="M119" s="18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8"/>
      <c r="M120" s="18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8"/>
      <c r="M121" s="18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8"/>
      <c r="M122" s="18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8"/>
      <c r="M123" s="18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8"/>
      <c r="M124" s="18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8"/>
      <c r="M125" s="18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8"/>
      <c r="M126" s="18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8"/>
      <c r="M127" s="18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8"/>
      <c r="M128" s="18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8"/>
      <c r="M129" s="18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8"/>
      <c r="M130" s="18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8"/>
      <c r="M131" s="18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8"/>
      <c r="M132" s="18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8"/>
      <c r="M133" s="18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8"/>
      <c r="M134" s="18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8"/>
      <c r="M135" s="18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8"/>
      <c r="M136" s="18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8"/>
      <c r="M137" s="18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8"/>
      <c r="M138" s="18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8"/>
      <c r="M139" s="18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8"/>
      <c r="M140" s="18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8"/>
      <c r="M141" s="18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8"/>
      <c r="M142" s="18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8"/>
      <c r="M143" s="18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8"/>
      <c r="M144" s="18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8"/>
      <c r="M145" s="18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8"/>
      <c r="M146" s="18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8"/>
      <c r="M147" s="18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8"/>
      <c r="M148" s="18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8"/>
      <c r="M149" s="18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8"/>
      <c r="M150" s="18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8"/>
      <c r="M151" s="18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8"/>
      <c r="M152" s="18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8"/>
      <c r="M153" s="18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8"/>
      <c r="M154" s="18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45"/>
      <c r="B155" s="45"/>
      <c r="C155" s="45"/>
      <c r="D155" s="45"/>
      <c r="E155" s="45"/>
      <c r="F155" s="45"/>
      <c r="G155" s="45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45"/>
      <c r="B156" s="45"/>
      <c r="C156" s="45"/>
      <c r="D156" s="45"/>
      <c r="E156" s="45"/>
      <c r="F156" s="45"/>
      <c r="G156" s="45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45"/>
      <c r="B157" s="45"/>
      <c r="C157" s="45"/>
      <c r="D157" s="45"/>
      <c r="E157" s="45"/>
      <c r="F157" s="45"/>
      <c r="G157" s="45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5"/>
      <c r="B158" s="45"/>
      <c r="C158" s="45"/>
      <c r="D158" s="45"/>
      <c r="E158" s="45"/>
      <c r="F158" s="45"/>
      <c r="G158" s="45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5"/>
      <c r="B159" s="45"/>
      <c r="C159" s="45"/>
      <c r="D159" s="45"/>
      <c r="E159" s="45"/>
      <c r="F159" s="45"/>
      <c r="G159" s="45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5"/>
      <c r="B160" s="45"/>
      <c r="C160" s="45"/>
      <c r="D160" s="45"/>
      <c r="E160" s="45"/>
      <c r="F160" s="45"/>
      <c r="G160" s="45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5"/>
      <c r="B161" s="45"/>
      <c r="C161" s="45"/>
      <c r="D161" s="45"/>
      <c r="E161" s="45"/>
      <c r="F161" s="45"/>
      <c r="G161" s="45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5"/>
      <c r="B162" s="45"/>
      <c r="C162" s="45"/>
      <c r="D162" s="45"/>
      <c r="E162" s="45"/>
      <c r="F162" s="45"/>
      <c r="G162" s="4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5"/>
      <c r="B163" s="45"/>
      <c r="C163" s="45"/>
      <c r="D163" s="45"/>
      <c r="E163" s="45"/>
      <c r="F163" s="45"/>
      <c r="G163" s="45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5"/>
      <c r="B164" s="45"/>
      <c r="C164" s="45"/>
      <c r="D164" s="45"/>
      <c r="E164" s="45"/>
      <c r="F164" s="45"/>
      <c r="G164" s="4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5"/>
      <c r="B165" s="45"/>
      <c r="C165" s="45"/>
      <c r="D165" s="45"/>
      <c r="E165" s="45"/>
      <c r="F165" s="45"/>
      <c r="G165" s="45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5"/>
      <c r="B166" s="45"/>
      <c r="C166" s="45"/>
      <c r="D166" s="45"/>
      <c r="E166" s="45"/>
      <c r="F166" s="45"/>
      <c r="G166" s="4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5"/>
      <c r="B167" s="45"/>
      <c r="C167" s="45"/>
      <c r="D167" s="45"/>
      <c r="E167" s="45"/>
      <c r="F167" s="45"/>
      <c r="G167" s="45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5"/>
      <c r="B168" s="45"/>
      <c r="C168" s="45"/>
      <c r="D168" s="45"/>
      <c r="E168" s="45"/>
      <c r="F168" s="45"/>
      <c r="G168" s="4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5"/>
      <c r="B169" s="45"/>
      <c r="C169" s="45"/>
      <c r="D169" s="45"/>
      <c r="E169" s="45"/>
      <c r="F169" s="45"/>
      <c r="G169" s="45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5"/>
      <c r="B170" s="45"/>
      <c r="C170" s="45"/>
      <c r="D170" s="45"/>
      <c r="E170" s="45"/>
      <c r="F170" s="45"/>
      <c r="G170" s="4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5"/>
      <c r="B171" s="45"/>
      <c r="C171" s="45"/>
      <c r="D171" s="45"/>
      <c r="E171" s="45"/>
      <c r="F171" s="45"/>
      <c r="G171" s="45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5"/>
      <c r="B172" s="45"/>
      <c r="C172" s="45"/>
      <c r="D172" s="45"/>
      <c r="E172" s="45"/>
      <c r="F172" s="45"/>
      <c r="G172" s="4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5"/>
      <c r="B173" s="45"/>
      <c r="C173" s="45"/>
      <c r="D173" s="45"/>
      <c r="E173" s="45"/>
      <c r="F173" s="45"/>
      <c r="G173" s="45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5"/>
      <c r="B174" s="45"/>
      <c r="C174" s="45"/>
      <c r="D174" s="45"/>
      <c r="E174" s="45"/>
      <c r="F174" s="45"/>
      <c r="G174" s="4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5"/>
      <c r="B175" s="45"/>
      <c r="C175" s="45"/>
      <c r="D175" s="45"/>
      <c r="E175" s="45"/>
      <c r="F175" s="45"/>
      <c r="G175" s="45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5"/>
      <c r="B176" s="45"/>
      <c r="C176" s="45"/>
      <c r="D176" s="45"/>
      <c r="E176" s="45"/>
      <c r="F176" s="45"/>
      <c r="G176" s="4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5"/>
      <c r="B177" s="45"/>
      <c r="C177" s="45"/>
      <c r="D177" s="45"/>
      <c r="E177" s="45"/>
      <c r="F177" s="45"/>
      <c r="G177" s="45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5"/>
      <c r="B178" s="45"/>
      <c r="C178" s="45"/>
      <c r="D178" s="45"/>
      <c r="E178" s="45"/>
      <c r="F178" s="45"/>
      <c r="G178" s="4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5"/>
      <c r="B179" s="45"/>
      <c r="C179" s="45"/>
      <c r="D179" s="45"/>
      <c r="E179" s="45"/>
      <c r="F179" s="45"/>
      <c r="G179" s="45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5"/>
      <c r="B180" s="45"/>
      <c r="C180" s="45"/>
      <c r="D180" s="45"/>
      <c r="E180" s="45"/>
      <c r="F180" s="45"/>
      <c r="G180" s="4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5"/>
      <c r="B181" s="45"/>
      <c r="C181" s="45"/>
      <c r="D181" s="45"/>
      <c r="E181" s="45"/>
      <c r="F181" s="45"/>
      <c r="G181" s="45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5"/>
      <c r="B182" s="45"/>
      <c r="C182" s="45"/>
      <c r="D182" s="45"/>
      <c r="E182" s="45"/>
      <c r="F182" s="45"/>
      <c r="G182" s="4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5"/>
      <c r="B183" s="45"/>
      <c r="C183" s="45"/>
      <c r="D183" s="45"/>
      <c r="E183" s="45"/>
      <c r="F183" s="45"/>
      <c r="G183" s="45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5"/>
      <c r="B184" s="45"/>
      <c r="C184" s="45"/>
      <c r="D184" s="45"/>
      <c r="E184" s="45"/>
      <c r="F184" s="45"/>
      <c r="G184" s="4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5"/>
      <c r="B185" s="45"/>
      <c r="C185" s="45"/>
      <c r="D185" s="45"/>
      <c r="E185" s="45"/>
      <c r="F185" s="45"/>
      <c r="G185" s="45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5"/>
      <c r="B186" s="45"/>
      <c r="C186" s="45"/>
      <c r="D186" s="45"/>
      <c r="E186" s="45"/>
      <c r="F186" s="45"/>
      <c r="G186" s="4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5"/>
      <c r="B187" s="45"/>
      <c r="C187" s="45"/>
      <c r="D187" s="45"/>
      <c r="E187" s="45"/>
      <c r="F187" s="45"/>
      <c r="G187" s="45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5"/>
      <c r="B188" s="45"/>
      <c r="C188" s="45"/>
      <c r="D188" s="45"/>
      <c r="E188" s="45"/>
      <c r="F188" s="45"/>
      <c r="G188" s="45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5"/>
      <c r="B189" s="45"/>
      <c r="C189" s="45"/>
      <c r="D189" s="45"/>
      <c r="E189" s="45"/>
      <c r="F189" s="45"/>
      <c r="G189" s="45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5"/>
      <c r="B190" s="45"/>
      <c r="C190" s="45"/>
      <c r="D190" s="45"/>
      <c r="E190" s="45"/>
      <c r="F190" s="45"/>
      <c r="G190" s="45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5"/>
      <c r="B191" s="45"/>
      <c r="C191" s="45"/>
      <c r="D191" s="45"/>
      <c r="E191" s="45"/>
      <c r="F191" s="45"/>
      <c r="G191" s="45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5"/>
      <c r="B192" s="45"/>
      <c r="C192" s="45"/>
      <c r="D192" s="45"/>
      <c r="E192" s="45"/>
      <c r="F192" s="45"/>
      <c r="G192" s="45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5"/>
      <c r="B193" s="45"/>
      <c r="C193" s="45"/>
      <c r="D193" s="45"/>
      <c r="E193" s="45"/>
      <c r="F193" s="45"/>
      <c r="G193" s="45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5"/>
      <c r="B194" s="45"/>
      <c r="C194" s="45"/>
      <c r="D194" s="45"/>
      <c r="E194" s="45"/>
      <c r="F194" s="45"/>
      <c r="G194" s="45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5"/>
      <c r="B195" s="45"/>
      <c r="C195" s="45"/>
      <c r="D195" s="45"/>
      <c r="E195" s="45"/>
      <c r="F195" s="45"/>
      <c r="G195" s="45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5"/>
      <c r="B196" s="45"/>
      <c r="C196" s="45"/>
      <c r="D196" s="45"/>
      <c r="E196" s="45"/>
      <c r="F196" s="45"/>
      <c r="G196" s="45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5"/>
      <c r="B197" s="45"/>
      <c r="C197" s="45"/>
      <c r="D197" s="45"/>
      <c r="E197" s="45"/>
      <c r="F197" s="45"/>
      <c r="G197" s="45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5"/>
      <c r="B198" s="45"/>
      <c r="C198" s="45"/>
      <c r="D198" s="45"/>
      <c r="E198" s="45"/>
      <c r="F198" s="45"/>
      <c r="G198" s="45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5"/>
      <c r="B199" s="45"/>
      <c r="C199" s="45"/>
      <c r="D199" s="45"/>
      <c r="E199" s="45"/>
      <c r="F199" s="45"/>
      <c r="G199" s="45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5"/>
      <c r="B200" s="45"/>
      <c r="C200" s="45"/>
      <c r="D200" s="45"/>
      <c r="E200" s="45"/>
      <c r="F200" s="45"/>
      <c r="G200" s="45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5"/>
      <c r="B201" s="45"/>
      <c r="C201" s="45"/>
      <c r="D201" s="45"/>
      <c r="E201" s="45"/>
      <c r="F201" s="45"/>
      <c r="G201" s="45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5"/>
      <c r="B202" s="45"/>
      <c r="C202" s="45"/>
      <c r="D202" s="45"/>
      <c r="E202" s="45"/>
      <c r="F202" s="45"/>
      <c r="G202" s="45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5"/>
      <c r="B203" s="45"/>
      <c r="C203" s="45"/>
      <c r="D203" s="45"/>
      <c r="E203" s="45"/>
      <c r="F203" s="45"/>
      <c r="G203" s="45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5"/>
      <c r="B204" s="45"/>
      <c r="C204" s="45"/>
      <c r="D204" s="45"/>
      <c r="E204" s="45"/>
      <c r="F204" s="45"/>
      <c r="G204" s="45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5"/>
      <c r="B205" s="45"/>
      <c r="C205" s="45"/>
      <c r="D205" s="45"/>
      <c r="E205" s="45"/>
      <c r="F205" s="45"/>
      <c r="G205" s="45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5"/>
      <c r="B206" s="45"/>
      <c r="C206" s="45"/>
      <c r="D206" s="45"/>
      <c r="E206" s="45"/>
      <c r="F206" s="45"/>
      <c r="G206" s="45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5"/>
      <c r="B207" s="45"/>
      <c r="C207" s="45"/>
      <c r="D207" s="45"/>
      <c r="E207" s="45"/>
      <c r="F207" s="45"/>
      <c r="G207" s="45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5"/>
      <c r="B208" s="45"/>
      <c r="C208" s="45"/>
      <c r="D208" s="45"/>
      <c r="E208" s="45"/>
      <c r="F208" s="45"/>
      <c r="G208" s="45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5"/>
      <c r="B209" s="45"/>
      <c r="C209" s="45"/>
      <c r="D209" s="45"/>
      <c r="E209" s="45"/>
      <c r="F209" s="45"/>
      <c r="G209" s="45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5"/>
      <c r="B210" s="45"/>
      <c r="C210" s="45"/>
      <c r="D210" s="45"/>
      <c r="E210" s="45"/>
      <c r="F210" s="45"/>
      <c r="G210" s="45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5"/>
      <c r="B211" s="45"/>
      <c r="C211" s="45"/>
      <c r="D211" s="45"/>
      <c r="E211" s="45"/>
      <c r="F211" s="45"/>
      <c r="G211" s="45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5"/>
      <c r="B212" s="45"/>
      <c r="C212" s="45"/>
      <c r="D212" s="45"/>
      <c r="E212" s="45"/>
      <c r="F212" s="45"/>
      <c r="G212" s="45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5"/>
      <c r="B213" s="45"/>
      <c r="C213" s="45"/>
      <c r="D213" s="45"/>
      <c r="E213" s="45"/>
      <c r="F213" s="45"/>
      <c r="G213" s="45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5"/>
      <c r="B214" s="45"/>
      <c r="C214" s="45"/>
      <c r="D214" s="45"/>
      <c r="E214" s="45"/>
      <c r="F214" s="45"/>
      <c r="G214" s="45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5"/>
      <c r="B215" s="45"/>
      <c r="C215" s="45"/>
      <c r="D215" s="45"/>
      <c r="E215" s="45"/>
      <c r="F215" s="45"/>
      <c r="G215" s="45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5"/>
      <c r="B216" s="45"/>
      <c r="C216" s="45"/>
      <c r="D216" s="45"/>
      <c r="E216" s="45"/>
      <c r="F216" s="45"/>
      <c r="G216" s="45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5"/>
      <c r="B217" s="45"/>
      <c r="C217" s="45"/>
      <c r="D217" s="45"/>
      <c r="E217" s="45"/>
      <c r="F217" s="45"/>
      <c r="G217" s="45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5"/>
      <c r="B218" s="45"/>
      <c r="C218" s="45"/>
      <c r="D218" s="45"/>
      <c r="E218" s="45"/>
      <c r="F218" s="45"/>
      <c r="G218" s="45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5"/>
      <c r="B219" s="45"/>
      <c r="C219" s="45"/>
      <c r="D219" s="45"/>
      <c r="E219" s="45"/>
      <c r="F219" s="45"/>
      <c r="G219" s="45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5"/>
      <c r="B220" s="45"/>
      <c r="C220" s="45"/>
      <c r="D220" s="45"/>
      <c r="E220" s="45"/>
      <c r="F220" s="45"/>
      <c r="G220" s="45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5"/>
      <c r="B221" s="45"/>
      <c r="C221" s="45"/>
      <c r="D221" s="45"/>
      <c r="E221" s="45"/>
      <c r="F221" s="45"/>
      <c r="G221" s="45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5"/>
      <c r="B222" s="45"/>
      <c r="C222" s="45"/>
      <c r="D222" s="45"/>
      <c r="E222" s="45"/>
      <c r="F222" s="45"/>
      <c r="G222" s="45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5"/>
      <c r="B223" s="45"/>
      <c r="C223" s="45"/>
      <c r="D223" s="45"/>
      <c r="E223" s="45"/>
      <c r="F223" s="45"/>
      <c r="G223" s="45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5"/>
      <c r="B224" s="45"/>
      <c r="C224" s="45"/>
      <c r="D224" s="45"/>
      <c r="E224" s="45"/>
      <c r="F224" s="45"/>
      <c r="G224" s="45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5"/>
      <c r="B225" s="45"/>
      <c r="C225" s="45"/>
      <c r="D225" s="45"/>
      <c r="E225" s="45"/>
      <c r="F225" s="45"/>
      <c r="G225" s="45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33:G48">
    <cfRule type="cellIs" dxfId="0" priority="1" operator="lessThan">
      <formula>7</formula>
    </cfRule>
  </conditionalFormatting>
  <conditionalFormatting sqref="G33:G48">
    <cfRule type="cellIs" dxfId="1" priority="2" operator="greaterThanOrEqual">
      <formula>7</formula>
    </cfRule>
  </conditionalFormatting>
  <conditionalFormatting sqref="G4:G27">
    <cfRule type="cellIs" dxfId="0" priority="3" operator="lessThan">
      <formula>7</formula>
    </cfRule>
  </conditionalFormatting>
  <conditionalFormatting sqref="G4:G27">
    <cfRule type="cellIs" dxfId="1" priority="4" operator="greaterThanOrEqual">
      <formula>7</formula>
    </cfRule>
  </conditionalFormatting>
  <conditionalFormatting sqref="B4:E2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36C09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3" t="s">
        <v>26</v>
      </c>
      <c r="B1" s="14" t="s">
        <v>74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 t="s">
        <v>28</v>
      </c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2"/>
      <c r="AA1" s="18"/>
      <c r="AB1" s="18"/>
      <c r="AC1" s="18"/>
      <c r="AD1" s="18"/>
      <c r="AE1" s="18"/>
    </row>
    <row r="2">
      <c r="A2" s="20"/>
      <c r="B2" s="21"/>
      <c r="C2" s="22"/>
      <c r="D2" s="22"/>
      <c r="E2" s="22"/>
      <c r="F2" s="22"/>
      <c r="G2" s="22"/>
      <c r="H2" s="22"/>
      <c r="I2" s="22"/>
      <c r="J2" s="22"/>
      <c r="K2" s="23"/>
      <c r="L2" s="2"/>
      <c r="M2" s="24" t="s">
        <v>29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2"/>
      <c r="AA2" s="18"/>
      <c r="AB2" s="18"/>
      <c r="AC2" s="18"/>
      <c r="AD2" s="18"/>
      <c r="AE2" s="18"/>
    </row>
    <row r="3">
      <c r="A3" s="25"/>
      <c r="B3" s="26" t="s">
        <v>30</v>
      </c>
      <c r="C3" s="26" t="s">
        <v>31</v>
      </c>
      <c r="D3" s="26" t="s">
        <v>32</v>
      </c>
      <c r="E3" s="26" t="s">
        <v>33</v>
      </c>
      <c r="F3" s="27" t="s">
        <v>34</v>
      </c>
      <c r="G3" s="27" t="s">
        <v>35</v>
      </c>
      <c r="H3" s="27" t="s">
        <v>36</v>
      </c>
      <c r="I3" s="27" t="s">
        <v>37</v>
      </c>
      <c r="J3" s="26" t="s">
        <v>38</v>
      </c>
      <c r="K3" s="26" t="s">
        <v>39</v>
      </c>
      <c r="L3" s="2"/>
      <c r="M3" s="17" t="s">
        <v>40</v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2"/>
      <c r="Y3" s="18"/>
      <c r="Z3" s="18"/>
      <c r="AA3" s="18"/>
      <c r="AB3" s="18"/>
      <c r="AC3" s="18"/>
      <c r="AD3" s="18"/>
      <c r="AE3" s="18"/>
    </row>
    <row r="4">
      <c r="A4" s="28" t="str">
        <f>ALNS!A4</f>
        <v>Ana Beatriz Oliveira Barbosa</v>
      </c>
      <c r="B4" s="29"/>
      <c r="C4" s="29"/>
      <c r="D4" s="29"/>
      <c r="E4" s="29"/>
      <c r="F4" s="30">
        <f t="shared" ref="F4:F27" si="1">IF(A4&lt;&gt;"",SUM(B4:E4),)</f>
        <v>0</v>
      </c>
      <c r="G4" s="31" t="str">
        <f t="shared" ref="G4:G27" si="2">IFERROR(IF(F4&gt;=0,AVERAGE(B4:E4),""),"")</f>
        <v/>
      </c>
      <c r="H4" s="30" t="str">
        <f t="shared" ref="H4:H27" si="3">IF(AND(F4&gt;=10,F4&lt;28,G4&lt;7),ROUND((50-G4*6)/4,1),"")</f>
        <v/>
      </c>
      <c r="I4" s="32"/>
      <c r="J4" s="33" t="str">
        <f t="shared" ref="J4:J27" si="4">IF(AND(B4&lt;&gt;"",C4&lt;&gt;"",D4&lt;&gt;"",E4&lt;&gt;""),IF(OR(F4&gt;=28,F4&lt;10),G4,IF(I4=H4,5,((G4*6)+(I4*4))/10)),)</f>
        <v/>
      </c>
      <c r="K4" s="34" t="str">
        <f t="shared" ref="K4:K27" si="5">IF(AND(B4&lt;&gt;"",C4&lt;&gt;"",D4&lt;&gt;"",E4&lt;&gt;""),IF(J4&gt;=5,"A","R"),)</f>
        <v/>
      </c>
      <c r="L4" s="2"/>
      <c r="M4" s="35" t="s">
        <v>41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</row>
    <row r="5">
      <c r="A5" s="36" t="str">
        <f>ALNS!A5</f>
        <v>Ana Clara de Lima</v>
      </c>
      <c r="B5" s="37"/>
      <c r="C5" s="37"/>
      <c r="D5" s="37"/>
      <c r="E5" s="37"/>
      <c r="F5" s="38">
        <f t="shared" si="1"/>
        <v>0</v>
      </c>
      <c r="G5" s="39" t="str">
        <f t="shared" si="2"/>
        <v/>
      </c>
      <c r="H5" s="38" t="str">
        <f t="shared" si="3"/>
        <v/>
      </c>
      <c r="I5" s="40"/>
      <c r="J5" s="41" t="str">
        <f t="shared" si="4"/>
        <v/>
      </c>
      <c r="K5" s="42" t="str">
        <f t="shared" si="5"/>
        <v/>
      </c>
      <c r="L5" s="2"/>
      <c r="M5" s="24" t="s">
        <v>42</v>
      </c>
      <c r="N5" s="18"/>
      <c r="O5" s="18"/>
      <c r="P5" s="18"/>
      <c r="Q5" s="18"/>
      <c r="R5" s="18"/>
      <c r="S5" s="18"/>
      <c r="T5" s="18"/>
      <c r="U5" s="18"/>
      <c r="V5" s="18"/>
      <c r="W5" s="18"/>
      <c r="X5" s="2"/>
      <c r="Y5" s="18"/>
      <c r="Z5" s="2"/>
      <c r="AA5" s="18"/>
      <c r="AB5" s="18"/>
      <c r="AC5" s="18"/>
      <c r="AD5" s="18"/>
      <c r="AE5" s="18"/>
    </row>
    <row r="6">
      <c r="A6" s="28" t="str">
        <f>ALNS!A6</f>
        <v>Brenda Teixeira Figueiredo</v>
      </c>
      <c r="B6" s="29"/>
      <c r="C6" s="29"/>
      <c r="D6" s="29"/>
      <c r="E6" s="29"/>
      <c r="F6" s="30">
        <f t="shared" si="1"/>
        <v>0</v>
      </c>
      <c r="G6" s="31" t="str">
        <f t="shared" si="2"/>
        <v/>
      </c>
      <c r="H6" s="30" t="str">
        <f t="shared" si="3"/>
        <v/>
      </c>
      <c r="I6" s="32"/>
      <c r="J6" s="33" t="str">
        <f t="shared" si="4"/>
        <v/>
      </c>
      <c r="K6" s="34" t="str">
        <f t="shared" si="5"/>
        <v/>
      </c>
      <c r="L6" s="2"/>
      <c r="M6" s="43" t="s">
        <v>43</v>
      </c>
      <c r="N6" s="18"/>
      <c r="O6" s="18"/>
      <c r="P6" s="18"/>
      <c r="Q6" s="18"/>
      <c r="R6" s="18"/>
      <c r="S6" s="18"/>
      <c r="T6" s="18"/>
      <c r="U6" s="18"/>
      <c r="V6" s="18"/>
      <c r="W6" s="18"/>
      <c r="X6" s="2"/>
      <c r="Y6" s="18"/>
      <c r="Z6" s="2"/>
      <c r="AA6" s="18"/>
      <c r="AB6" s="18"/>
      <c r="AC6" s="18"/>
      <c r="AD6" s="18"/>
      <c r="AE6" s="18"/>
    </row>
    <row r="7">
      <c r="A7" s="36" t="str">
        <f>ALNS!A7</f>
        <v>Carlos Antonio da Silva Vicente</v>
      </c>
      <c r="B7" s="37"/>
      <c r="C7" s="37"/>
      <c r="D7" s="37"/>
      <c r="E7" s="37"/>
      <c r="F7" s="38">
        <f t="shared" si="1"/>
        <v>0</v>
      </c>
      <c r="G7" s="39" t="str">
        <f t="shared" si="2"/>
        <v/>
      </c>
      <c r="H7" s="38" t="str">
        <f t="shared" si="3"/>
        <v/>
      </c>
      <c r="I7" s="40"/>
      <c r="J7" s="41" t="str">
        <f t="shared" si="4"/>
        <v/>
      </c>
      <c r="K7" s="42" t="str">
        <f t="shared" si="5"/>
        <v/>
      </c>
      <c r="L7" s="2"/>
      <c r="M7" s="43" t="s">
        <v>44</v>
      </c>
      <c r="N7" s="18"/>
      <c r="O7" s="18"/>
      <c r="P7" s="18"/>
      <c r="Q7" s="18"/>
      <c r="R7" s="18"/>
      <c r="S7" s="18"/>
      <c r="T7" s="18"/>
      <c r="U7" s="18"/>
      <c r="V7" s="18"/>
      <c r="W7" s="18"/>
      <c r="X7" s="2"/>
      <c r="Y7" s="18"/>
      <c r="Z7" s="2"/>
      <c r="AA7" s="18"/>
      <c r="AB7" s="18"/>
      <c r="AC7" s="18"/>
      <c r="AD7" s="18"/>
      <c r="AE7" s="18"/>
    </row>
    <row r="8">
      <c r="A8" s="28" t="str">
        <f>ALNS!A8</f>
        <v>Eduarda Shaieny Lopes Lima</v>
      </c>
      <c r="B8" s="29"/>
      <c r="C8" s="29"/>
      <c r="D8" s="29"/>
      <c r="E8" s="29"/>
      <c r="F8" s="30">
        <f t="shared" si="1"/>
        <v>0</v>
      </c>
      <c r="G8" s="31" t="str">
        <f t="shared" si="2"/>
        <v/>
      </c>
      <c r="H8" s="30" t="str">
        <f t="shared" si="3"/>
        <v/>
      </c>
      <c r="I8" s="32"/>
      <c r="J8" s="33" t="str">
        <f t="shared" si="4"/>
        <v/>
      </c>
      <c r="K8" s="34" t="str">
        <f t="shared" si="5"/>
        <v/>
      </c>
      <c r="L8" s="2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2"/>
      <c r="Y8" s="18"/>
      <c r="Z8" s="2"/>
      <c r="AA8" s="18"/>
      <c r="AB8" s="18"/>
      <c r="AC8" s="18"/>
      <c r="AD8" s="18"/>
      <c r="AE8" s="18"/>
    </row>
    <row r="9">
      <c r="A9" s="36" t="str">
        <f>ALNS!A9</f>
        <v>Ellen Beatriz Pacífico da Silva</v>
      </c>
      <c r="B9" s="37"/>
      <c r="C9" s="37"/>
      <c r="D9" s="37"/>
      <c r="E9" s="37"/>
      <c r="F9" s="38">
        <f t="shared" si="1"/>
        <v>0</v>
      </c>
      <c r="G9" s="39" t="str">
        <f t="shared" si="2"/>
        <v/>
      </c>
      <c r="H9" s="38" t="str">
        <f t="shared" si="3"/>
        <v/>
      </c>
      <c r="I9" s="40"/>
      <c r="J9" s="41" t="str">
        <f t="shared" si="4"/>
        <v/>
      </c>
      <c r="K9" s="42" t="str">
        <f t="shared" si="5"/>
        <v/>
      </c>
      <c r="L9" s="2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2"/>
      <c r="Y9" s="18"/>
      <c r="Z9" s="2"/>
      <c r="AA9" s="18"/>
      <c r="AB9" s="18"/>
      <c r="AC9" s="18"/>
      <c r="AD9" s="18"/>
      <c r="AE9" s="18"/>
    </row>
    <row r="10">
      <c r="A10" s="28" t="str">
        <f>ALNS!A10</f>
        <v>Emilly Christina Lima Freire</v>
      </c>
      <c r="B10" s="29"/>
      <c r="C10" s="29"/>
      <c r="D10" s="29"/>
      <c r="E10" s="29"/>
      <c r="F10" s="30">
        <f t="shared" si="1"/>
        <v>0</v>
      </c>
      <c r="G10" s="31" t="str">
        <f t="shared" si="2"/>
        <v/>
      </c>
      <c r="H10" s="30" t="str">
        <f t="shared" si="3"/>
        <v/>
      </c>
      <c r="I10" s="32"/>
      <c r="J10" s="33" t="str">
        <f t="shared" si="4"/>
        <v/>
      </c>
      <c r="K10" s="34" t="str">
        <f t="shared" si="5"/>
        <v/>
      </c>
      <c r="L10" s="2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2"/>
      <c r="Y10" s="18"/>
      <c r="Z10" s="2"/>
      <c r="AA10" s="18"/>
      <c r="AB10" s="18"/>
      <c r="AC10" s="18"/>
      <c r="AD10" s="18"/>
      <c r="AE10" s="18"/>
    </row>
    <row r="11">
      <c r="A11" s="36" t="str">
        <f>ALNS!A11</f>
        <v>Emilly Eduarda Almeida da Silva</v>
      </c>
      <c r="B11" s="37"/>
      <c r="C11" s="37"/>
      <c r="D11" s="37"/>
      <c r="E11" s="37"/>
      <c r="F11" s="38">
        <f t="shared" si="1"/>
        <v>0</v>
      </c>
      <c r="G11" s="39" t="str">
        <f t="shared" si="2"/>
        <v/>
      </c>
      <c r="H11" s="38" t="str">
        <f t="shared" si="3"/>
        <v/>
      </c>
      <c r="I11" s="40"/>
      <c r="J11" s="41" t="str">
        <f t="shared" si="4"/>
        <v/>
      </c>
      <c r="K11" s="42" t="str">
        <f t="shared" si="5"/>
        <v/>
      </c>
      <c r="L11" s="2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2"/>
      <c r="Y11" s="18"/>
      <c r="Z11" s="2"/>
      <c r="AA11" s="18"/>
      <c r="AB11" s="18"/>
      <c r="AC11" s="18"/>
      <c r="AD11" s="18"/>
      <c r="AE11" s="18"/>
    </row>
    <row r="12">
      <c r="A12" s="28" t="str">
        <f>ALNS!A12</f>
        <v>Emilly Oliveira da Cruz</v>
      </c>
      <c r="B12" s="29"/>
      <c r="C12" s="29"/>
      <c r="D12" s="29"/>
      <c r="E12" s="29"/>
      <c r="F12" s="30">
        <f t="shared" si="1"/>
        <v>0</v>
      </c>
      <c r="G12" s="31" t="str">
        <f t="shared" si="2"/>
        <v/>
      </c>
      <c r="H12" s="30" t="str">
        <f t="shared" si="3"/>
        <v/>
      </c>
      <c r="I12" s="32"/>
      <c r="J12" s="33" t="str">
        <f t="shared" si="4"/>
        <v/>
      </c>
      <c r="K12" s="34" t="str">
        <f t="shared" si="5"/>
        <v/>
      </c>
      <c r="L12" s="2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2"/>
      <c r="Y12" s="18"/>
      <c r="Z12" s="2"/>
      <c r="AA12" s="18"/>
      <c r="AB12" s="18"/>
      <c r="AC12" s="18"/>
      <c r="AD12" s="18"/>
      <c r="AE12" s="18"/>
    </row>
    <row r="13">
      <c r="A13" s="36" t="str">
        <f>ALNS!A13</f>
        <v>Esteffany Mirelly Lima da Silva</v>
      </c>
      <c r="B13" s="37"/>
      <c r="C13" s="37"/>
      <c r="D13" s="37"/>
      <c r="E13" s="37"/>
      <c r="F13" s="38">
        <f t="shared" si="1"/>
        <v>0</v>
      </c>
      <c r="G13" s="39" t="str">
        <f t="shared" si="2"/>
        <v/>
      </c>
      <c r="H13" s="38" t="str">
        <f t="shared" si="3"/>
        <v/>
      </c>
      <c r="I13" s="40"/>
      <c r="J13" s="41" t="str">
        <f t="shared" si="4"/>
        <v/>
      </c>
      <c r="K13" s="42" t="str">
        <f t="shared" si="5"/>
        <v/>
      </c>
      <c r="L13" s="2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2"/>
      <c r="Y13" s="18"/>
      <c r="Z13" s="2"/>
      <c r="AA13" s="18"/>
      <c r="AB13" s="18"/>
      <c r="AC13" s="18"/>
      <c r="AD13" s="18"/>
      <c r="AE13" s="18"/>
    </row>
    <row r="14">
      <c r="A14" s="28" t="str">
        <f>ALNS!A14</f>
        <v>Ester Hadassa Gomes Silva</v>
      </c>
      <c r="B14" s="29"/>
      <c r="C14" s="29"/>
      <c r="D14" s="29"/>
      <c r="E14" s="29"/>
      <c r="F14" s="30">
        <f t="shared" si="1"/>
        <v>0</v>
      </c>
      <c r="G14" s="31" t="str">
        <f t="shared" si="2"/>
        <v/>
      </c>
      <c r="H14" s="30" t="str">
        <f t="shared" si="3"/>
        <v/>
      </c>
      <c r="I14" s="32"/>
      <c r="J14" s="33" t="str">
        <f t="shared" si="4"/>
        <v/>
      </c>
      <c r="K14" s="34" t="str">
        <f t="shared" si="5"/>
        <v/>
      </c>
      <c r="L14" s="2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2"/>
      <c r="Y14" s="18"/>
      <c r="Z14" s="2"/>
      <c r="AA14" s="18"/>
      <c r="AB14" s="18"/>
      <c r="AC14" s="18"/>
      <c r="AD14" s="18"/>
      <c r="AE14" s="18"/>
    </row>
    <row r="15">
      <c r="A15" s="36" t="str">
        <f>ALNS!A15</f>
        <v>Évelin Yasmin Ferreira de Santana</v>
      </c>
      <c r="B15" s="37"/>
      <c r="C15" s="37"/>
      <c r="D15" s="37"/>
      <c r="E15" s="37"/>
      <c r="F15" s="38">
        <f t="shared" si="1"/>
        <v>0</v>
      </c>
      <c r="G15" s="39" t="str">
        <f t="shared" si="2"/>
        <v/>
      </c>
      <c r="H15" s="38" t="str">
        <f t="shared" si="3"/>
        <v/>
      </c>
      <c r="I15" s="40"/>
      <c r="J15" s="41" t="str">
        <f t="shared" si="4"/>
        <v/>
      </c>
      <c r="K15" s="42" t="str">
        <f t="shared" si="5"/>
        <v/>
      </c>
      <c r="L15" s="2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2"/>
      <c r="Y15" s="18"/>
      <c r="Z15" s="2"/>
      <c r="AA15" s="18"/>
      <c r="AB15" s="18"/>
      <c r="AC15" s="18"/>
      <c r="AD15" s="18"/>
      <c r="AE15" s="18"/>
    </row>
    <row r="16">
      <c r="A16" s="28" t="str">
        <f>ALNS!A16</f>
        <v>Everton Henrique de Negreiros Silva</v>
      </c>
      <c r="B16" s="29"/>
      <c r="C16" s="29"/>
      <c r="D16" s="29"/>
      <c r="E16" s="29"/>
      <c r="F16" s="30">
        <f t="shared" si="1"/>
        <v>0</v>
      </c>
      <c r="G16" s="31" t="str">
        <f t="shared" si="2"/>
        <v/>
      </c>
      <c r="H16" s="30" t="str">
        <f t="shared" si="3"/>
        <v/>
      </c>
      <c r="I16" s="32"/>
      <c r="J16" s="33" t="str">
        <f t="shared" si="4"/>
        <v/>
      </c>
      <c r="K16" s="34" t="str">
        <f t="shared" si="5"/>
        <v/>
      </c>
      <c r="L16" s="2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2"/>
      <c r="Y16" s="18"/>
      <c r="Z16" s="2"/>
      <c r="AA16" s="18"/>
      <c r="AB16" s="18"/>
      <c r="AC16" s="18"/>
      <c r="AD16" s="18"/>
      <c r="AE16" s="18"/>
    </row>
    <row r="17">
      <c r="A17" s="36" t="str">
        <f>ALNS!A17</f>
        <v>Gabrielle Borges Alves</v>
      </c>
      <c r="B17" s="37"/>
      <c r="C17" s="37"/>
      <c r="D17" s="37"/>
      <c r="E17" s="37"/>
      <c r="F17" s="38">
        <f t="shared" si="1"/>
        <v>0</v>
      </c>
      <c r="G17" s="39" t="str">
        <f t="shared" si="2"/>
        <v/>
      </c>
      <c r="H17" s="38" t="str">
        <f t="shared" si="3"/>
        <v/>
      </c>
      <c r="I17" s="40"/>
      <c r="J17" s="41" t="str">
        <f t="shared" si="4"/>
        <v/>
      </c>
      <c r="K17" s="42" t="str">
        <f t="shared" si="5"/>
        <v/>
      </c>
      <c r="L17" s="2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2"/>
      <c r="Y17" s="18"/>
      <c r="Z17" s="2"/>
      <c r="AA17" s="18"/>
      <c r="AB17" s="18"/>
      <c r="AC17" s="18"/>
      <c r="AD17" s="18"/>
      <c r="AE17" s="18"/>
    </row>
    <row r="18">
      <c r="A18" s="28" t="str">
        <f>ALNS!A18</f>
        <v>João Gabriel Araújo Macedo</v>
      </c>
      <c r="B18" s="29"/>
      <c r="C18" s="29"/>
      <c r="D18" s="29"/>
      <c r="E18" s="29"/>
      <c r="F18" s="30">
        <f t="shared" si="1"/>
        <v>0</v>
      </c>
      <c r="G18" s="31" t="str">
        <f t="shared" si="2"/>
        <v/>
      </c>
      <c r="H18" s="30" t="str">
        <f t="shared" si="3"/>
        <v/>
      </c>
      <c r="I18" s="32"/>
      <c r="J18" s="33" t="str">
        <f t="shared" si="4"/>
        <v/>
      </c>
      <c r="K18" s="34" t="str">
        <f t="shared" si="5"/>
        <v/>
      </c>
      <c r="L18" s="2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2"/>
      <c r="Y18" s="18"/>
      <c r="Z18" s="2"/>
      <c r="AA18" s="18"/>
      <c r="AB18" s="18"/>
      <c r="AC18" s="18"/>
      <c r="AD18" s="18"/>
      <c r="AE18" s="18"/>
    </row>
    <row r="19">
      <c r="A19" s="36" t="str">
        <f>ALNS!A19</f>
        <v>José Flávio Araújo Macedo</v>
      </c>
      <c r="B19" s="37"/>
      <c r="C19" s="37"/>
      <c r="D19" s="37"/>
      <c r="E19" s="37"/>
      <c r="F19" s="38">
        <f t="shared" si="1"/>
        <v>0</v>
      </c>
      <c r="G19" s="39" t="str">
        <f t="shared" si="2"/>
        <v/>
      </c>
      <c r="H19" s="38" t="str">
        <f t="shared" si="3"/>
        <v/>
      </c>
      <c r="I19" s="40"/>
      <c r="J19" s="41" t="str">
        <f t="shared" si="4"/>
        <v/>
      </c>
      <c r="K19" s="42" t="str">
        <f t="shared" si="5"/>
        <v/>
      </c>
      <c r="L19" s="2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2"/>
      <c r="Y19" s="18"/>
      <c r="Z19" s="2"/>
      <c r="AA19" s="18"/>
      <c r="AB19" s="18"/>
      <c r="AC19" s="18"/>
      <c r="AD19" s="18"/>
      <c r="AE19" s="18"/>
    </row>
    <row r="20" ht="15.75" customHeight="1">
      <c r="A20" s="44" t="str">
        <f>ALNS!A20</f>
        <v>Lethycia Nascimento Sousa</v>
      </c>
      <c r="B20" s="29"/>
      <c r="C20" s="29"/>
      <c r="D20" s="29"/>
      <c r="E20" s="29"/>
      <c r="F20" s="30">
        <f t="shared" si="1"/>
        <v>0</v>
      </c>
      <c r="G20" s="31" t="str">
        <f t="shared" si="2"/>
        <v/>
      </c>
      <c r="H20" s="30" t="str">
        <f t="shared" si="3"/>
        <v/>
      </c>
      <c r="I20" s="32"/>
      <c r="J20" s="33" t="str">
        <f t="shared" si="4"/>
        <v/>
      </c>
      <c r="K20" s="34" t="str">
        <f t="shared" si="5"/>
        <v/>
      </c>
      <c r="L20" s="2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2"/>
      <c r="Y20" s="18"/>
      <c r="Z20" s="2"/>
      <c r="AA20" s="18"/>
      <c r="AB20" s="18"/>
      <c r="AC20" s="18"/>
      <c r="AD20" s="18"/>
      <c r="AE20" s="18"/>
    </row>
    <row r="21" ht="15.75" customHeight="1">
      <c r="A21" s="36" t="str">
        <f>ALNS!A21</f>
        <v>Maria Julia Oliveira Almeida</v>
      </c>
      <c r="B21" s="37"/>
      <c r="C21" s="37"/>
      <c r="D21" s="37"/>
      <c r="E21" s="37"/>
      <c r="F21" s="38">
        <f t="shared" si="1"/>
        <v>0</v>
      </c>
      <c r="G21" s="39" t="str">
        <f t="shared" si="2"/>
        <v/>
      </c>
      <c r="H21" s="38" t="str">
        <f t="shared" si="3"/>
        <v/>
      </c>
      <c r="I21" s="40"/>
      <c r="J21" s="41" t="str">
        <f t="shared" si="4"/>
        <v/>
      </c>
      <c r="K21" s="42" t="str">
        <f t="shared" si="5"/>
        <v/>
      </c>
      <c r="L21" s="2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2"/>
      <c r="Y21" s="18"/>
      <c r="Z21" s="2"/>
      <c r="AA21" s="18"/>
      <c r="AB21" s="18"/>
      <c r="AC21" s="18"/>
      <c r="AD21" s="18"/>
      <c r="AE21" s="18"/>
    </row>
    <row r="22" ht="15.75" customHeight="1">
      <c r="A22" s="28" t="str">
        <f>ALNS!A22</f>
        <v>Marynna Mellyne de Oliveira Almeida Carneiro</v>
      </c>
      <c r="B22" s="29"/>
      <c r="C22" s="29"/>
      <c r="D22" s="29"/>
      <c r="E22" s="29"/>
      <c r="F22" s="30">
        <f t="shared" si="1"/>
        <v>0</v>
      </c>
      <c r="G22" s="31" t="str">
        <f t="shared" si="2"/>
        <v/>
      </c>
      <c r="H22" s="30" t="str">
        <f t="shared" si="3"/>
        <v/>
      </c>
      <c r="I22" s="32"/>
      <c r="J22" s="33" t="str">
        <f t="shared" si="4"/>
        <v/>
      </c>
      <c r="K22" s="34" t="str">
        <f t="shared" si="5"/>
        <v/>
      </c>
      <c r="L22" s="2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2"/>
      <c r="Y22" s="18"/>
      <c r="Z22" s="2"/>
      <c r="AA22" s="18"/>
      <c r="AB22" s="18"/>
      <c r="AC22" s="18"/>
      <c r="AD22" s="18"/>
      <c r="AE22" s="18"/>
    </row>
    <row r="23" ht="15.75" customHeight="1">
      <c r="A23" s="36" t="str">
        <f>ALNS!A23</f>
        <v>Milena Luana Azevedo Lima</v>
      </c>
      <c r="B23" s="37"/>
      <c r="C23" s="37"/>
      <c r="D23" s="37"/>
      <c r="E23" s="37"/>
      <c r="F23" s="38">
        <f t="shared" si="1"/>
        <v>0</v>
      </c>
      <c r="G23" s="39" t="str">
        <f t="shared" si="2"/>
        <v/>
      </c>
      <c r="H23" s="38" t="str">
        <f t="shared" si="3"/>
        <v/>
      </c>
      <c r="I23" s="40"/>
      <c r="J23" s="41" t="str">
        <f t="shared" si="4"/>
        <v/>
      </c>
      <c r="K23" s="42" t="str">
        <f t="shared" si="5"/>
        <v/>
      </c>
      <c r="L23" s="2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2"/>
      <c r="Y23" s="18"/>
      <c r="Z23" s="2"/>
      <c r="AA23" s="18"/>
      <c r="AB23" s="18"/>
      <c r="AC23" s="18"/>
      <c r="AD23" s="18"/>
      <c r="AE23" s="18"/>
    </row>
    <row r="24" ht="15.75" customHeight="1">
      <c r="A24" s="28" t="str">
        <f>ALNS!A24</f>
        <v>Myllena Maria da Silva Balbino</v>
      </c>
      <c r="B24" s="29"/>
      <c r="C24" s="29"/>
      <c r="D24" s="29"/>
      <c r="E24" s="29"/>
      <c r="F24" s="30">
        <f t="shared" si="1"/>
        <v>0</v>
      </c>
      <c r="G24" s="31" t="str">
        <f t="shared" si="2"/>
        <v/>
      </c>
      <c r="H24" s="30" t="str">
        <f t="shared" si="3"/>
        <v/>
      </c>
      <c r="I24" s="32"/>
      <c r="J24" s="33" t="str">
        <f t="shared" si="4"/>
        <v/>
      </c>
      <c r="K24" s="34" t="str">
        <f t="shared" si="5"/>
        <v/>
      </c>
      <c r="L24" s="2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2"/>
      <c r="Y24" s="18"/>
      <c r="Z24" s="2"/>
      <c r="AA24" s="18"/>
      <c r="AB24" s="18"/>
      <c r="AC24" s="18"/>
      <c r="AD24" s="18"/>
      <c r="AE24" s="18"/>
    </row>
    <row r="25" ht="15.75" customHeight="1">
      <c r="A25" s="36" t="str">
        <f>ALNS!A25</f>
        <v>Poliana Kelly de Almeida Nascimento</v>
      </c>
      <c r="B25" s="37"/>
      <c r="C25" s="37"/>
      <c r="D25" s="37"/>
      <c r="E25" s="37"/>
      <c r="F25" s="38">
        <f t="shared" si="1"/>
        <v>0</v>
      </c>
      <c r="G25" s="39" t="str">
        <f t="shared" si="2"/>
        <v/>
      </c>
      <c r="H25" s="38" t="str">
        <f t="shared" si="3"/>
        <v/>
      </c>
      <c r="I25" s="40"/>
      <c r="J25" s="41" t="str">
        <f t="shared" si="4"/>
        <v/>
      </c>
      <c r="K25" s="42" t="str">
        <f t="shared" si="5"/>
        <v/>
      </c>
      <c r="L25" s="2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2"/>
      <c r="Y25" s="18"/>
      <c r="Z25" s="2"/>
      <c r="AA25" s="18"/>
      <c r="AB25" s="18"/>
      <c r="AC25" s="18"/>
      <c r="AD25" s="18"/>
      <c r="AE25" s="18"/>
    </row>
    <row r="26" ht="15.75" customHeight="1">
      <c r="A26" s="28" t="str">
        <f>ALNS!A26</f>
        <v>Rafaelly Jordão de Oliveira</v>
      </c>
      <c r="B26" s="29"/>
      <c r="C26" s="29"/>
      <c r="D26" s="29"/>
      <c r="E26" s="29"/>
      <c r="F26" s="30">
        <f t="shared" si="1"/>
        <v>0</v>
      </c>
      <c r="G26" s="31" t="str">
        <f t="shared" si="2"/>
        <v/>
      </c>
      <c r="H26" s="30" t="str">
        <f t="shared" si="3"/>
        <v/>
      </c>
      <c r="I26" s="32"/>
      <c r="J26" s="33" t="str">
        <f t="shared" si="4"/>
        <v/>
      </c>
      <c r="K26" s="34" t="str">
        <f t="shared" si="5"/>
        <v/>
      </c>
      <c r="L26" s="2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2"/>
      <c r="Y26" s="18"/>
      <c r="Z26" s="2"/>
      <c r="AA26" s="18"/>
      <c r="AB26" s="18"/>
      <c r="AC26" s="18"/>
      <c r="AD26" s="18"/>
      <c r="AE26" s="18"/>
    </row>
    <row r="27" ht="15.75" customHeight="1">
      <c r="A27" s="36" t="str">
        <f>ALNS!A27</f>
        <v>Samuel de Sousa Ribeiro</v>
      </c>
      <c r="B27" s="37"/>
      <c r="C27" s="37"/>
      <c r="D27" s="37"/>
      <c r="E27" s="37"/>
      <c r="F27" s="38">
        <f t="shared" si="1"/>
        <v>0</v>
      </c>
      <c r="G27" s="39" t="str">
        <f t="shared" si="2"/>
        <v/>
      </c>
      <c r="H27" s="38" t="str">
        <f t="shared" si="3"/>
        <v/>
      </c>
      <c r="I27" s="40"/>
      <c r="J27" s="41" t="str">
        <f t="shared" si="4"/>
        <v/>
      </c>
      <c r="K27" s="42" t="str">
        <f t="shared" si="5"/>
        <v/>
      </c>
      <c r="L27" s="2"/>
      <c r="M27" s="18"/>
      <c r="N27" s="2"/>
      <c r="O27" s="2"/>
      <c r="P27" s="18"/>
      <c r="Q27" s="2"/>
      <c r="R27" s="2"/>
      <c r="S27" s="2"/>
      <c r="T27" s="2"/>
      <c r="U27" s="2"/>
      <c r="V27" s="2"/>
      <c r="W27" s="2"/>
      <c r="X27" s="2"/>
      <c r="Y27" s="18"/>
      <c r="Z27" s="2"/>
      <c r="AA27" s="18"/>
      <c r="AB27" s="18"/>
      <c r="AC27" s="18"/>
      <c r="AD27" s="18"/>
      <c r="AE27" s="18"/>
    </row>
    <row r="28" ht="15.75" hidden="1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2"/>
      <c r="M28" s="18"/>
      <c r="N28" s="2"/>
      <c r="O28" s="18"/>
      <c r="P28" s="18"/>
      <c r="Q28" s="18"/>
      <c r="R28" s="18"/>
      <c r="S28" s="18"/>
      <c r="T28" s="2"/>
      <c r="U28" s="2"/>
      <c r="V28" s="2"/>
      <c r="W28" s="2"/>
      <c r="X28" s="2"/>
      <c r="Y28" s="18"/>
      <c r="Z28" s="2"/>
      <c r="AA28" s="18"/>
      <c r="AB28" s="18"/>
      <c r="AC28" s="18"/>
      <c r="AD28" s="18"/>
      <c r="AE28" s="18"/>
    </row>
    <row r="29" ht="15.75" hidden="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2"/>
      <c r="M29" s="18"/>
      <c r="N29" s="18"/>
      <c r="O29" s="18"/>
      <c r="P29" s="18"/>
      <c r="Q29" s="18"/>
      <c r="R29" s="18"/>
      <c r="S29" s="18"/>
      <c r="T29" s="2"/>
      <c r="U29" s="2"/>
      <c r="V29" s="2"/>
      <c r="W29" s="2"/>
      <c r="X29" s="2"/>
      <c r="Y29" s="2"/>
      <c r="Z29" s="2"/>
      <c r="AA29" s="18"/>
      <c r="AB29" s="18"/>
      <c r="AC29" s="18"/>
      <c r="AD29" s="18"/>
      <c r="AE29" s="18"/>
    </row>
    <row r="30" ht="15.75" hidden="1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2"/>
      <c r="M30" s="18"/>
      <c r="N30" s="2"/>
      <c r="O30" s="18"/>
      <c r="P30" s="18"/>
      <c r="Q30" s="18"/>
      <c r="R30" s="18"/>
      <c r="S30" s="18"/>
      <c r="T30" s="2"/>
      <c r="U30" s="2"/>
      <c r="V30" s="2"/>
      <c r="W30" s="2"/>
      <c r="X30" s="2"/>
      <c r="Y30" s="2"/>
      <c r="Z30" s="2"/>
      <c r="AA30" s="18"/>
      <c r="AB30" s="18"/>
      <c r="AC30" s="18"/>
      <c r="AD30" s="18"/>
      <c r="AE30" s="18"/>
    </row>
    <row r="31" ht="15.75" hidden="1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8"/>
      <c r="M31" s="18"/>
      <c r="N31" s="2"/>
      <c r="O31" s="18"/>
      <c r="P31" s="18"/>
      <c r="Q31" s="2"/>
      <c r="R31" s="18"/>
      <c r="S31" s="18"/>
      <c r="T31" s="2"/>
      <c r="U31" s="2"/>
      <c r="V31" s="2"/>
      <c r="W31" s="2"/>
      <c r="X31" s="2"/>
      <c r="Y31" s="2"/>
      <c r="Z31" s="2"/>
      <c r="AA31" s="18"/>
      <c r="AB31" s="2"/>
      <c r="AC31" s="18"/>
      <c r="AD31" s="18"/>
      <c r="AE31" s="18"/>
    </row>
    <row r="32" ht="15.75" hidden="1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8"/>
      <c r="M32" s="18"/>
      <c r="N32" s="2"/>
      <c r="O32" s="18"/>
      <c r="P32" s="18"/>
      <c r="Q32" s="18"/>
      <c r="R32" s="18"/>
      <c r="S32" s="18"/>
      <c r="T32" s="2"/>
      <c r="U32" s="2"/>
      <c r="V32" s="2"/>
      <c r="W32" s="2"/>
      <c r="X32" s="2"/>
      <c r="Y32" s="2"/>
      <c r="Z32" s="2"/>
      <c r="AA32" s="18"/>
      <c r="AB32" s="18"/>
      <c r="AC32" s="18"/>
      <c r="AD32" s="18"/>
      <c r="AE32" s="18"/>
    </row>
    <row r="33" ht="15.75" hidden="1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8"/>
      <c r="M33" s="18"/>
      <c r="N33" s="18"/>
      <c r="O33" s="18"/>
      <c r="P33" s="18"/>
      <c r="Q33" s="18"/>
      <c r="R33" s="18"/>
      <c r="S33" s="18"/>
      <c r="T33" s="2"/>
      <c r="U33" s="2"/>
      <c r="V33" s="2"/>
      <c r="W33" s="2"/>
      <c r="X33" s="2"/>
      <c r="Y33" s="2"/>
      <c r="Z33" s="2"/>
      <c r="AA33" s="18"/>
      <c r="AB33" s="18"/>
      <c r="AC33" s="18"/>
      <c r="AD33" s="18"/>
      <c r="AE33" s="18"/>
    </row>
    <row r="34" ht="15.75" hidden="1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8"/>
      <c r="M34" s="18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8"/>
      <c r="AB34" s="18"/>
      <c r="AC34" s="18"/>
      <c r="AD34" s="18"/>
      <c r="AE34" s="18"/>
    </row>
    <row r="35" ht="15.75" hidden="1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8"/>
      <c r="M35" s="18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8"/>
      <c r="AB35" s="18"/>
      <c r="AC35" s="18"/>
      <c r="AD35" s="18"/>
      <c r="AE35" s="18"/>
    </row>
    <row r="36" ht="15.75" hidden="1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8"/>
      <c r="M36" s="18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8"/>
      <c r="AB36" s="18"/>
      <c r="AC36" s="18"/>
      <c r="AD36" s="18"/>
      <c r="AE36" s="18"/>
    </row>
    <row r="37" ht="15.75" hidden="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8"/>
      <c r="M37" s="18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8"/>
      <c r="AB37" s="18"/>
      <c r="AC37" s="18"/>
      <c r="AD37" s="18"/>
      <c r="AE37" s="2"/>
    </row>
    <row r="38" ht="15.75" hidden="1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8"/>
      <c r="M38" s="18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8"/>
      <c r="AB38" s="18"/>
      <c r="AC38" s="18"/>
      <c r="AD38" s="18"/>
      <c r="AE38" s="2"/>
    </row>
    <row r="39" ht="15.75" hidden="1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8"/>
      <c r="M39" s="18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8"/>
      <c r="AB39" s="18"/>
      <c r="AC39" s="18"/>
      <c r="AD39" s="18"/>
      <c r="AE39" s="2"/>
    </row>
    <row r="40" ht="15.75" hidden="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8"/>
      <c r="M40" s="18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8"/>
      <c r="AB40" s="18"/>
      <c r="AC40" s="18"/>
      <c r="AD40" s="2"/>
      <c r="AE40" s="2"/>
    </row>
    <row r="41" ht="15.75" hidden="1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8"/>
      <c r="M41" s="18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8"/>
      <c r="AB41" s="2"/>
      <c r="AC41" s="2"/>
      <c r="AD41" s="2"/>
      <c r="AE41" s="2"/>
    </row>
    <row r="42" ht="15.75" hidden="1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8"/>
      <c r="M42" s="18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8"/>
      <c r="AB42" s="2"/>
      <c r="AC42" s="2"/>
      <c r="AD42" s="2"/>
      <c r="AE42" s="2"/>
    </row>
    <row r="43" ht="15.75" hidden="1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8"/>
      <c r="M43" s="18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8"/>
      <c r="AB43" s="2"/>
      <c r="AC43" s="2"/>
      <c r="AD43" s="2"/>
      <c r="AE43" s="2"/>
    </row>
    <row r="44" ht="15.75" hidden="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8"/>
      <c r="M44" s="18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8"/>
      <c r="AB44" s="2"/>
      <c r="AC44" s="2"/>
      <c r="AD44" s="2"/>
      <c r="AE44" s="2"/>
    </row>
    <row r="45" ht="15.75" hidden="1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8"/>
      <c r="M45" s="18"/>
      <c r="N45" s="18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8"/>
      <c r="M46" s="18"/>
      <c r="N46" s="18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8"/>
      <c r="M47" s="18"/>
      <c r="N47" s="18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8"/>
      <c r="M48" s="18"/>
      <c r="N48" s="1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8"/>
      <c r="M49" s="18"/>
      <c r="N49" s="18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8"/>
      <c r="M50" s="18"/>
      <c r="N50" s="18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8"/>
      <c r="M51" s="18"/>
      <c r="N51" s="18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8"/>
      <c r="M52" s="18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2"/>
      <c r="AA53" s="18"/>
      <c r="AB53" s="18"/>
      <c r="AC53" s="18"/>
      <c r="AD53" s="18"/>
      <c r="AE53" s="18"/>
    </row>
    <row r="54" ht="15.75" hidden="1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2"/>
      <c r="AA54" s="18"/>
      <c r="AB54" s="18"/>
      <c r="AC54" s="18"/>
      <c r="AD54" s="18"/>
      <c r="AE54" s="18"/>
    </row>
    <row r="55" ht="15.75" hidden="1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2"/>
      <c r="Y55" s="18"/>
      <c r="Z55" s="2"/>
      <c r="AA55" s="18"/>
      <c r="AB55" s="18"/>
      <c r="AC55" s="18"/>
      <c r="AD55" s="18"/>
      <c r="AE55" s="18"/>
    </row>
    <row r="56" ht="15.75" hidden="1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2"/>
      <c r="AA56" s="18"/>
      <c r="AB56" s="18"/>
      <c r="AC56" s="18"/>
      <c r="AD56" s="18"/>
      <c r="AE56" s="18"/>
    </row>
    <row r="57" ht="15.75" hidden="1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2"/>
      <c r="Y57" s="18"/>
      <c r="Z57" s="2"/>
      <c r="AA57" s="18"/>
      <c r="AB57" s="18"/>
      <c r="AC57" s="18"/>
      <c r="AD57" s="18"/>
      <c r="AE57" s="18"/>
    </row>
    <row r="58" ht="15.75" hidden="1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2"/>
      <c r="Y58" s="18"/>
      <c r="Z58" s="2"/>
      <c r="AA58" s="18"/>
      <c r="AB58" s="18"/>
      <c r="AC58" s="18"/>
      <c r="AD58" s="18"/>
      <c r="AE58" s="18"/>
    </row>
    <row r="59" ht="15.75" hidden="1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2"/>
      <c r="Y59" s="18"/>
      <c r="Z59" s="2"/>
      <c r="AA59" s="18"/>
      <c r="AB59" s="18"/>
      <c r="AC59" s="18"/>
      <c r="AD59" s="18"/>
      <c r="AE59" s="18"/>
    </row>
    <row r="60" ht="15.75" hidden="1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2"/>
      <c r="Y60" s="18"/>
      <c r="Z60" s="2"/>
      <c r="AA60" s="18"/>
      <c r="AB60" s="18"/>
      <c r="AC60" s="18"/>
      <c r="AD60" s="18"/>
      <c r="AE60" s="18"/>
    </row>
    <row r="61" ht="15.75" hidden="1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2"/>
      <c r="Y61" s="18"/>
      <c r="Z61" s="2"/>
      <c r="AA61" s="18"/>
      <c r="AB61" s="18"/>
      <c r="AC61" s="18"/>
      <c r="AD61" s="18"/>
      <c r="AE61" s="18"/>
    </row>
    <row r="62" ht="15.75" hidden="1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2"/>
      <c r="Y62" s="18"/>
      <c r="Z62" s="2"/>
      <c r="AA62" s="18"/>
      <c r="AB62" s="18"/>
      <c r="AC62" s="18"/>
      <c r="AD62" s="18"/>
      <c r="AE62" s="18"/>
    </row>
    <row r="63" ht="15.75" hidden="1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2"/>
      <c r="Y63" s="18"/>
      <c r="Z63" s="2"/>
      <c r="AA63" s="18"/>
      <c r="AB63" s="18"/>
      <c r="AC63" s="18"/>
      <c r="AD63" s="18"/>
      <c r="AE63" s="18"/>
    </row>
    <row r="64" ht="15.75" hidden="1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2"/>
      <c r="Y64" s="18"/>
      <c r="Z64" s="2"/>
      <c r="AA64" s="18"/>
      <c r="AB64" s="18"/>
      <c r="AC64" s="18"/>
      <c r="AD64" s="18"/>
      <c r="AE64" s="18"/>
    </row>
    <row r="65" ht="15.75" hidden="1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2"/>
      <c r="Y65" s="18"/>
      <c r="Z65" s="2"/>
      <c r="AA65" s="18"/>
      <c r="AB65" s="18"/>
      <c r="AC65" s="18"/>
      <c r="AD65" s="18"/>
      <c r="AE65" s="18"/>
    </row>
    <row r="66" ht="15.75" hidden="1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2"/>
      <c r="Y66" s="18"/>
      <c r="Z66" s="2"/>
      <c r="AA66" s="18"/>
      <c r="AB66" s="18"/>
      <c r="AC66" s="18"/>
      <c r="AD66" s="18"/>
      <c r="AE66" s="18"/>
    </row>
    <row r="67" ht="15.75" hidden="1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2"/>
      <c r="Y67" s="18"/>
      <c r="Z67" s="2"/>
      <c r="AA67" s="18"/>
      <c r="AB67" s="18"/>
      <c r="AC67" s="18"/>
      <c r="AD67" s="18"/>
      <c r="AE67" s="18"/>
    </row>
    <row r="68" ht="15.75" hidden="1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2"/>
      <c r="Y68" s="18"/>
      <c r="Z68" s="2"/>
      <c r="AA68" s="18"/>
      <c r="AB68" s="18"/>
      <c r="AC68" s="18"/>
      <c r="AD68" s="18"/>
      <c r="AE68" s="18"/>
    </row>
    <row r="69" ht="15.75" hidden="1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2"/>
      <c r="Y69" s="18"/>
      <c r="Z69" s="2"/>
      <c r="AA69" s="18"/>
      <c r="AB69" s="18"/>
      <c r="AC69" s="18"/>
      <c r="AD69" s="18"/>
      <c r="AE69" s="18"/>
    </row>
    <row r="70" ht="15.75" hidden="1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2"/>
      <c r="Y70" s="18"/>
      <c r="Z70" s="2"/>
      <c r="AA70" s="18"/>
      <c r="AB70" s="18"/>
      <c r="AC70" s="18"/>
      <c r="AD70" s="18"/>
      <c r="AE70" s="18"/>
    </row>
    <row r="71" ht="15.75" hidden="1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2"/>
      <c r="Y71" s="18"/>
      <c r="Z71" s="2"/>
      <c r="AA71" s="18"/>
      <c r="AB71" s="18"/>
      <c r="AC71" s="18"/>
      <c r="AD71" s="18"/>
      <c r="AE71" s="18"/>
    </row>
    <row r="72" ht="15.75" hidden="1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2"/>
      <c r="Y72" s="18"/>
      <c r="Z72" s="2"/>
      <c r="AA72" s="18"/>
      <c r="AB72" s="18"/>
      <c r="AC72" s="18"/>
      <c r="AD72" s="18"/>
      <c r="AE72" s="18"/>
    </row>
    <row r="73" ht="15.75" hidden="1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2"/>
      <c r="Y73" s="18"/>
      <c r="Z73" s="2"/>
      <c r="AA73" s="18"/>
      <c r="AB73" s="18"/>
      <c r="AC73" s="18"/>
      <c r="AD73" s="18"/>
      <c r="AE73" s="18"/>
    </row>
    <row r="74" ht="15.75" hidden="1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2"/>
      <c r="Y74" s="18"/>
      <c r="Z74" s="2"/>
      <c r="AA74" s="18"/>
      <c r="AB74" s="18"/>
      <c r="AC74" s="18"/>
      <c r="AD74" s="18"/>
      <c r="AE74" s="18"/>
    </row>
    <row r="75" ht="15.75" hidden="1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2"/>
      <c r="Y75" s="18"/>
      <c r="Z75" s="2"/>
      <c r="AA75" s="18"/>
      <c r="AB75" s="18"/>
      <c r="AC75" s="18"/>
      <c r="AD75" s="18"/>
      <c r="AE75" s="18"/>
    </row>
    <row r="76" ht="15.75" hidden="1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2"/>
      <c r="Y76" s="18"/>
      <c r="Z76" s="2"/>
      <c r="AA76" s="18"/>
      <c r="AB76" s="18"/>
      <c r="AC76" s="18"/>
      <c r="AD76" s="18"/>
      <c r="AE76" s="18"/>
    </row>
    <row r="77" ht="15.75" hidden="1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2"/>
      <c r="Y77" s="18"/>
      <c r="Z77" s="2"/>
      <c r="AA77" s="18"/>
      <c r="AB77" s="18"/>
      <c r="AC77" s="18"/>
      <c r="AD77" s="18"/>
      <c r="AE77" s="18"/>
    </row>
    <row r="78" ht="15.75" hidden="1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2"/>
      <c r="Y78" s="18"/>
      <c r="Z78" s="2"/>
      <c r="AA78" s="18"/>
      <c r="AB78" s="18"/>
      <c r="AC78" s="18"/>
      <c r="AD78" s="18"/>
      <c r="AE78" s="18"/>
    </row>
    <row r="79" ht="15.75" hidden="1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2"/>
      <c r="W79" s="2"/>
      <c r="X79" s="2"/>
      <c r="Y79" s="18"/>
      <c r="Z79" s="2"/>
      <c r="AA79" s="18"/>
      <c r="AB79" s="18"/>
      <c r="AC79" s="18"/>
      <c r="AD79" s="18"/>
      <c r="AE79" s="18"/>
    </row>
    <row r="80" ht="15.75" hidden="1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2"/>
      <c r="W80" s="2"/>
      <c r="X80" s="2"/>
      <c r="Y80" s="18"/>
      <c r="Z80" s="2"/>
      <c r="AA80" s="18"/>
      <c r="AB80" s="18"/>
      <c r="AC80" s="18"/>
      <c r="AD80" s="18"/>
      <c r="AE80" s="18"/>
    </row>
    <row r="81" ht="15.75" hidden="1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2"/>
      <c r="W81" s="2"/>
      <c r="X81" s="2"/>
      <c r="Y81" s="2"/>
      <c r="Z81" s="2"/>
      <c r="AA81" s="18"/>
      <c r="AB81" s="18"/>
      <c r="AC81" s="18"/>
      <c r="AD81" s="18"/>
      <c r="AE81" s="18"/>
    </row>
    <row r="82" ht="15.75" hidden="1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2"/>
      <c r="W82" s="2"/>
      <c r="X82" s="2"/>
      <c r="Y82" s="2"/>
      <c r="Z82" s="2"/>
      <c r="AA82" s="18"/>
      <c r="AB82" s="18"/>
      <c r="AC82" s="18"/>
      <c r="AD82" s="18"/>
      <c r="AE82" s="18"/>
    </row>
    <row r="83" ht="15.75" hidden="1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2"/>
      <c r="W83" s="2"/>
      <c r="X83" s="2"/>
      <c r="Y83" s="2"/>
      <c r="Z83" s="2"/>
      <c r="AA83" s="18"/>
      <c r="AB83" s="18"/>
      <c r="AC83" s="18"/>
      <c r="AD83" s="18"/>
      <c r="AE83" s="18"/>
    </row>
    <row r="84" ht="15.75" hidden="1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2"/>
      <c r="W84" s="2"/>
      <c r="X84" s="2"/>
      <c r="Y84" s="2"/>
      <c r="Z84" s="2"/>
      <c r="AA84" s="18"/>
      <c r="AB84" s="18"/>
      <c r="AC84" s="18"/>
      <c r="AD84" s="18"/>
      <c r="AE84" s="18"/>
    </row>
    <row r="85" ht="15.75" hidden="1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2"/>
      <c r="W85" s="2"/>
      <c r="X85" s="2"/>
      <c r="Y85" s="2"/>
      <c r="Z85" s="2"/>
      <c r="AA85" s="18"/>
      <c r="AB85" s="18"/>
      <c r="AC85" s="18"/>
      <c r="AD85" s="18"/>
      <c r="AE85" s="18"/>
    </row>
    <row r="86" ht="15.75" hidden="1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8"/>
      <c r="M86" s="18"/>
      <c r="N86" s="18"/>
      <c r="O86" s="18"/>
      <c r="P86" s="18"/>
      <c r="Q86" s="2"/>
      <c r="R86" s="2"/>
      <c r="S86" s="18"/>
      <c r="T86" s="18"/>
      <c r="U86" s="2"/>
      <c r="V86" s="2"/>
      <c r="W86" s="2"/>
      <c r="X86" s="2"/>
      <c r="Y86" s="2"/>
      <c r="Z86" s="2"/>
      <c r="AA86" s="18"/>
      <c r="AB86" s="18"/>
      <c r="AC86" s="18"/>
      <c r="AD86" s="18"/>
      <c r="AE86" s="18"/>
    </row>
    <row r="87" ht="15.75" hidden="1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8"/>
      <c r="M87" s="18"/>
      <c r="N87" s="18"/>
      <c r="O87" s="18"/>
      <c r="P87" s="18"/>
      <c r="Q87" s="2"/>
      <c r="R87" s="2"/>
      <c r="S87" s="2"/>
      <c r="T87" s="2"/>
      <c r="U87" s="2"/>
      <c r="V87" s="2"/>
      <c r="W87" s="2"/>
      <c r="X87" s="2"/>
      <c r="Y87" s="2"/>
      <c r="Z87" s="2"/>
      <c r="AA87" s="18"/>
      <c r="AB87" s="18"/>
      <c r="AC87" s="18"/>
      <c r="AD87" s="18"/>
      <c r="AE87" s="18"/>
    </row>
    <row r="88" ht="15.75" hidden="1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8"/>
      <c r="M88" s="18"/>
      <c r="N88" s="18"/>
      <c r="O88" s="18"/>
      <c r="P88" s="18"/>
      <c r="Q88" s="2"/>
      <c r="R88" s="2"/>
      <c r="S88" s="2"/>
      <c r="T88" s="2"/>
      <c r="U88" s="2"/>
      <c r="V88" s="2"/>
      <c r="W88" s="2"/>
      <c r="X88" s="2"/>
      <c r="Y88" s="2"/>
      <c r="Z88" s="2"/>
      <c r="AA88" s="18"/>
      <c r="AB88" s="18"/>
      <c r="AC88" s="18"/>
      <c r="AD88" s="18"/>
      <c r="AE88" s="18"/>
    </row>
    <row r="89" ht="15.75" hidden="1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8"/>
      <c r="M89" s="18"/>
      <c r="N89" s="18"/>
      <c r="O89" s="18"/>
      <c r="P89" s="18"/>
      <c r="Q89" s="2"/>
      <c r="R89" s="2"/>
      <c r="S89" s="2"/>
      <c r="T89" s="2"/>
      <c r="U89" s="2"/>
      <c r="V89" s="2"/>
      <c r="W89" s="2"/>
      <c r="X89" s="2"/>
      <c r="Y89" s="2"/>
      <c r="Z89" s="2"/>
      <c r="AA89" s="18"/>
      <c r="AB89" s="18"/>
      <c r="AC89" s="18"/>
      <c r="AD89" s="18"/>
      <c r="AE89" s="18"/>
    </row>
    <row r="90" ht="15.75" hidden="1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8"/>
      <c r="M90" s="18"/>
      <c r="N90" s="18"/>
      <c r="O90" s="18"/>
      <c r="P90" s="18"/>
      <c r="Q90" s="2"/>
      <c r="R90" s="2"/>
      <c r="S90" s="2"/>
      <c r="T90" s="2"/>
      <c r="U90" s="2"/>
      <c r="V90" s="2"/>
      <c r="W90" s="2"/>
      <c r="X90" s="2"/>
      <c r="Y90" s="2"/>
      <c r="Z90" s="2"/>
      <c r="AA90" s="18"/>
      <c r="AB90" s="18"/>
      <c r="AC90" s="18"/>
      <c r="AD90" s="18"/>
      <c r="AE90" s="2"/>
    </row>
    <row r="91" ht="15.75" hidden="1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8"/>
      <c r="M91" s="18"/>
      <c r="N91" s="18"/>
      <c r="O91" s="18"/>
      <c r="P91" s="18"/>
      <c r="Q91" s="2"/>
      <c r="R91" s="2"/>
      <c r="S91" s="2"/>
      <c r="T91" s="2"/>
      <c r="U91" s="2"/>
      <c r="V91" s="2"/>
      <c r="W91" s="2"/>
      <c r="X91" s="2"/>
      <c r="Y91" s="2"/>
      <c r="Z91" s="2"/>
      <c r="AA91" s="18"/>
      <c r="AB91" s="18"/>
      <c r="AC91" s="18"/>
      <c r="AD91" s="18"/>
      <c r="AE91" s="2"/>
    </row>
    <row r="92" ht="15.75" hidden="1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8"/>
      <c r="M92" s="18"/>
      <c r="N92" s="18"/>
      <c r="O92" s="18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8"/>
      <c r="AB92" s="18"/>
      <c r="AC92" s="18"/>
      <c r="AD92" s="2"/>
      <c r="AE92" s="2"/>
    </row>
    <row r="93" ht="15.75" hidden="1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8"/>
      <c r="M93" s="18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8"/>
      <c r="AB93" s="2"/>
      <c r="AC93" s="2"/>
      <c r="AD93" s="2"/>
      <c r="AE93" s="2"/>
    </row>
    <row r="94" ht="15.75" hidden="1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8"/>
      <c r="M94" s="18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8"/>
      <c r="AB94" s="2"/>
      <c r="AC94" s="2"/>
      <c r="AD94" s="2"/>
      <c r="AE94" s="2"/>
    </row>
    <row r="95" ht="15.75" hidden="1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8"/>
      <c r="M95" s="18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8"/>
      <c r="AB95" s="2"/>
      <c r="AC95" s="2"/>
      <c r="AD95" s="2"/>
      <c r="AE95" s="2"/>
    </row>
    <row r="96" ht="15.75" hidden="1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8"/>
      <c r="M96" s="18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8"/>
      <c r="AB96" s="2"/>
      <c r="AC96" s="2"/>
      <c r="AD96" s="2"/>
      <c r="AE96" s="2"/>
    </row>
    <row r="97" ht="15.75" hidden="1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8"/>
      <c r="M97" s="18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8"/>
      <c r="M98" s="18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8"/>
      <c r="M99" s="18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8"/>
      <c r="M100" s="18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8"/>
      <c r="M101" s="18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8"/>
      <c r="M102" s="18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8"/>
      <c r="M103" s="18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8"/>
      <c r="M104" s="18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8"/>
      <c r="M105" s="18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8"/>
      <c r="M106" s="18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8"/>
      <c r="M107" s="18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8"/>
      <c r="M108" s="18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8"/>
      <c r="M109" s="18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8"/>
      <c r="M110" s="18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8"/>
      <c r="M111" s="18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8"/>
      <c r="M112" s="18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8"/>
      <c r="M113" s="18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8"/>
      <c r="M114" s="18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8"/>
      <c r="M115" s="18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8"/>
      <c r="M116" s="18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8"/>
      <c r="M117" s="18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8"/>
      <c r="M118" s="18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8"/>
      <c r="M119" s="18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8"/>
      <c r="M120" s="18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8"/>
      <c r="M121" s="18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8"/>
      <c r="M122" s="18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8"/>
      <c r="M123" s="18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8"/>
      <c r="M124" s="18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8"/>
      <c r="M125" s="18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8"/>
      <c r="M126" s="18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8"/>
      <c r="M127" s="18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8"/>
      <c r="M128" s="18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8"/>
      <c r="M129" s="18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8"/>
      <c r="M130" s="18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8"/>
      <c r="M131" s="18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8"/>
      <c r="M132" s="18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8"/>
      <c r="M133" s="18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8"/>
      <c r="M134" s="18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8"/>
      <c r="M135" s="18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8"/>
      <c r="M136" s="18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8"/>
      <c r="M137" s="18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8"/>
      <c r="M138" s="18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8"/>
      <c r="M139" s="18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8"/>
      <c r="M140" s="18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8"/>
      <c r="M141" s="18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8"/>
      <c r="M142" s="18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8"/>
      <c r="M143" s="18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8"/>
      <c r="M144" s="18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8"/>
      <c r="M145" s="18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8"/>
      <c r="M146" s="18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8"/>
      <c r="M147" s="18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8"/>
      <c r="M148" s="18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45"/>
      <c r="B149" s="45"/>
      <c r="C149" s="45"/>
      <c r="D149" s="45"/>
      <c r="E149" s="45"/>
      <c r="F149" s="45"/>
      <c r="G149" s="45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45"/>
      <c r="B150" s="45"/>
      <c r="C150" s="45"/>
      <c r="D150" s="45"/>
      <c r="E150" s="45"/>
      <c r="F150" s="45"/>
      <c r="G150" s="45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45"/>
      <c r="B151" s="45"/>
      <c r="C151" s="45"/>
      <c r="D151" s="45"/>
      <c r="E151" s="45"/>
      <c r="F151" s="45"/>
      <c r="G151" s="45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45"/>
      <c r="B152" s="45"/>
      <c r="C152" s="45"/>
      <c r="D152" s="45"/>
      <c r="E152" s="45"/>
      <c r="F152" s="45"/>
      <c r="G152" s="45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45"/>
      <c r="B153" s="45"/>
      <c r="C153" s="45"/>
      <c r="D153" s="45"/>
      <c r="E153" s="45"/>
      <c r="F153" s="45"/>
      <c r="G153" s="45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45"/>
      <c r="B154" s="45"/>
      <c r="C154" s="45"/>
      <c r="D154" s="45"/>
      <c r="E154" s="45"/>
      <c r="F154" s="45"/>
      <c r="G154" s="45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45"/>
      <c r="B155" s="45"/>
      <c r="C155" s="45"/>
      <c r="D155" s="45"/>
      <c r="E155" s="45"/>
      <c r="F155" s="45"/>
      <c r="G155" s="45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45"/>
      <c r="B156" s="45"/>
      <c r="C156" s="45"/>
      <c r="D156" s="45"/>
      <c r="E156" s="45"/>
      <c r="F156" s="45"/>
      <c r="G156" s="45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45"/>
      <c r="B157" s="45"/>
      <c r="C157" s="45"/>
      <c r="D157" s="45"/>
      <c r="E157" s="45"/>
      <c r="F157" s="45"/>
      <c r="G157" s="45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5"/>
      <c r="B158" s="45"/>
      <c r="C158" s="45"/>
      <c r="D158" s="45"/>
      <c r="E158" s="45"/>
      <c r="F158" s="45"/>
      <c r="G158" s="45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5"/>
      <c r="B159" s="45"/>
      <c r="C159" s="45"/>
      <c r="D159" s="45"/>
      <c r="E159" s="45"/>
      <c r="F159" s="45"/>
      <c r="G159" s="45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5"/>
      <c r="B160" s="45"/>
      <c r="C160" s="45"/>
      <c r="D160" s="45"/>
      <c r="E160" s="45"/>
      <c r="F160" s="45"/>
      <c r="G160" s="45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5"/>
      <c r="B161" s="45"/>
      <c r="C161" s="45"/>
      <c r="D161" s="45"/>
      <c r="E161" s="45"/>
      <c r="F161" s="45"/>
      <c r="G161" s="45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5"/>
      <c r="B162" s="45"/>
      <c r="C162" s="45"/>
      <c r="D162" s="45"/>
      <c r="E162" s="45"/>
      <c r="F162" s="45"/>
      <c r="G162" s="4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5"/>
      <c r="B163" s="45"/>
      <c r="C163" s="45"/>
      <c r="D163" s="45"/>
      <c r="E163" s="45"/>
      <c r="F163" s="45"/>
      <c r="G163" s="45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5"/>
      <c r="B164" s="45"/>
      <c r="C164" s="45"/>
      <c r="D164" s="45"/>
      <c r="E164" s="45"/>
      <c r="F164" s="45"/>
      <c r="G164" s="4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5"/>
      <c r="B165" s="45"/>
      <c r="C165" s="45"/>
      <c r="D165" s="45"/>
      <c r="E165" s="45"/>
      <c r="F165" s="45"/>
      <c r="G165" s="45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5"/>
      <c r="B166" s="45"/>
      <c r="C166" s="45"/>
      <c r="D166" s="45"/>
      <c r="E166" s="45"/>
      <c r="F166" s="45"/>
      <c r="G166" s="4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5"/>
      <c r="B167" s="45"/>
      <c r="C167" s="45"/>
      <c r="D167" s="45"/>
      <c r="E167" s="45"/>
      <c r="F167" s="45"/>
      <c r="G167" s="45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5"/>
      <c r="B168" s="45"/>
      <c r="C168" s="45"/>
      <c r="D168" s="45"/>
      <c r="E168" s="45"/>
      <c r="F168" s="45"/>
      <c r="G168" s="4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5"/>
      <c r="B169" s="45"/>
      <c r="C169" s="45"/>
      <c r="D169" s="45"/>
      <c r="E169" s="45"/>
      <c r="F169" s="45"/>
      <c r="G169" s="45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5"/>
      <c r="B170" s="45"/>
      <c r="C170" s="45"/>
      <c r="D170" s="45"/>
      <c r="E170" s="45"/>
      <c r="F170" s="45"/>
      <c r="G170" s="4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5"/>
      <c r="B171" s="45"/>
      <c r="C171" s="45"/>
      <c r="D171" s="45"/>
      <c r="E171" s="45"/>
      <c r="F171" s="45"/>
      <c r="G171" s="45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5"/>
      <c r="B172" s="45"/>
      <c r="C172" s="45"/>
      <c r="D172" s="45"/>
      <c r="E172" s="45"/>
      <c r="F172" s="45"/>
      <c r="G172" s="4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5"/>
      <c r="B173" s="45"/>
      <c r="C173" s="45"/>
      <c r="D173" s="45"/>
      <c r="E173" s="45"/>
      <c r="F173" s="45"/>
      <c r="G173" s="45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5"/>
      <c r="B174" s="45"/>
      <c r="C174" s="45"/>
      <c r="D174" s="45"/>
      <c r="E174" s="45"/>
      <c r="F174" s="45"/>
      <c r="G174" s="4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5"/>
      <c r="B175" s="45"/>
      <c r="C175" s="45"/>
      <c r="D175" s="45"/>
      <c r="E175" s="45"/>
      <c r="F175" s="45"/>
      <c r="G175" s="45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5"/>
      <c r="B176" s="45"/>
      <c r="C176" s="45"/>
      <c r="D176" s="45"/>
      <c r="E176" s="45"/>
      <c r="F176" s="45"/>
      <c r="G176" s="4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5"/>
      <c r="B177" s="45"/>
      <c r="C177" s="45"/>
      <c r="D177" s="45"/>
      <c r="E177" s="45"/>
      <c r="F177" s="45"/>
      <c r="G177" s="45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5"/>
      <c r="B178" s="45"/>
      <c r="C178" s="45"/>
      <c r="D178" s="45"/>
      <c r="E178" s="45"/>
      <c r="F178" s="45"/>
      <c r="G178" s="4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5"/>
      <c r="B179" s="45"/>
      <c r="C179" s="45"/>
      <c r="D179" s="45"/>
      <c r="E179" s="45"/>
      <c r="F179" s="45"/>
      <c r="G179" s="45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5"/>
      <c r="B180" s="45"/>
      <c r="C180" s="45"/>
      <c r="D180" s="45"/>
      <c r="E180" s="45"/>
      <c r="F180" s="45"/>
      <c r="G180" s="4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5"/>
      <c r="B181" s="45"/>
      <c r="C181" s="45"/>
      <c r="D181" s="45"/>
      <c r="E181" s="45"/>
      <c r="F181" s="45"/>
      <c r="G181" s="45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5"/>
      <c r="B182" s="45"/>
      <c r="C182" s="45"/>
      <c r="D182" s="45"/>
      <c r="E182" s="45"/>
      <c r="F182" s="45"/>
      <c r="G182" s="4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5"/>
      <c r="B183" s="45"/>
      <c r="C183" s="45"/>
      <c r="D183" s="45"/>
      <c r="E183" s="45"/>
      <c r="F183" s="45"/>
      <c r="G183" s="45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5"/>
      <c r="B184" s="45"/>
      <c r="C184" s="45"/>
      <c r="D184" s="45"/>
      <c r="E184" s="45"/>
      <c r="F184" s="45"/>
      <c r="G184" s="4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5"/>
      <c r="B185" s="45"/>
      <c r="C185" s="45"/>
      <c r="D185" s="45"/>
      <c r="E185" s="45"/>
      <c r="F185" s="45"/>
      <c r="G185" s="45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5"/>
      <c r="B186" s="45"/>
      <c r="C186" s="45"/>
      <c r="D186" s="45"/>
      <c r="E186" s="45"/>
      <c r="F186" s="45"/>
      <c r="G186" s="4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5"/>
      <c r="B187" s="45"/>
      <c r="C187" s="45"/>
      <c r="D187" s="45"/>
      <c r="E187" s="45"/>
      <c r="F187" s="45"/>
      <c r="G187" s="45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5"/>
      <c r="B188" s="45"/>
      <c r="C188" s="45"/>
      <c r="D188" s="45"/>
      <c r="E188" s="45"/>
      <c r="F188" s="45"/>
      <c r="G188" s="45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5"/>
      <c r="B189" s="45"/>
      <c r="C189" s="45"/>
      <c r="D189" s="45"/>
      <c r="E189" s="45"/>
      <c r="F189" s="45"/>
      <c r="G189" s="45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5"/>
      <c r="B190" s="45"/>
      <c r="C190" s="45"/>
      <c r="D190" s="45"/>
      <c r="E190" s="45"/>
      <c r="F190" s="45"/>
      <c r="G190" s="45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5"/>
      <c r="B191" s="45"/>
      <c r="C191" s="45"/>
      <c r="D191" s="45"/>
      <c r="E191" s="45"/>
      <c r="F191" s="45"/>
      <c r="G191" s="45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5"/>
      <c r="B192" s="45"/>
      <c r="C192" s="45"/>
      <c r="D192" s="45"/>
      <c r="E192" s="45"/>
      <c r="F192" s="45"/>
      <c r="G192" s="45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5"/>
      <c r="B193" s="45"/>
      <c r="C193" s="45"/>
      <c r="D193" s="45"/>
      <c r="E193" s="45"/>
      <c r="F193" s="45"/>
      <c r="G193" s="45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5"/>
      <c r="B194" s="45"/>
      <c r="C194" s="45"/>
      <c r="D194" s="45"/>
      <c r="E194" s="45"/>
      <c r="F194" s="45"/>
      <c r="G194" s="45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5"/>
      <c r="B195" s="45"/>
      <c r="C195" s="45"/>
      <c r="D195" s="45"/>
      <c r="E195" s="45"/>
      <c r="F195" s="45"/>
      <c r="G195" s="45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5"/>
      <c r="B196" s="45"/>
      <c r="C196" s="45"/>
      <c r="D196" s="45"/>
      <c r="E196" s="45"/>
      <c r="F196" s="45"/>
      <c r="G196" s="45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5"/>
      <c r="B197" s="45"/>
      <c r="C197" s="45"/>
      <c r="D197" s="45"/>
      <c r="E197" s="45"/>
      <c r="F197" s="45"/>
      <c r="G197" s="45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5"/>
      <c r="B198" s="45"/>
      <c r="C198" s="45"/>
      <c r="D198" s="45"/>
      <c r="E198" s="45"/>
      <c r="F198" s="45"/>
      <c r="G198" s="45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5"/>
      <c r="B199" s="45"/>
      <c r="C199" s="45"/>
      <c r="D199" s="45"/>
      <c r="E199" s="45"/>
      <c r="F199" s="45"/>
      <c r="G199" s="45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5"/>
      <c r="B200" s="45"/>
      <c r="C200" s="45"/>
      <c r="D200" s="45"/>
      <c r="E200" s="45"/>
      <c r="F200" s="45"/>
      <c r="G200" s="45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5"/>
      <c r="B201" s="45"/>
      <c r="C201" s="45"/>
      <c r="D201" s="45"/>
      <c r="E201" s="45"/>
      <c r="F201" s="45"/>
      <c r="G201" s="45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5"/>
      <c r="B202" s="45"/>
      <c r="C202" s="45"/>
      <c r="D202" s="45"/>
      <c r="E202" s="45"/>
      <c r="F202" s="45"/>
      <c r="G202" s="45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5"/>
      <c r="B203" s="45"/>
      <c r="C203" s="45"/>
      <c r="D203" s="45"/>
      <c r="E203" s="45"/>
      <c r="F203" s="45"/>
      <c r="G203" s="45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5"/>
      <c r="B204" s="45"/>
      <c r="C204" s="45"/>
      <c r="D204" s="45"/>
      <c r="E204" s="45"/>
      <c r="F204" s="45"/>
      <c r="G204" s="45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5"/>
      <c r="B205" s="45"/>
      <c r="C205" s="45"/>
      <c r="D205" s="45"/>
      <c r="E205" s="45"/>
      <c r="F205" s="45"/>
      <c r="G205" s="45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5"/>
      <c r="B206" s="45"/>
      <c r="C206" s="45"/>
      <c r="D206" s="45"/>
      <c r="E206" s="45"/>
      <c r="F206" s="45"/>
      <c r="G206" s="45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5"/>
      <c r="B207" s="45"/>
      <c r="C207" s="45"/>
      <c r="D207" s="45"/>
      <c r="E207" s="45"/>
      <c r="F207" s="45"/>
      <c r="G207" s="45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5"/>
      <c r="B208" s="45"/>
      <c r="C208" s="45"/>
      <c r="D208" s="45"/>
      <c r="E208" s="45"/>
      <c r="F208" s="45"/>
      <c r="G208" s="45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5"/>
      <c r="B209" s="45"/>
      <c r="C209" s="45"/>
      <c r="D209" s="45"/>
      <c r="E209" s="45"/>
      <c r="F209" s="45"/>
      <c r="G209" s="45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5"/>
      <c r="B210" s="45"/>
      <c r="C210" s="45"/>
      <c r="D210" s="45"/>
      <c r="E210" s="45"/>
      <c r="F210" s="45"/>
      <c r="G210" s="45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5"/>
      <c r="B211" s="45"/>
      <c r="C211" s="45"/>
      <c r="D211" s="45"/>
      <c r="E211" s="45"/>
      <c r="F211" s="45"/>
      <c r="G211" s="45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5"/>
      <c r="B212" s="45"/>
      <c r="C212" s="45"/>
      <c r="D212" s="45"/>
      <c r="E212" s="45"/>
      <c r="F212" s="45"/>
      <c r="G212" s="45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5"/>
      <c r="B213" s="45"/>
      <c r="C213" s="45"/>
      <c r="D213" s="45"/>
      <c r="E213" s="45"/>
      <c r="F213" s="45"/>
      <c r="G213" s="45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5"/>
      <c r="B214" s="45"/>
      <c r="C214" s="45"/>
      <c r="D214" s="45"/>
      <c r="E214" s="45"/>
      <c r="F214" s="45"/>
      <c r="G214" s="45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5"/>
      <c r="B215" s="45"/>
      <c r="C215" s="45"/>
      <c r="D215" s="45"/>
      <c r="E215" s="45"/>
      <c r="F215" s="45"/>
      <c r="G215" s="45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5"/>
      <c r="B216" s="45"/>
      <c r="C216" s="45"/>
      <c r="D216" s="45"/>
      <c r="E216" s="45"/>
      <c r="F216" s="45"/>
      <c r="G216" s="45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5"/>
      <c r="B217" s="45"/>
      <c r="C217" s="45"/>
      <c r="D217" s="45"/>
      <c r="E217" s="45"/>
      <c r="F217" s="45"/>
      <c r="G217" s="45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5"/>
      <c r="B218" s="45"/>
      <c r="C218" s="45"/>
      <c r="D218" s="45"/>
      <c r="E218" s="45"/>
      <c r="F218" s="45"/>
      <c r="G218" s="45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5"/>
      <c r="B219" s="45"/>
      <c r="C219" s="45"/>
      <c r="D219" s="45"/>
      <c r="E219" s="45"/>
      <c r="F219" s="45"/>
      <c r="G219" s="45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5"/>
      <c r="B220" s="45"/>
      <c r="C220" s="45"/>
      <c r="D220" s="45"/>
      <c r="E220" s="45"/>
      <c r="F220" s="45"/>
      <c r="G220" s="45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5"/>
      <c r="B221" s="45"/>
      <c r="C221" s="45"/>
      <c r="D221" s="45"/>
      <c r="E221" s="45"/>
      <c r="F221" s="45"/>
      <c r="G221" s="45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5"/>
      <c r="B222" s="45"/>
      <c r="C222" s="45"/>
      <c r="D222" s="45"/>
      <c r="E222" s="45"/>
      <c r="F222" s="45"/>
      <c r="G222" s="45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5"/>
      <c r="B223" s="45"/>
      <c r="C223" s="45"/>
      <c r="D223" s="45"/>
      <c r="E223" s="45"/>
      <c r="F223" s="45"/>
      <c r="G223" s="45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5"/>
      <c r="B224" s="45"/>
      <c r="C224" s="45"/>
      <c r="D224" s="45"/>
      <c r="E224" s="45"/>
      <c r="F224" s="45"/>
      <c r="G224" s="45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5"/>
      <c r="B225" s="45"/>
      <c r="C225" s="45"/>
      <c r="D225" s="45"/>
      <c r="E225" s="45"/>
      <c r="F225" s="45"/>
      <c r="G225" s="45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33:G48">
    <cfRule type="cellIs" dxfId="0" priority="1" operator="lessThan">
      <formula>7</formula>
    </cfRule>
  </conditionalFormatting>
  <conditionalFormatting sqref="G33:G48">
    <cfRule type="cellIs" dxfId="1" priority="2" operator="greaterThanOrEqual">
      <formula>7</formula>
    </cfRule>
  </conditionalFormatting>
  <conditionalFormatting sqref="G4:G27">
    <cfRule type="cellIs" dxfId="0" priority="3" operator="lessThan">
      <formula>7</formula>
    </cfRule>
  </conditionalFormatting>
  <conditionalFormatting sqref="G4:G27">
    <cfRule type="cellIs" dxfId="1" priority="4" operator="greaterThanOrEqual">
      <formula>7</formula>
    </cfRule>
  </conditionalFormatting>
  <conditionalFormatting sqref="B4:E2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36C09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3" t="s">
        <v>26</v>
      </c>
      <c r="B1" s="14" t="s">
        <v>75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 t="s">
        <v>28</v>
      </c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2"/>
      <c r="AA1" s="18"/>
      <c r="AB1" s="18"/>
      <c r="AC1" s="18"/>
      <c r="AD1" s="18"/>
      <c r="AE1" s="18"/>
    </row>
    <row r="2">
      <c r="A2" s="20"/>
      <c r="B2" s="21"/>
      <c r="C2" s="22"/>
      <c r="D2" s="22"/>
      <c r="E2" s="22"/>
      <c r="F2" s="22"/>
      <c r="G2" s="22"/>
      <c r="H2" s="22"/>
      <c r="I2" s="22"/>
      <c r="J2" s="22"/>
      <c r="K2" s="23"/>
      <c r="L2" s="2"/>
      <c r="M2" s="24" t="s">
        <v>29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2"/>
      <c r="AA2" s="18"/>
      <c r="AB2" s="18"/>
      <c r="AC2" s="18"/>
      <c r="AD2" s="18"/>
      <c r="AE2" s="18"/>
    </row>
    <row r="3">
      <c r="A3" s="25"/>
      <c r="B3" s="26" t="s">
        <v>30</v>
      </c>
      <c r="C3" s="26" t="s">
        <v>31</v>
      </c>
      <c r="D3" s="26" t="s">
        <v>32</v>
      </c>
      <c r="E3" s="26" t="s">
        <v>33</v>
      </c>
      <c r="F3" s="27" t="s">
        <v>34</v>
      </c>
      <c r="G3" s="27" t="s">
        <v>35</v>
      </c>
      <c r="H3" s="27" t="s">
        <v>36</v>
      </c>
      <c r="I3" s="27" t="s">
        <v>37</v>
      </c>
      <c r="J3" s="26" t="s">
        <v>38</v>
      </c>
      <c r="K3" s="26" t="s">
        <v>39</v>
      </c>
      <c r="L3" s="2"/>
      <c r="M3" s="17" t="s">
        <v>40</v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2"/>
      <c r="Y3" s="18"/>
      <c r="Z3" s="18"/>
      <c r="AA3" s="18"/>
      <c r="AB3" s="18"/>
      <c r="AC3" s="18"/>
      <c r="AD3" s="18"/>
      <c r="AE3" s="18"/>
    </row>
    <row r="4">
      <c r="A4" s="28" t="str">
        <f>ALNS!A4</f>
        <v>Ana Beatriz Oliveira Barbosa</v>
      </c>
      <c r="B4" s="29"/>
      <c r="C4" s="29"/>
      <c r="D4" s="29"/>
      <c r="E4" s="29"/>
      <c r="F4" s="30">
        <f t="shared" ref="F4:F27" si="1">IF(A4&lt;&gt;"",SUM(B4:E4),)</f>
        <v>0</v>
      </c>
      <c r="G4" s="31" t="str">
        <f t="shared" ref="G4:G27" si="2">IFERROR(IF(F4&gt;=0,AVERAGE(B4:E4),""),"")</f>
        <v/>
      </c>
      <c r="H4" s="30" t="str">
        <f t="shared" ref="H4:H27" si="3">IF(AND(F4&gt;=10,F4&lt;28,G4&lt;7),ROUND((50-G4*6)/4,1),"")</f>
        <v/>
      </c>
      <c r="I4" s="32"/>
      <c r="J4" s="33" t="str">
        <f t="shared" ref="J4:J27" si="4">IF(AND(B4&lt;&gt;"",C4&lt;&gt;"",D4&lt;&gt;"",E4&lt;&gt;""),IF(OR(F4&gt;=28,F4&lt;10),G4,IF(I4=H4,5,((G4*6)+(I4*4))/10)),)</f>
        <v/>
      </c>
      <c r="K4" s="34" t="str">
        <f t="shared" ref="K4:K27" si="5">IF(AND(B4&lt;&gt;"",C4&lt;&gt;"",D4&lt;&gt;"",E4&lt;&gt;""),IF(J4&gt;=5,"A","R"),)</f>
        <v/>
      </c>
      <c r="L4" s="2"/>
      <c r="M4" s="35" t="s">
        <v>41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</row>
    <row r="5">
      <c r="A5" s="36" t="str">
        <f>ALNS!A5</f>
        <v>Ana Clara de Lima</v>
      </c>
      <c r="B5" s="37"/>
      <c r="C5" s="37"/>
      <c r="D5" s="37"/>
      <c r="E5" s="37"/>
      <c r="F5" s="38">
        <f t="shared" si="1"/>
        <v>0</v>
      </c>
      <c r="G5" s="39" t="str">
        <f t="shared" si="2"/>
        <v/>
      </c>
      <c r="H5" s="38" t="str">
        <f t="shared" si="3"/>
        <v/>
      </c>
      <c r="I5" s="40"/>
      <c r="J5" s="41" t="str">
        <f t="shared" si="4"/>
        <v/>
      </c>
      <c r="K5" s="42" t="str">
        <f t="shared" si="5"/>
        <v/>
      </c>
      <c r="L5" s="2"/>
      <c r="M5" s="24" t="s">
        <v>42</v>
      </c>
      <c r="N5" s="18"/>
      <c r="O5" s="18"/>
      <c r="P5" s="18"/>
      <c r="Q5" s="18"/>
      <c r="R5" s="18"/>
      <c r="S5" s="18"/>
      <c r="T5" s="18"/>
      <c r="U5" s="18"/>
      <c r="V5" s="18"/>
      <c r="W5" s="18"/>
      <c r="X5" s="2"/>
      <c r="Y5" s="18"/>
      <c r="Z5" s="2"/>
      <c r="AA5" s="18"/>
      <c r="AB5" s="18"/>
      <c r="AC5" s="18"/>
      <c r="AD5" s="18"/>
      <c r="AE5" s="18"/>
    </row>
    <row r="6">
      <c r="A6" s="28" t="str">
        <f>ALNS!A6</f>
        <v>Brenda Teixeira Figueiredo</v>
      </c>
      <c r="B6" s="29"/>
      <c r="C6" s="29"/>
      <c r="D6" s="29"/>
      <c r="E6" s="29"/>
      <c r="F6" s="30">
        <f t="shared" si="1"/>
        <v>0</v>
      </c>
      <c r="G6" s="31" t="str">
        <f t="shared" si="2"/>
        <v/>
      </c>
      <c r="H6" s="30" t="str">
        <f t="shared" si="3"/>
        <v/>
      </c>
      <c r="I6" s="32"/>
      <c r="J6" s="33" t="str">
        <f t="shared" si="4"/>
        <v/>
      </c>
      <c r="K6" s="34" t="str">
        <f t="shared" si="5"/>
        <v/>
      </c>
      <c r="L6" s="2"/>
      <c r="M6" s="43" t="s">
        <v>43</v>
      </c>
      <c r="N6" s="18"/>
      <c r="O6" s="18"/>
      <c r="P6" s="18"/>
      <c r="Q6" s="18"/>
      <c r="R6" s="18"/>
      <c r="S6" s="18"/>
      <c r="T6" s="18"/>
      <c r="U6" s="18"/>
      <c r="V6" s="18"/>
      <c r="W6" s="18"/>
      <c r="X6" s="2"/>
      <c r="Y6" s="18"/>
      <c r="Z6" s="2"/>
      <c r="AA6" s="18"/>
      <c r="AB6" s="18"/>
      <c r="AC6" s="18"/>
      <c r="AD6" s="18"/>
      <c r="AE6" s="18"/>
    </row>
    <row r="7">
      <c r="A7" s="36" t="str">
        <f>ALNS!A7</f>
        <v>Carlos Antonio da Silva Vicente</v>
      </c>
      <c r="B7" s="37"/>
      <c r="C7" s="37"/>
      <c r="D7" s="37"/>
      <c r="E7" s="37"/>
      <c r="F7" s="38">
        <f t="shared" si="1"/>
        <v>0</v>
      </c>
      <c r="G7" s="39" t="str">
        <f t="shared" si="2"/>
        <v/>
      </c>
      <c r="H7" s="38" t="str">
        <f t="shared" si="3"/>
        <v/>
      </c>
      <c r="I7" s="40"/>
      <c r="J7" s="41" t="str">
        <f t="shared" si="4"/>
        <v/>
      </c>
      <c r="K7" s="42" t="str">
        <f t="shared" si="5"/>
        <v/>
      </c>
      <c r="L7" s="2"/>
      <c r="M7" s="43" t="s">
        <v>44</v>
      </c>
      <c r="N7" s="18"/>
      <c r="O7" s="18"/>
      <c r="P7" s="18"/>
      <c r="Q7" s="18"/>
      <c r="R7" s="18"/>
      <c r="S7" s="18"/>
      <c r="T7" s="18"/>
      <c r="U7" s="18"/>
      <c r="V7" s="18"/>
      <c r="W7" s="18"/>
      <c r="X7" s="2"/>
      <c r="Y7" s="18"/>
      <c r="Z7" s="2"/>
      <c r="AA7" s="18"/>
      <c r="AB7" s="18"/>
      <c r="AC7" s="18"/>
      <c r="AD7" s="18"/>
      <c r="AE7" s="18"/>
    </row>
    <row r="8">
      <c r="A8" s="28" t="str">
        <f>ALNS!A8</f>
        <v>Eduarda Shaieny Lopes Lima</v>
      </c>
      <c r="B8" s="29"/>
      <c r="C8" s="29"/>
      <c r="D8" s="29"/>
      <c r="E8" s="29"/>
      <c r="F8" s="30">
        <f t="shared" si="1"/>
        <v>0</v>
      </c>
      <c r="G8" s="31" t="str">
        <f t="shared" si="2"/>
        <v/>
      </c>
      <c r="H8" s="30" t="str">
        <f t="shared" si="3"/>
        <v/>
      </c>
      <c r="I8" s="32"/>
      <c r="J8" s="33" t="str">
        <f t="shared" si="4"/>
        <v/>
      </c>
      <c r="K8" s="34" t="str">
        <f t="shared" si="5"/>
        <v/>
      </c>
      <c r="L8" s="2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2"/>
      <c r="Y8" s="18"/>
      <c r="Z8" s="2"/>
      <c r="AA8" s="18"/>
      <c r="AB8" s="18"/>
      <c r="AC8" s="18"/>
      <c r="AD8" s="18"/>
      <c r="AE8" s="18"/>
    </row>
    <row r="9">
      <c r="A9" s="36" t="str">
        <f>ALNS!A9</f>
        <v>Ellen Beatriz Pacífico da Silva</v>
      </c>
      <c r="B9" s="37"/>
      <c r="C9" s="37"/>
      <c r="D9" s="37"/>
      <c r="E9" s="37"/>
      <c r="F9" s="38">
        <f t="shared" si="1"/>
        <v>0</v>
      </c>
      <c r="G9" s="39" t="str">
        <f t="shared" si="2"/>
        <v/>
      </c>
      <c r="H9" s="38" t="str">
        <f t="shared" si="3"/>
        <v/>
      </c>
      <c r="I9" s="40"/>
      <c r="J9" s="41" t="str">
        <f t="shared" si="4"/>
        <v/>
      </c>
      <c r="K9" s="42" t="str">
        <f t="shared" si="5"/>
        <v/>
      </c>
      <c r="L9" s="2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2"/>
      <c r="Y9" s="18"/>
      <c r="Z9" s="2"/>
      <c r="AA9" s="18"/>
      <c r="AB9" s="18"/>
      <c r="AC9" s="18"/>
      <c r="AD9" s="18"/>
      <c r="AE9" s="18"/>
    </row>
    <row r="10">
      <c r="A10" s="28" t="str">
        <f>ALNS!A10</f>
        <v>Emilly Christina Lima Freire</v>
      </c>
      <c r="B10" s="29"/>
      <c r="C10" s="29"/>
      <c r="D10" s="29"/>
      <c r="E10" s="29"/>
      <c r="F10" s="30">
        <f t="shared" si="1"/>
        <v>0</v>
      </c>
      <c r="G10" s="31" t="str">
        <f t="shared" si="2"/>
        <v/>
      </c>
      <c r="H10" s="30" t="str">
        <f t="shared" si="3"/>
        <v/>
      </c>
      <c r="I10" s="32"/>
      <c r="J10" s="33" t="str">
        <f t="shared" si="4"/>
        <v/>
      </c>
      <c r="K10" s="34" t="str">
        <f t="shared" si="5"/>
        <v/>
      </c>
      <c r="L10" s="2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2"/>
      <c r="Y10" s="18"/>
      <c r="Z10" s="2"/>
      <c r="AA10" s="18"/>
      <c r="AB10" s="18"/>
      <c r="AC10" s="18"/>
      <c r="AD10" s="18"/>
      <c r="AE10" s="18"/>
    </row>
    <row r="11">
      <c r="A11" s="36" t="str">
        <f>ALNS!A11</f>
        <v>Emilly Eduarda Almeida da Silva</v>
      </c>
      <c r="B11" s="37"/>
      <c r="C11" s="37"/>
      <c r="D11" s="37"/>
      <c r="E11" s="37"/>
      <c r="F11" s="38">
        <f t="shared" si="1"/>
        <v>0</v>
      </c>
      <c r="G11" s="39" t="str">
        <f t="shared" si="2"/>
        <v/>
      </c>
      <c r="H11" s="38" t="str">
        <f t="shared" si="3"/>
        <v/>
      </c>
      <c r="I11" s="40"/>
      <c r="J11" s="41" t="str">
        <f t="shared" si="4"/>
        <v/>
      </c>
      <c r="K11" s="42" t="str">
        <f t="shared" si="5"/>
        <v/>
      </c>
      <c r="L11" s="2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2"/>
      <c r="Y11" s="18"/>
      <c r="Z11" s="2"/>
      <c r="AA11" s="18"/>
      <c r="AB11" s="18"/>
      <c r="AC11" s="18"/>
      <c r="AD11" s="18"/>
      <c r="AE11" s="18"/>
    </row>
    <row r="12">
      <c r="A12" s="28" t="str">
        <f>ALNS!A12</f>
        <v>Emilly Oliveira da Cruz</v>
      </c>
      <c r="B12" s="29"/>
      <c r="C12" s="29"/>
      <c r="D12" s="29"/>
      <c r="E12" s="29"/>
      <c r="F12" s="30">
        <f t="shared" si="1"/>
        <v>0</v>
      </c>
      <c r="G12" s="31" t="str">
        <f t="shared" si="2"/>
        <v/>
      </c>
      <c r="H12" s="30" t="str">
        <f t="shared" si="3"/>
        <v/>
      </c>
      <c r="I12" s="32"/>
      <c r="J12" s="33" t="str">
        <f t="shared" si="4"/>
        <v/>
      </c>
      <c r="K12" s="34" t="str">
        <f t="shared" si="5"/>
        <v/>
      </c>
      <c r="L12" s="2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2"/>
      <c r="Y12" s="18"/>
      <c r="Z12" s="2"/>
      <c r="AA12" s="18"/>
      <c r="AB12" s="18"/>
      <c r="AC12" s="18"/>
      <c r="AD12" s="18"/>
      <c r="AE12" s="18"/>
    </row>
    <row r="13">
      <c r="A13" s="36" t="str">
        <f>ALNS!A13</f>
        <v>Esteffany Mirelly Lima da Silva</v>
      </c>
      <c r="B13" s="37"/>
      <c r="C13" s="37"/>
      <c r="D13" s="37"/>
      <c r="E13" s="37"/>
      <c r="F13" s="38">
        <f t="shared" si="1"/>
        <v>0</v>
      </c>
      <c r="G13" s="39" t="str">
        <f t="shared" si="2"/>
        <v/>
      </c>
      <c r="H13" s="38" t="str">
        <f t="shared" si="3"/>
        <v/>
      </c>
      <c r="I13" s="40"/>
      <c r="J13" s="41" t="str">
        <f t="shared" si="4"/>
        <v/>
      </c>
      <c r="K13" s="42" t="str">
        <f t="shared" si="5"/>
        <v/>
      </c>
      <c r="L13" s="2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2"/>
      <c r="Y13" s="18"/>
      <c r="Z13" s="2"/>
      <c r="AA13" s="18"/>
      <c r="AB13" s="18"/>
      <c r="AC13" s="18"/>
      <c r="AD13" s="18"/>
      <c r="AE13" s="18"/>
    </row>
    <row r="14">
      <c r="A14" s="28" t="str">
        <f>ALNS!A14</f>
        <v>Ester Hadassa Gomes Silva</v>
      </c>
      <c r="B14" s="29"/>
      <c r="C14" s="29"/>
      <c r="D14" s="29"/>
      <c r="E14" s="29"/>
      <c r="F14" s="30">
        <f t="shared" si="1"/>
        <v>0</v>
      </c>
      <c r="G14" s="31" t="str">
        <f t="shared" si="2"/>
        <v/>
      </c>
      <c r="H14" s="30" t="str">
        <f t="shared" si="3"/>
        <v/>
      </c>
      <c r="I14" s="32"/>
      <c r="J14" s="33" t="str">
        <f t="shared" si="4"/>
        <v/>
      </c>
      <c r="K14" s="34" t="str">
        <f t="shared" si="5"/>
        <v/>
      </c>
      <c r="L14" s="2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2"/>
      <c r="Y14" s="18"/>
      <c r="Z14" s="2"/>
      <c r="AA14" s="18"/>
      <c r="AB14" s="18"/>
      <c r="AC14" s="18"/>
      <c r="AD14" s="18"/>
      <c r="AE14" s="18"/>
    </row>
    <row r="15">
      <c r="A15" s="36" t="str">
        <f>ALNS!A15</f>
        <v>Évelin Yasmin Ferreira de Santana</v>
      </c>
      <c r="B15" s="37"/>
      <c r="C15" s="37"/>
      <c r="D15" s="37"/>
      <c r="E15" s="37"/>
      <c r="F15" s="38">
        <f t="shared" si="1"/>
        <v>0</v>
      </c>
      <c r="G15" s="39" t="str">
        <f t="shared" si="2"/>
        <v/>
      </c>
      <c r="H15" s="38" t="str">
        <f t="shared" si="3"/>
        <v/>
      </c>
      <c r="I15" s="40"/>
      <c r="J15" s="41" t="str">
        <f t="shared" si="4"/>
        <v/>
      </c>
      <c r="K15" s="42" t="str">
        <f t="shared" si="5"/>
        <v/>
      </c>
      <c r="L15" s="2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2"/>
      <c r="Y15" s="18"/>
      <c r="Z15" s="2"/>
      <c r="AA15" s="18"/>
      <c r="AB15" s="18"/>
      <c r="AC15" s="18"/>
      <c r="AD15" s="18"/>
      <c r="AE15" s="18"/>
    </row>
    <row r="16">
      <c r="A16" s="28" t="str">
        <f>ALNS!A16</f>
        <v>Everton Henrique de Negreiros Silva</v>
      </c>
      <c r="B16" s="29"/>
      <c r="C16" s="29"/>
      <c r="D16" s="29"/>
      <c r="E16" s="29"/>
      <c r="F16" s="30">
        <f t="shared" si="1"/>
        <v>0</v>
      </c>
      <c r="G16" s="31" t="str">
        <f t="shared" si="2"/>
        <v/>
      </c>
      <c r="H16" s="30" t="str">
        <f t="shared" si="3"/>
        <v/>
      </c>
      <c r="I16" s="32"/>
      <c r="J16" s="33" t="str">
        <f t="shared" si="4"/>
        <v/>
      </c>
      <c r="K16" s="34" t="str">
        <f t="shared" si="5"/>
        <v/>
      </c>
      <c r="L16" s="2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2"/>
      <c r="Y16" s="18"/>
      <c r="Z16" s="2"/>
      <c r="AA16" s="18"/>
      <c r="AB16" s="18"/>
      <c r="AC16" s="18"/>
      <c r="AD16" s="18"/>
      <c r="AE16" s="18"/>
    </row>
    <row r="17">
      <c r="A17" s="36" t="str">
        <f>ALNS!A17</f>
        <v>Gabrielle Borges Alves</v>
      </c>
      <c r="B17" s="37"/>
      <c r="C17" s="37"/>
      <c r="D17" s="37"/>
      <c r="E17" s="37"/>
      <c r="F17" s="38">
        <f t="shared" si="1"/>
        <v>0</v>
      </c>
      <c r="G17" s="39" t="str">
        <f t="shared" si="2"/>
        <v/>
      </c>
      <c r="H17" s="38" t="str">
        <f t="shared" si="3"/>
        <v/>
      </c>
      <c r="I17" s="40"/>
      <c r="J17" s="41" t="str">
        <f t="shared" si="4"/>
        <v/>
      </c>
      <c r="K17" s="42" t="str">
        <f t="shared" si="5"/>
        <v/>
      </c>
      <c r="L17" s="2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2"/>
      <c r="Y17" s="18"/>
      <c r="Z17" s="2"/>
      <c r="AA17" s="18"/>
      <c r="AB17" s="18"/>
      <c r="AC17" s="18"/>
      <c r="AD17" s="18"/>
      <c r="AE17" s="18"/>
    </row>
    <row r="18">
      <c r="A18" s="28" t="str">
        <f>ALNS!A18</f>
        <v>João Gabriel Araújo Macedo</v>
      </c>
      <c r="B18" s="29"/>
      <c r="C18" s="29"/>
      <c r="D18" s="29"/>
      <c r="E18" s="29"/>
      <c r="F18" s="30">
        <f t="shared" si="1"/>
        <v>0</v>
      </c>
      <c r="G18" s="31" t="str">
        <f t="shared" si="2"/>
        <v/>
      </c>
      <c r="H18" s="30" t="str">
        <f t="shared" si="3"/>
        <v/>
      </c>
      <c r="I18" s="32"/>
      <c r="J18" s="33" t="str">
        <f t="shared" si="4"/>
        <v/>
      </c>
      <c r="K18" s="34" t="str">
        <f t="shared" si="5"/>
        <v/>
      </c>
      <c r="L18" s="2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2"/>
      <c r="Y18" s="18"/>
      <c r="Z18" s="2"/>
      <c r="AA18" s="18"/>
      <c r="AB18" s="18"/>
      <c r="AC18" s="18"/>
      <c r="AD18" s="18"/>
      <c r="AE18" s="18"/>
    </row>
    <row r="19">
      <c r="A19" s="36" t="str">
        <f>ALNS!A19</f>
        <v>José Flávio Araújo Macedo</v>
      </c>
      <c r="B19" s="37"/>
      <c r="C19" s="37"/>
      <c r="D19" s="37"/>
      <c r="E19" s="37"/>
      <c r="F19" s="38">
        <f t="shared" si="1"/>
        <v>0</v>
      </c>
      <c r="G19" s="39" t="str">
        <f t="shared" si="2"/>
        <v/>
      </c>
      <c r="H19" s="38" t="str">
        <f t="shared" si="3"/>
        <v/>
      </c>
      <c r="I19" s="40"/>
      <c r="J19" s="41" t="str">
        <f t="shared" si="4"/>
        <v/>
      </c>
      <c r="K19" s="42" t="str">
        <f t="shared" si="5"/>
        <v/>
      </c>
      <c r="L19" s="2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2"/>
      <c r="Y19" s="18"/>
      <c r="Z19" s="2"/>
      <c r="AA19" s="18"/>
      <c r="AB19" s="18"/>
      <c r="AC19" s="18"/>
      <c r="AD19" s="18"/>
      <c r="AE19" s="18"/>
    </row>
    <row r="20" ht="15.75" customHeight="1">
      <c r="A20" s="44" t="str">
        <f>ALNS!A20</f>
        <v>Lethycia Nascimento Sousa</v>
      </c>
      <c r="B20" s="29"/>
      <c r="C20" s="29"/>
      <c r="D20" s="29"/>
      <c r="E20" s="29"/>
      <c r="F20" s="30">
        <f t="shared" si="1"/>
        <v>0</v>
      </c>
      <c r="G20" s="31" t="str">
        <f t="shared" si="2"/>
        <v/>
      </c>
      <c r="H20" s="30" t="str">
        <f t="shared" si="3"/>
        <v/>
      </c>
      <c r="I20" s="32"/>
      <c r="J20" s="33" t="str">
        <f t="shared" si="4"/>
        <v/>
      </c>
      <c r="K20" s="34" t="str">
        <f t="shared" si="5"/>
        <v/>
      </c>
      <c r="L20" s="2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2"/>
      <c r="Y20" s="18"/>
      <c r="Z20" s="2"/>
      <c r="AA20" s="18"/>
      <c r="AB20" s="18"/>
      <c r="AC20" s="18"/>
      <c r="AD20" s="18"/>
      <c r="AE20" s="18"/>
    </row>
    <row r="21" ht="15.75" customHeight="1">
      <c r="A21" s="36" t="str">
        <f>ALNS!A21</f>
        <v>Maria Julia Oliveira Almeida</v>
      </c>
      <c r="B21" s="37"/>
      <c r="C21" s="37"/>
      <c r="D21" s="37"/>
      <c r="E21" s="37"/>
      <c r="F21" s="38">
        <f t="shared" si="1"/>
        <v>0</v>
      </c>
      <c r="G21" s="39" t="str">
        <f t="shared" si="2"/>
        <v/>
      </c>
      <c r="H21" s="38" t="str">
        <f t="shared" si="3"/>
        <v/>
      </c>
      <c r="I21" s="40"/>
      <c r="J21" s="41" t="str">
        <f t="shared" si="4"/>
        <v/>
      </c>
      <c r="K21" s="42" t="str">
        <f t="shared" si="5"/>
        <v/>
      </c>
      <c r="L21" s="2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2"/>
      <c r="Y21" s="18"/>
      <c r="Z21" s="2"/>
      <c r="AA21" s="18"/>
      <c r="AB21" s="18"/>
      <c r="AC21" s="18"/>
      <c r="AD21" s="18"/>
      <c r="AE21" s="18"/>
    </row>
    <row r="22" ht="15.75" customHeight="1">
      <c r="A22" s="28" t="str">
        <f>ALNS!A22</f>
        <v>Marynna Mellyne de Oliveira Almeida Carneiro</v>
      </c>
      <c r="B22" s="29"/>
      <c r="C22" s="29"/>
      <c r="D22" s="29"/>
      <c r="E22" s="29"/>
      <c r="F22" s="30">
        <f t="shared" si="1"/>
        <v>0</v>
      </c>
      <c r="G22" s="31" t="str">
        <f t="shared" si="2"/>
        <v/>
      </c>
      <c r="H22" s="30" t="str">
        <f t="shared" si="3"/>
        <v/>
      </c>
      <c r="I22" s="32"/>
      <c r="J22" s="33" t="str">
        <f t="shared" si="4"/>
        <v/>
      </c>
      <c r="K22" s="34" t="str">
        <f t="shared" si="5"/>
        <v/>
      </c>
      <c r="L22" s="2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2"/>
      <c r="Y22" s="18"/>
      <c r="Z22" s="2"/>
      <c r="AA22" s="18"/>
      <c r="AB22" s="18"/>
      <c r="AC22" s="18"/>
      <c r="AD22" s="18"/>
      <c r="AE22" s="18"/>
    </row>
    <row r="23" ht="15.75" customHeight="1">
      <c r="A23" s="36" t="str">
        <f>ALNS!A23</f>
        <v>Milena Luana Azevedo Lima</v>
      </c>
      <c r="B23" s="37"/>
      <c r="C23" s="37"/>
      <c r="D23" s="37"/>
      <c r="E23" s="37"/>
      <c r="F23" s="38">
        <f t="shared" si="1"/>
        <v>0</v>
      </c>
      <c r="G23" s="39" t="str">
        <f t="shared" si="2"/>
        <v/>
      </c>
      <c r="H23" s="38" t="str">
        <f t="shared" si="3"/>
        <v/>
      </c>
      <c r="I23" s="40"/>
      <c r="J23" s="41" t="str">
        <f t="shared" si="4"/>
        <v/>
      </c>
      <c r="K23" s="42" t="str">
        <f t="shared" si="5"/>
        <v/>
      </c>
      <c r="L23" s="2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2"/>
      <c r="Y23" s="18"/>
      <c r="Z23" s="2"/>
      <c r="AA23" s="18"/>
      <c r="AB23" s="18"/>
      <c r="AC23" s="18"/>
      <c r="AD23" s="18"/>
      <c r="AE23" s="18"/>
    </row>
    <row r="24" ht="15.75" customHeight="1">
      <c r="A24" s="28" t="str">
        <f>ALNS!A24</f>
        <v>Myllena Maria da Silva Balbino</v>
      </c>
      <c r="B24" s="29"/>
      <c r="C24" s="29"/>
      <c r="D24" s="29"/>
      <c r="E24" s="29"/>
      <c r="F24" s="30">
        <f t="shared" si="1"/>
        <v>0</v>
      </c>
      <c r="G24" s="31" t="str">
        <f t="shared" si="2"/>
        <v/>
      </c>
      <c r="H24" s="30" t="str">
        <f t="shared" si="3"/>
        <v/>
      </c>
      <c r="I24" s="32"/>
      <c r="J24" s="33" t="str">
        <f t="shared" si="4"/>
        <v/>
      </c>
      <c r="K24" s="34" t="str">
        <f t="shared" si="5"/>
        <v/>
      </c>
      <c r="L24" s="2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2"/>
      <c r="Y24" s="18"/>
      <c r="Z24" s="2"/>
      <c r="AA24" s="18"/>
      <c r="AB24" s="18"/>
      <c r="AC24" s="18"/>
      <c r="AD24" s="18"/>
      <c r="AE24" s="18"/>
    </row>
    <row r="25" ht="15.75" customHeight="1">
      <c r="A25" s="36" t="str">
        <f>ALNS!A25</f>
        <v>Poliana Kelly de Almeida Nascimento</v>
      </c>
      <c r="B25" s="37"/>
      <c r="C25" s="37"/>
      <c r="D25" s="37"/>
      <c r="E25" s="37"/>
      <c r="F25" s="38">
        <f t="shared" si="1"/>
        <v>0</v>
      </c>
      <c r="G25" s="39" t="str">
        <f t="shared" si="2"/>
        <v/>
      </c>
      <c r="H25" s="38" t="str">
        <f t="shared" si="3"/>
        <v/>
      </c>
      <c r="I25" s="40"/>
      <c r="J25" s="41" t="str">
        <f t="shared" si="4"/>
        <v/>
      </c>
      <c r="K25" s="42" t="str">
        <f t="shared" si="5"/>
        <v/>
      </c>
      <c r="L25" s="2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2"/>
      <c r="Y25" s="18"/>
      <c r="Z25" s="2"/>
      <c r="AA25" s="18"/>
      <c r="AB25" s="18"/>
      <c r="AC25" s="18"/>
      <c r="AD25" s="18"/>
      <c r="AE25" s="18"/>
    </row>
    <row r="26" ht="15.75" customHeight="1">
      <c r="A26" s="28" t="str">
        <f>ALNS!A26</f>
        <v>Rafaelly Jordão de Oliveira</v>
      </c>
      <c r="B26" s="29"/>
      <c r="C26" s="29"/>
      <c r="D26" s="29"/>
      <c r="E26" s="29"/>
      <c r="F26" s="30">
        <f t="shared" si="1"/>
        <v>0</v>
      </c>
      <c r="G26" s="31" t="str">
        <f t="shared" si="2"/>
        <v/>
      </c>
      <c r="H26" s="30" t="str">
        <f t="shared" si="3"/>
        <v/>
      </c>
      <c r="I26" s="32"/>
      <c r="J26" s="33" t="str">
        <f t="shared" si="4"/>
        <v/>
      </c>
      <c r="K26" s="34" t="str">
        <f t="shared" si="5"/>
        <v/>
      </c>
      <c r="L26" s="2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2"/>
      <c r="Y26" s="18"/>
      <c r="Z26" s="2"/>
      <c r="AA26" s="18"/>
      <c r="AB26" s="18"/>
      <c r="AC26" s="18"/>
      <c r="AD26" s="18"/>
      <c r="AE26" s="18"/>
    </row>
    <row r="27" ht="15.75" customHeight="1">
      <c r="A27" s="36" t="str">
        <f>ALNS!A27</f>
        <v>Samuel de Sousa Ribeiro</v>
      </c>
      <c r="B27" s="37"/>
      <c r="C27" s="37"/>
      <c r="D27" s="37"/>
      <c r="E27" s="37"/>
      <c r="F27" s="38">
        <f t="shared" si="1"/>
        <v>0</v>
      </c>
      <c r="G27" s="39" t="str">
        <f t="shared" si="2"/>
        <v/>
      </c>
      <c r="H27" s="38" t="str">
        <f t="shared" si="3"/>
        <v/>
      </c>
      <c r="I27" s="40"/>
      <c r="J27" s="41" t="str">
        <f t="shared" si="4"/>
        <v/>
      </c>
      <c r="K27" s="42" t="str">
        <f t="shared" si="5"/>
        <v/>
      </c>
      <c r="L27" s="2"/>
      <c r="M27" s="18"/>
      <c r="N27" s="2"/>
      <c r="O27" s="2"/>
      <c r="P27" s="18"/>
      <c r="Q27" s="2"/>
      <c r="R27" s="2"/>
      <c r="S27" s="2"/>
      <c r="T27" s="2"/>
      <c r="U27" s="2"/>
      <c r="V27" s="2"/>
      <c r="W27" s="2"/>
      <c r="X27" s="2"/>
      <c r="Y27" s="18"/>
      <c r="Z27" s="2"/>
      <c r="AA27" s="18"/>
      <c r="AB27" s="18"/>
      <c r="AC27" s="18"/>
      <c r="AD27" s="18"/>
      <c r="AE27" s="18"/>
    </row>
    <row r="28" ht="15.75" hidden="1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2"/>
      <c r="M28" s="18"/>
      <c r="N28" s="2"/>
      <c r="O28" s="18"/>
      <c r="P28" s="18"/>
      <c r="Q28" s="18"/>
      <c r="R28" s="18"/>
      <c r="S28" s="18"/>
      <c r="T28" s="2"/>
      <c r="U28" s="2"/>
      <c r="V28" s="2"/>
      <c r="W28" s="2"/>
      <c r="X28" s="2"/>
      <c r="Y28" s="18"/>
      <c r="Z28" s="2"/>
      <c r="AA28" s="18"/>
      <c r="AB28" s="18"/>
      <c r="AC28" s="18"/>
      <c r="AD28" s="18"/>
      <c r="AE28" s="18"/>
    </row>
    <row r="29" ht="15.75" hidden="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2"/>
      <c r="M29" s="18"/>
      <c r="N29" s="18"/>
      <c r="O29" s="18"/>
      <c r="P29" s="18"/>
      <c r="Q29" s="18"/>
      <c r="R29" s="18"/>
      <c r="S29" s="18"/>
      <c r="T29" s="2"/>
      <c r="U29" s="2"/>
      <c r="V29" s="2"/>
      <c r="W29" s="2"/>
      <c r="X29" s="2"/>
      <c r="Y29" s="2"/>
      <c r="Z29" s="2"/>
      <c r="AA29" s="18"/>
      <c r="AB29" s="18"/>
      <c r="AC29" s="18"/>
      <c r="AD29" s="18"/>
      <c r="AE29" s="18"/>
    </row>
    <row r="30" ht="15.75" hidden="1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2"/>
      <c r="M30" s="18"/>
      <c r="N30" s="2"/>
      <c r="O30" s="18"/>
      <c r="P30" s="18"/>
      <c r="Q30" s="18"/>
      <c r="R30" s="18"/>
      <c r="S30" s="18"/>
      <c r="T30" s="2"/>
      <c r="U30" s="2"/>
      <c r="V30" s="2"/>
      <c r="W30" s="2"/>
      <c r="X30" s="2"/>
      <c r="Y30" s="2"/>
      <c r="Z30" s="2"/>
      <c r="AA30" s="18"/>
      <c r="AB30" s="18"/>
      <c r="AC30" s="18"/>
      <c r="AD30" s="18"/>
      <c r="AE30" s="18"/>
    </row>
    <row r="31" ht="15.75" hidden="1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8"/>
      <c r="M31" s="18"/>
      <c r="N31" s="2"/>
      <c r="O31" s="18"/>
      <c r="P31" s="18"/>
      <c r="Q31" s="2"/>
      <c r="R31" s="18"/>
      <c r="S31" s="18"/>
      <c r="T31" s="2"/>
      <c r="U31" s="2"/>
      <c r="V31" s="2"/>
      <c r="W31" s="2"/>
      <c r="X31" s="2"/>
      <c r="Y31" s="2"/>
      <c r="Z31" s="2"/>
      <c r="AA31" s="18"/>
      <c r="AB31" s="2"/>
      <c r="AC31" s="18"/>
      <c r="AD31" s="18"/>
      <c r="AE31" s="18"/>
    </row>
    <row r="32" ht="15.75" hidden="1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8"/>
      <c r="M32" s="18"/>
      <c r="N32" s="2"/>
      <c r="O32" s="18"/>
      <c r="P32" s="18"/>
      <c r="Q32" s="18"/>
      <c r="R32" s="18"/>
      <c r="S32" s="18"/>
      <c r="T32" s="2"/>
      <c r="U32" s="2"/>
      <c r="V32" s="2"/>
      <c r="W32" s="2"/>
      <c r="X32" s="2"/>
      <c r="Y32" s="2"/>
      <c r="Z32" s="2"/>
      <c r="AA32" s="18"/>
      <c r="AB32" s="18"/>
      <c r="AC32" s="18"/>
      <c r="AD32" s="18"/>
      <c r="AE32" s="18"/>
    </row>
    <row r="33" ht="15.75" hidden="1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8"/>
      <c r="M33" s="18"/>
      <c r="N33" s="18"/>
      <c r="O33" s="18"/>
      <c r="P33" s="18"/>
      <c r="Q33" s="18"/>
      <c r="R33" s="18"/>
      <c r="S33" s="18"/>
      <c r="T33" s="2"/>
      <c r="U33" s="2"/>
      <c r="V33" s="2"/>
      <c r="W33" s="2"/>
      <c r="X33" s="2"/>
      <c r="Y33" s="2"/>
      <c r="Z33" s="2"/>
      <c r="AA33" s="18"/>
      <c r="AB33" s="18"/>
      <c r="AC33" s="18"/>
      <c r="AD33" s="18"/>
      <c r="AE33" s="18"/>
    </row>
    <row r="34" ht="15.75" hidden="1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8"/>
      <c r="M34" s="18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8"/>
      <c r="AB34" s="18"/>
      <c r="AC34" s="18"/>
      <c r="AD34" s="18"/>
      <c r="AE34" s="18"/>
    </row>
    <row r="35" ht="15.75" hidden="1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8"/>
      <c r="M35" s="18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8"/>
      <c r="AB35" s="18"/>
      <c r="AC35" s="18"/>
      <c r="AD35" s="18"/>
      <c r="AE35" s="18"/>
    </row>
    <row r="36" ht="15.75" hidden="1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8"/>
      <c r="M36" s="18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8"/>
      <c r="AB36" s="18"/>
      <c r="AC36" s="18"/>
      <c r="AD36" s="18"/>
      <c r="AE36" s="18"/>
    </row>
    <row r="37" ht="15.75" hidden="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8"/>
      <c r="M37" s="18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8"/>
      <c r="AB37" s="18"/>
      <c r="AC37" s="18"/>
      <c r="AD37" s="18"/>
      <c r="AE37" s="2"/>
    </row>
    <row r="38" ht="15.75" hidden="1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8"/>
      <c r="M38" s="18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8"/>
      <c r="AB38" s="18"/>
      <c r="AC38" s="18"/>
      <c r="AD38" s="18"/>
      <c r="AE38" s="2"/>
    </row>
    <row r="39" ht="15.75" hidden="1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8"/>
      <c r="M39" s="18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8"/>
      <c r="AB39" s="18"/>
      <c r="AC39" s="18"/>
      <c r="AD39" s="18"/>
      <c r="AE39" s="2"/>
    </row>
    <row r="40" ht="15.75" hidden="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8"/>
      <c r="M40" s="18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8"/>
      <c r="AB40" s="18"/>
      <c r="AC40" s="18"/>
      <c r="AD40" s="2"/>
      <c r="AE40" s="2"/>
    </row>
    <row r="41" ht="15.75" hidden="1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8"/>
      <c r="M41" s="18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8"/>
      <c r="AB41" s="2"/>
      <c r="AC41" s="2"/>
      <c r="AD41" s="2"/>
      <c r="AE41" s="2"/>
    </row>
    <row r="42" ht="15.75" hidden="1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8"/>
      <c r="M42" s="18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8"/>
      <c r="AB42" s="2"/>
      <c r="AC42" s="2"/>
      <c r="AD42" s="2"/>
      <c r="AE42" s="2"/>
    </row>
    <row r="43" ht="15.75" hidden="1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8"/>
      <c r="M43" s="18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8"/>
      <c r="AB43" s="2"/>
      <c r="AC43" s="2"/>
      <c r="AD43" s="2"/>
      <c r="AE43" s="2"/>
    </row>
    <row r="44" ht="15.75" hidden="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8"/>
      <c r="M44" s="18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8"/>
      <c r="AB44" s="2"/>
      <c r="AC44" s="2"/>
      <c r="AD44" s="2"/>
      <c r="AE44" s="2"/>
    </row>
    <row r="45" ht="15.75" hidden="1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8"/>
      <c r="M45" s="18"/>
      <c r="N45" s="18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8"/>
      <c r="M46" s="18"/>
      <c r="N46" s="18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8"/>
      <c r="M47" s="18"/>
      <c r="N47" s="18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8"/>
      <c r="M48" s="18"/>
      <c r="N48" s="1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8"/>
      <c r="M49" s="18"/>
      <c r="N49" s="18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8"/>
      <c r="M50" s="18"/>
      <c r="N50" s="18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8"/>
      <c r="M51" s="18"/>
      <c r="N51" s="18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8"/>
      <c r="M52" s="18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2"/>
      <c r="AA53" s="18"/>
      <c r="AB53" s="18"/>
      <c r="AC53" s="18"/>
      <c r="AD53" s="18"/>
      <c r="AE53" s="18"/>
    </row>
    <row r="54" ht="15.75" hidden="1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2"/>
      <c r="AA54" s="18"/>
      <c r="AB54" s="18"/>
      <c r="AC54" s="18"/>
      <c r="AD54" s="18"/>
      <c r="AE54" s="18"/>
    </row>
    <row r="55" ht="15.75" hidden="1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2"/>
      <c r="Y55" s="18"/>
      <c r="Z55" s="2"/>
      <c r="AA55" s="18"/>
      <c r="AB55" s="18"/>
      <c r="AC55" s="18"/>
      <c r="AD55" s="18"/>
      <c r="AE55" s="18"/>
    </row>
    <row r="56" ht="15.75" hidden="1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2"/>
      <c r="AA56" s="18"/>
      <c r="AB56" s="18"/>
      <c r="AC56" s="18"/>
      <c r="AD56" s="18"/>
      <c r="AE56" s="18"/>
    </row>
    <row r="57" ht="15.75" hidden="1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2"/>
      <c r="Y57" s="18"/>
      <c r="Z57" s="2"/>
      <c r="AA57" s="18"/>
      <c r="AB57" s="18"/>
      <c r="AC57" s="18"/>
      <c r="AD57" s="18"/>
      <c r="AE57" s="18"/>
    </row>
    <row r="58" ht="15.75" hidden="1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2"/>
      <c r="Y58" s="18"/>
      <c r="Z58" s="2"/>
      <c r="AA58" s="18"/>
      <c r="AB58" s="18"/>
      <c r="AC58" s="18"/>
      <c r="AD58" s="18"/>
      <c r="AE58" s="18"/>
    </row>
    <row r="59" ht="15.75" hidden="1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2"/>
      <c r="Y59" s="18"/>
      <c r="Z59" s="2"/>
      <c r="AA59" s="18"/>
      <c r="AB59" s="18"/>
      <c r="AC59" s="18"/>
      <c r="AD59" s="18"/>
      <c r="AE59" s="18"/>
    </row>
    <row r="60" ht="15.75" hidden="1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2"/>
      <c r="Y60" s="18"/>
      <c r="Z60" s="2"/>
      <c r="AA60" s="18"/>
      <c r="AB60" s="18"/>
      <c r="AC60" s="18"/>
      <c r="AD60" s="18"/>
      <c r="AE60" s="18"/>
    </row>
    <row r="61" ht="15.75" hidden="1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2"/>
      <c r="Y61" s="18"/>
      <c r="Z61" s="2"/>
      <c r="AA61" s="18"/>
      <c r="AB61" s="18"/>
      <c r="AC61" s="18"/>
      <c r="AD61" s="18"/>
      <c r="AE61" s="18"/>
    </row>
    <row r="62" ht="15.75" hidden="1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2"/>
      <c r="Y62" s="18"/>
      <c r="Z62" s="2"/>
      <c r="AA62" s="18"/>
      <c r="AB62" s="18"/>
      <c r="AC62" s="18"/>
      <c r="AD62" s="18"/>
      <c r="AE62" s="18"/>
    </row>
    <row r="63" ht="15.75" hidden="1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2"/>
      <c r="Y63" s="18"/>
      <c r="Z63" s="2"/>
      <c r="AA63" s="18"/>
      <c r="AB63" s="18"/>
      <c r="AC63" s="18"/>
      <c r="AD63" s="18"/>
      <c r="AE63" s="18"/>
    </row>
    <row r="64" ht="15.75" hidden="1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2"/>
      <c r="Y64" s="18"/>
      <c r="Z64" s="2"/>
      <c r="AA64" s="18"/>
      <c r="AB64" s="18"/>
      <c r="AC64" s="18"/>
      <c r="AD64" s="18"/>
      <c r="AE64" s="18"/>
    </row>
    <row r="65" ht="15.75" hidden="1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2"/>
      <c r="Y65" s="18"/>
      <c r="Z65" s="2"/>
      <c r="AA65" s="18"/>
      <c r="AB65" s="18"/>
      <c r="AC65" s="18"/>
      <c r="AD65" s="18"/>
      <c r="AE65" s="18"/>
    </row>
    <row r="66" ht="15.75" hidden="1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2"/>
      <c r="Y66" s="18"/>
      <c r="Z66" s="2"/>
      <c r="AA66" s="18"/>
      <c r="AB66" s="18"/>
      <c r="AC66" s="18"/>
      <c r="AD66" s="18"/>
      <c r="AE66" s="18"/>
    </row>
    <row r="67" ht="15.75" hidden="1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2"/>
      <c r="Y67" s="18"/>
      <c r="Z67" s="2"/>
      <c r="AA67" s="18"/>
      <c r="AB67" s="18"/>
      <c r="AC67" s="18"/>
      <c r="AD67" s="18"/>
      <c r="AE67" s="18"/>
    </row>
    <row r="68" ht="15.75" hidden="1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2"/>
      <c r="Y68" s="18"/>
      <c r="Z68" s="2"/>
      <c r="AA68" s="18"/>
      <c r="AB68" s="18"/>
      <c r="AC68" s="18"/>
      <c r="AD68" s="18"/>
      <c r="AE68" s="18"/>
    </row>
    <row r="69" ht="15.75" hidden="1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2"/>
      <c r="Y69" s="18"/>
      <c r="Z69" s="2"/>
      <c r="AA69" s="18"/>
      <c r="AB69" s="18"/>
      <c r="AC69" s="18"/>
      <c r="AD69" s="18"/>
      <c r="AE69" s="18"/>
    </row>
    <row r="70" ht="15.75" hidden="1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2"/>
      <c r="Y70" s="18"/>
      <c r="Z70" s="2"/>
      <c r="AA70" s="18"/>
      <c r="AB70" s="18"/>
      <c r="AC70" s="18"/>
      <c r="AD70" s="18"/>
      <c r="AE70" s="18"/>
    </row>
    <row r="71" ht="15.75" hidden="1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2"/>
      <c r="Y71" s="18"/>
      <c r="Z71" s="2"/>
      <c r="AA71" s="18"/>
      <c r="AB71" s="18"/>
      <c r="AC71" s="18"/>
      <c r="AD71" s="18"/>
      <c r="AE71" s="18"/>
    </row>
    <row r="72" ht="15.75" hidden="1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2"/>
      <c r="Y72" s="18"/>
      <c r="Z72" s="2"/>
      <c r="AA72" s="18"/>
      <c r="AB72" s="18"/>
      <c r="AC72" s="18"/>
      <c r="AD72" s="18"/>
      <c r="AE72" s="18"/>
    </row>
    <row r="73" ht="15.75" hidden="1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2"/>
      <c r="Y73" s="18"/>
      <c r="Z73" s="2"/>
      <c r="AA73" s="18"/>
      <c r="AB73" s="18"/>
      <c r="AC73" s="18"/>
      <c r="AD73" s="18"/>
      <c r="AE73" s="18"/>
    </row>
    <row r="74" ht="15.75" hidden="1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2"/>
      <c r="Y74" s="18"/>
      <c r="Z74" s="2"/>
      <c r="AA74" s="18"/>
      <c r="AB74" s="18"/>
      <c r="AC74" s="18"/>
      <c r="AD74" s="18"/>
      <c r="AE74" s="18"/>
    </row>
    <row r="75" ht="15.75" hidden="1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2"/>
      <c r="Y75" s="18"/>
      <c r="Z75" s="2"/>
      <c r="AA75" s="18"/>
      <c r="AB75" s="18"/>
      <c r="AC75" s="18"/>
      <c r="AD75" s="18"/>
      <c r="AE75" s="18"/>
    </row>
    <row r="76" ht="15.75" hidden="1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2"/>
      <c r="Y76" s="18"/>
      <c r="Z76" s="2"/>
      <c r="AA76" s="18"/>
      <c r="AB76" s="18"/>
      <c r="AC76" s="18"/>
      <c r="AD76" s="18"/>
      <c r="AE76" s="18"/>
    </row>
    <row r="77" ht="15.75" hidden="1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2"/>
      <c r="Y77" s="18"/>
      <c r="Z77" s="2"/>
      <c r="AA77" s="18"/>
      <c r="AB77" s="18"/>
      <c r="AC77" s="18"/>
      <c r="AD77" s="18"/>
      <c r="AE77" s="18"/>
    </row>
    <row r="78" ht="15.75" hidden="1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2"/>
      <c r="Y78" s="18"/>
      <c r="Z78" s="2"/>
      <c r="AA78" s="18"/>
      <c r="AB78" s="18"/>
      <c r="AC78" s="18"/>
      <c r="AD78" s="18"/>
      <c r="AE78" s="18"/>
    </row>
    <row r="79" ht="15.75" hidden="1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2"/>
      <c r="W79" s="2"/>
      <c r="X79" s="2"/>
      <c r="Y79" s="18"/>
      <c r="Z79" s="2"/>
      <c r="AA79" s="18"/>
      <c r="AB79" s="18"/>
      <c r="AC79" s="18"/>
      <c r="AD79" s="18"/>
      <c r="AE79" s="18"/>
    </row>
    <row r="80" ht="15.75" hidden="1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2"/>
      <c r="W80" s="2"/>
      <c r="X80" s="2"/>
      <c r="Y80" s="18"/>
      <c r="Z80" s="2"/>
      <c r="AA80" s="18"/>
      <c r="AB80" s="18"/>
      <c r="AC80" s="18"/>
      <c r="AD80" s="18"/>
      <c r="AE80" s="18"/>
    </row>
    <row r="81" ht="15.75" hidden="1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2"/>
      <c r="W81" s="2"/>
      <c r="X81" s="2"/>
      <c r="Y81" s="2"/>
      <c r="Z81" s="2"/>
      <c r="AA81" s="18"/>
      <c r="AB81" s="18"/>
      <c r="AC81" s="18"/>
      <c r="AD81" s="18"/>
      <c r="AE81" s="18"/>
    </row>
    <row r="82" ht="15.75" hidden="1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2"/>
      <c r="W82" s="2"/>
      <c r="X82" s="2"/>
      <c r="Y82" s="2"/>
      <c r="Z82" s="2"/>
      <c r="AA82" s="18"/>
      <c r="AB82" s="18"/>
      <c r="AC82" s="18"/>
      <c r="AD82" s="18"/>
      <c r="AE82" s="18"/>
    </row>
    <row r="83" ht="15.75" hidden="1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2"/>
      <c r="W83" s="2"/>
      <c r="X83" s="2"/>
      <c r="Y83" s="2"/>
      <c r="Z83" s="2"/>
      <c r="AA83" s="18"/>
      <c r="AB83" s="18"/>
      <c r="AC83" s="18"/>
      <c r="AD83" s="18"/>
      <c r="AE83" s="18"/>
    </row>
    <row r="84" ht="15.75" hidden="1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2"/>
      <c r="W84" s="2"/>
      <c r="X84" s="2"/>
      <c r="Y84" s="2"/>
      <c r="Z84" s="2"/>
      <c r="AA84" s="18"/>
      <c r="AB84" s="18"/>
      <c r="AC84" s="18"/>
      <c r="AD84" s="18"/>
      <c r="AE84" s="18"/>
    </row>
    <row r="85" ht="15.75" hidden="1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2"/>
      <c r="W85" s="2"/>
      <c r="X85" s="2"/>
      <c r="Y85" s="2"/>
      <c r="Z85" s="2"/>
      <c r="AA85" s="18"/>
      <c r="AB85" s="18"/>
      <c r="AC85" s="18"/>
      <c r="AD85" s="18"/>
      <c r="AE85" s="18"/>
    </row>
    <row r="86" ht="15.75" hidden="1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8"/>
      <c r="M86" s="18"/>
      <c r="N86" s="18"/>
      <c r="O86" s="18"/>
      <c r="P86" s="18"/>
      <c r="Q86" s="2"/>
      <c r="R86" s="2"/>
      <c r="S86" s="18"/>
      <c r="T86" s="18"/>
      <c r="U86" s="2"/>
      <c r="V86" s="2"/>
      <c r="W86" s="2"/>
      <c r="X86" s="2"/>
      <c r="Y86" s="2"/>
      <c r="Z86" s="2"/>
      <c r="AA86" s="18"/>
      <c r="AB86" s="18"/>
      <c r="AC86" s="18"/>
      <c r="AD86" s="18"/>
      <c r="AE86" s="18"/>
    </row>
    <row r="87" ht="15.75" hidden="1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8"/>
      <c r="M87" s="18"/>
      <c r="N87" s="18"/>
      <c r="O87" s="18"/>
      <c r="P87" s="18"/>
      <c r="Q87" s="2"/>
      <c r="R87" s="2"/>
      <c r="S87" s="2"/>
      <c r="T87" s="2"/>
      <c r="U87" s="2"/>
      <c r="V87" s="2"/>
      <c r="W87" s="2"/>
      <c r="X87" s="2"/>
      <c r="Y87" s="2"/>
      <c r="Z87" s="2"/>
      <c r="AA87" s="18"/>
      <c r="AB87" s="18"/>
      <c r="AC87" s="18"/>
      <c r="AD87" s="18"/>
      <c r="AE87" s="18"/>
    </row>
    <row r="88" ht="15.75" hidden="1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8"/>
      <c r="M88" s="18"/>
      <c r="N88" s="18"/>
      <c r="O88" s="18"/>
      <c r="P88" s="18"/>
      <c r="Q88" s="2"/>
      <c r="R88" s="2"/>
      <c r="S88" s="2"/>
      <c r="T88" s="2"/>
      <c r="U88" s="2"/>
      <c r="V88" s="2"/>
      <c r="W88" s="2"/>
      <c r="X88" s="2"/>
      <c r="Y88" s="2"/>
      <c r="Z88" s="2"/>
      <c r="AA88" s="18"/>
      <c r="AB88" s="18"/>
      <c r="AC88" s="18"/>
      <c r="AD88" s="18"/>
      <c r="AE88" s="18"/>
    </row>
    <row r="89" ht="15.75" hidden="1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8"/>
      <c r="M89" s="18"/>
      <c r="N89" s="18"/>
      <c r="O89" s="18"/>
      <c r="P89" s="18"/>
      <c r="Q89" s="2"/>
      <c r="R89" s="2"/>
      <c r="S89" s="2"/>
      <c r="T89" s="2"/>
      <c r="U89" s="2"/>
      <c r="V89" s="2"/>
      <c r="W89" s="2"/>
      <c r="X89" s="2"/>
      <c r="Y89" s="2"/>
      <c r="Z89" s="2"/>
      <c r="AA89" s="18"/>
      <c r="AB89" s="18"/>
      <c r="AC89" s="18"/>
      <c r="AD89" s="18"/>
      <c r="AE89" s="18"/>
    </row>
    <row r="90" ht="15.75" hidden="1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8"/>
      <c r="M90" s="18"/>
      <c r="N90" s="18"/>
      <c r="O90" s="18"/>
      <c r="P90" s="18"/>
      <c r="Q90" s="2"/>
      <c r="R90" s="2"/>
      <c r="S90" s="2"/>
      <c r="T90" s="2"/>
      <c r="U90" s="2"/>
      <c r="V90" s="2"/>
      <c r="W90" s="2"/>
      <c r="X90" s="2"/>
      <c r="Y90" s="2"/>
      <c r="Z90" s="2"/>
      <c r="AA90" s="18"/>
      <c r="AB90" s="18"/>
      <c r="AC90" s="18"/>
      <c r="AD90" s="18"/>
      <c r="AE90" s="2"/>
    </row>
    <row r="91" ht="15.75" hidden="1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8"/>
      <c r="M91" s="18"/>
      <c r="N91" s="18"/>
      <c r="O91" s="18"/>
      <c r="P91" s="18"/>
      <c r="Q91" s="2"/>
      <c r="R91" s="2"/>
      <c r="S91" s="2"/>
      <c r="T91" s="2"/>
      <c r="U91" s="2"/>
      <c r="V91" s="2"/>
      <c r="W91" s="2"/>
      <c r="X91" s="2"/>
      <c r="Y91" s="2"/>
      <c r="Z91" s="2"/>
      <c r="AA91" s="18"/>
      <c r="AB91" s="18"/>
      <c r="AC91" s="18"/>
      <c r="AD91" s="18"/>
      <c r="AE91" s="2"/>
    </row>
    <row r="92" ht="15.75" hidden="1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8"/>
      <c r="M92" s="18"/>
      <c r="N92" s="18"/>
      <c r="O92" s="18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8"/>
      <c r="AB92" s="18"/>
      <c r="AC92" s="18"/>
      <c r="AD92" s="2"/>
      <c r="AE92" s="2"/>
    </row>
    <row r="93" ht="15.75" hidden="1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8"/>
      <c r="M93" s="18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8"/>
      <c r="AB93" s="2"/>
      <c r="AC93" s="2"/>
      <c r="AD93" s="2"/>
      <c r="AE93" s="2"/>
    </row>
    <row r="94" ht="15.75" hidden="1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8"/>
      <c r="M94" s="18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8"/>
      <c r="AB94" s="2"/>
      <c r="AC94" s="2"/>
      <c r="AD94" s="2"/>
      <c r="AE94" s="2"/>
    </row>
    <row r="95" ht="15.75" hidden="1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8"/>
      <c r="M95" s="18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8"/>
      <c r="AB95" s="2"/>
      <c r="AC95" s="2"/>
      <c r="AD95" s="2"/>
      <c r="AE95" s="2"/>
    </row>
    <row r="96" ht="15.75" hidden="1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8"/>
      <c r="M96" s="18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8"/>
      <c r="AB96" s="2"/>
      <c r="AC96" s="2"/>
      <c r="AD96" s="2"/>
      <c r="AE96" s="2"/>
    </row>
    <row r="97" ht="15.75" hidden="1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8"/>
      <c r="M97" s="18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8"/>
      <c r="M98" s="18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8"/>
      <c r="M99" s="18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8"/>
      <c r="M100" s="18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8"/>
      <c r="M101" s="18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8"/>
      <c r="M102" s="18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8"/>
      <c r="M103" s="18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8"/>
      <c r="M104" s="18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8"/>
      <c r="M105" s="18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8"/>
      <c r="M106" s="18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8"/>
      <c r="M107" s="18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45"/>
      <c r="B108" s="45"/>
      <c r="C108" s="45"/>
      <c r="D108" s="45"/>
      <c r="E108" s="45"/>
      <c r="F108" s="45"/>
      <c r="G108" s="45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45"/>
      <c r="B109" s="45"/>
      <c r="C109" s="45"/>
      <c r="D109" s="45"/>
      <c r="E109" s="45"/>
      <c r="F109" s="45"/>
      <c r="G109" s="45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45"/>
      <c r="B110" s="45"/>
      <c r="C110" s="45"/>
      <c r="D110" s="45"/>
      <c r="E110" s="45"/>
      <c r="F110" s="45"/>
      <c r="G110" s="45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45"/>
      <c r="B111" s="45"/>
      <c r="C111" s="45"/>
      <c r="D111" s="45"/>
      <c r="E111" s="45"/>
      <c r="F111" s="45"/>
      <c r="G111" s="45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45"/>
      <c r="B112" s="45"/>
      <c r="C112" s="45"/>
      <c r="D112" s="45"/>
      <c r="E112" s="45"/>
      <c r="F112" s="45"/>
      <c r="G112" s="45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45"/>
      <c r="B113" s="45"/>
      <c r="C113" s="45"/>
      <c r="D113" s="45"/>
      <c r="E113" s="45"/>
      <c r="F113" s="45"/>
      <c r="G113" s="45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45"/>
      <c r="B114" s="45"/>
      <c r="C114" s="45"/>
      <c r="D114" s="45"/>
      <c r="E114" s="45"/>
      <c r="F114" s="45"/>
      <c r="G114" s="45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45"/>
      <c r="B115" s="45"/>
      <c r="C115" s="45"/>
      <c r="D115" s="45"/>
      <c r="E115" s="45"/>
      <c r="F115" s="45"/>
      <c r="G115" s="45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45"/>
      <c r="B116" s="45"/>
      <c r="C116" s="45"/>
      <c r="D116" s="45"/>
      <c r="E116" s="45"/>
      <c r="F116" s="45"/>
      <c r="G116" s="45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45"/>
      <c r="B117" s="45"/>
      <c r="C117" s="45"/>
      <c r="D117" s="45"/>
      <c r="E117" s="45"/>
      <c r="F117" s="45"/>
      <c r="G117" s="45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45"/>
      <c r="B118" s="45"/>
      <c r="C118" s="45"/>
      <c r="D118" s="45"/>
      <c r="E118" s="45"/>
      <c r="F118" s="45"/>
      <c r="G118" s="45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45"/>
      <c r="B119" s="45"/>
      <c r="C119" s="45"/>
      <c r="D119" s="45"/>
      <c r="E119" s="45"/>
      <c r="F119" s="45"/>
      <c r="G119" s="45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45"/>
      <c r="B120" s="45"/>
      <c r="C120" s="45"/>
      <c r="D120" s="45"/>
      <c r="E120" s="45"/>
      <c r="F120" s="45"/>
      <c r="G120" s="45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45"/>
      <c r="B121" s="45"/>
      <c r="C121" s="45"/>
      <c r="D121" s="45"/>
      <c r="E121" s="45"/>
      <c r="F121" s="45"/>
      <c r="G121" s="45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45"/>
      <c r="B122" s="45"/>
      <c r="C122" s="45"/>
      <c r="D122" s="45"/>
      <c r="E122" s="45"/>
      <c r="F122" s="45"/>
      <c r="G122" s="45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45"/>
      <c r="B123" s="45"/>
      <c r="C123" s="45"/>
      <c r="D123" s="45"/>
      <c r="E123" s="45"/>
      <c r="F123" s="45"/>
      <c r="G123" s="45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45"/>
      <c r="B124" s="45"/>
      <c r="C124" s="45"/>
      <c r="D124" s="45"/>
      <c r="E124" s="45"/>
      <c r="F124" s="45"/>
      <c r="G124" s="45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45"/>
      <c r="B125" s="45"/>
      <c r="C125" s="45"/>
      <c r="D125" s="45"/>
      <c r="E125" s="45"/>
      <c r="F125" s="45"/>
      <c r="G125" s="45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45"/>
      <c r="B126" s="45"/>
      <c r="C126" s="45"/>
      <c r="D126" s="45"/>
      <c r="E126" s="45"/>
      <c r="F126" s="45"/>
      <c r="G126" s="45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45"/>
      <c r="B127" s="45"/>
      <c r="C127" s="45"/>
      <c r="D127" s="45"/>
      <c r="E127" s="45"/>
      <c r="F127" s="45"/>
      <c r="G127" s="45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45"/>
      <c r="B128" s="45"/>
      <c r="C128" s="45"/>
      <c r="D128" s="45"/>
      <c r="E128" s="45"/>
      <c r="F128" s="45"/>
      <c r="G128" s="45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45"/>
      <c r="B129" s="45"/>
      <c r="C129" s="45"/>
      <c r="D129" s="45"/>
      <c r="E129" s="45"/>
      <c r="F129" s="45"/>
      <c r="G129" s="45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45"/>
      <c r="B130" s="45"/>
      <c r="C130" s="45"/>
      <c r="D130" s="45"/>
      <c r="E130" s="45"/>
      <c r="F130" s="45"/>
      <c r="G130" s="45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45"/>
      <c r="B131" s="45"/>
      <c r="C131" s="45"/>
      <c r="D131" s="45"/>
      <c r="E131" s="45"/>
      <c r="F131" s="45"/>
      <c r="G131" s="45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45"/>
      <c r="B132" s="45"/>
      <c r="C132" s="45"/>
      <c r="D132" s="45"/>
      <c r="E132" s="45"/>
      <c r="F132" s="45"/>
      <c r="G132" s="45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45"/>
      <c r="B133" s="45"/>
      <c r="C133" s="45"/>
      <c r="D133" s="45"/>
      <c r="E133" s="45"/>
      <c r="F133" s="45"/>
      <c r="G133" s="45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45"/>
      <c r="B134" s="45"/>
      <c r="C134" s="45"/>
      <c r="D134" s="45"/>
      <c r="E134" s="45"/>
      <c r="F134" s="45"/>
      <c r="G134" s="45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45"/>
      <c r="B135" s="45"/>
      <c r="C135" s="45"/>
      <c r="D135" s="45"/>
      <c r="E135" s="45"/>
      <c r="F135" s="45"/>
      <c r="G135" s="45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45"/>
      <c r="B136" s="45"/>
      <c r="C136" s="45"/>
      <c r="D136" s="45"/>
      <c r="E136" s="45"/>
      <c r="F136" s="45"/>
      <c r="G136" s="45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45"/>
      <c r="B137" s="45"/>
      <c r="C137" s="45"/>
      <c r="D137" s="45"/>
      <c r="E137" s="45"/>
      <c r="F137" s="45"/>
      <c r="G137" s="45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45"/>
      <c r="B138" s="45"/>
      <c r="C138" s="45"/>
      <c r="D138" s="45"/>
      <c r="E138" s="45"/>
      <c r="F138" s="45"/>
      <c r="G138" s="45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45"/>
      <c r="B139" s="45"/>
      <c r="C139" s="45"/>
      <c r="D139" s="45"/>
      <c r="E139" s="45"/>
      <c r="F139" s="45"/>
      <c r="G139" s="45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45"/>
      <c r="B140" s="45"/>
      <c r="C140" s="45"/>
      <c r="D140" s="45"/>
      <c r="E140" s="45"/>
      <c r="F140" s="45"/>
      <c r="G140" s="45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45"/>
      <c r="B141" s="45"/>
      <c r="C141" s="45"/>
      <c r="D141" s="45"/>
      <c r="E141" s="45"/>
      <c r="F141" s="45"/>
      <c r="G141" s="45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45"/>
      <c r="B142" s="45"/>
      <c r="C142" s="45"/>
      <c r="D142" s="45"/>
      <c r="E142" s="45"/>
      <c r="F142" s="45"/>
      <c r="G142" s="45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45"/>
      <c r="B143" s="45"/>
      <c r="C143" s="45"/>
      <c r="D143" s="45"/>
      <c r="E143" s="45"/>
      <c r="F143" s="45"/>
      <c r="G143" s="45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45"/>
      <c r="B144" s="45"/>
      <c r="C144" s="45"/>
      <c r="D144" s="45"/>
      <c r="E144" s="45"/>
      <c r="F144" s="45"/>
      <c r="G144" s="45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45"/>
      <c r="B145" s="45"/>
      <c r="C145" s="45"/>
      <c r="D145" s="45"/>
      <c r="E145" s="45"/>
      <c r="F145" s="45"/>
      <c r="G145" s="45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45"/>
      <c r="B146" s="45"/>
      <c r="C146" s="45"/>
      <c r="D146" s="45"/>
      <c r="E146" s="45"/>
      <c r="F146" s="45"/>
      <c r="G146" s="45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45"/>
      <c r="B147" s="45"/>
      <c r="C147" s="45"/>
      <c r="D147" s="45"/>
      <c r="E147" s="45"/>
      <c r="F147" s="45"/>
      <c r="G147" s="45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45"/>
      <c r="B148" s="45"/>
      <c r="C148" s="45"/>
      <c r="D148" s="45"/>
      <c r="E148" s="45"/>
      <c r="F148" s="45"/>
      <c r="G148" s="45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45"/>
      <c r="B149" s="45"/>
      <c r="C149" s="45"/>
      <c r="D149" s="45"/>
      <c r="E149" s="45"/>
      <c r="F149" s="45"/>
      <c r="G149" s="45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45"/>
      <c r="B150" s="45"/>
      <c r="C150" s="45"/>
      <c r="D150" s="45"/>
      <c r="E150" s="45"/>
      <c r="F150" s="45"/>
      <c r="G150" s="45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45"/>
      <c r="B151" s="45"/>
      <c r="C151" s="45"/>
      <c r="D151" s="45"/>
      <c r="E151" s="45"/>
      <c r="F151" s="45"/>
      <c r="G151" s="45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45"/>
      <c r="B152" s="45"/>
      <c r="C152" s="45"/>
      <c r="D152" s="45"/>
      <c r="E152" s="45"/>
      <c r="F152" s="45"/>
      <c r="G152" s="45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45"/>
      <c r="B153" s="45"/>
      <c r="C153" s="45"/>
      <c r="D153" s="45"/>
      <c r="E153" s="45"/>
      <c r="F153" s="45"/>
      <c r="G153" s="45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45"/>
      <c r="B154" s="45"/>
      <c r="C154" s="45"/>
      <c r="D154" s="45"/>
      <c r="E154" s="45"/>
      <c r="F154" s="45"/>
      <c r="G154" s="45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45"/>
      <c r="B155" s="45"/>
      <c r="C155" s="45"/>
      <c r="D155" s="45"/>
      <c r="E155" s="45"/>
      <c r="F155" s="45"/>
      <c r="G155" s="45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45"/>
      <c r="B156" s="45"/>
      <c r="C156" s="45"/>
      <c r="D156" s="45"/>
      <c r="E156" s="45"/>
      <c r="F156" s="45"/>
      <c r="G156" s="45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45"/>
      <c r="B157" s="45"/>
      <c r="C157" s="45"/>
      <c r="D157" s="45"/>
      <c r="E157" s="45"/>
      <c r="F157" s="45"/>
      <c r="G157" s="45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5"/>
      <c r="B158" s="45"/>
      <c r="C158" s="45"/>
      <c r="D158" s="45"/>
      <c r="E158" s="45"/>
      <c r="F158" s="45"/>
      <c r="G158" s="45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5"/>
      <c r="B159" s="45"/>
      <c r="C159" s="45"/>
      <c r="D159" s="45"/>
      <c r="E159" s="45"/>
      <c r="F159" s="45"/>
      <c r="G159" s="45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5"/>
      <c r="B160" s="45"/>
      <c r="C160" s="45"/>
      <c r="D160" s="45"/>
      <c r="E160" s="45"/>
      <c r="F160" s="45"/>
      <c r="G160" s="45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5"/>
      <c r="B161" s="45"/>
      <c r="C161" s="45"/>
      <c r="D161" s="45"/>
      <c r="E161" s="45"/>
      <c r="F161" s="45"/>
      <c r="G161" s="45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5"/>
      <c r="B162" s="45"/>
      <c r="C162" s="45"/>
      <c r="D162" s="45"/>
      <c r="E162" s="45"/>
      <c r="F162" s="45"/>
      <c r="G162" s="4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5"/>
      <c r="B163" s="45"/>
      <c r="C163" s="45"/>
      <c r="D163" s="45"/>
      <c r="E163" s="45"/>
      <c r="F163" s="45"/>
      <c r="G163" s="45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5"/>
      <c r="B164" s="45"/>
      <c r="C164" s="45"/>
      <c r="D164" s="45"/>
      <c r="E164" s="45"/>
      <c r="F164" s="45"/>
      <c r="G164" s="4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5"/>
      <c r="B165" s="45"/>
      <c r="C165" s="45"/>
      <c r="D165" s="45"/>
      <c r="E165" s="45"/>
      <c r="F165" s="45"/>
      <c r="G165" s="45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5"/>
      <c r="B166" s="45"/>
      <c r="C166" s="45"/>
      <c r="D166" s="45"/>
      <c r="E166" s="45"/>
      <c r="F166" s="45"/>
      <c r="G166" s="4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5"/>
      <c r="B167" s="45"/>
      <c r="C167" s="45"/>
      <c r="D167" s="45"/>
      <c r="E167" s="45"/>
      <c r="F167" s="45"/>
      <c r="G167" s="45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5"/>
      <c r="B168" s="45"/>
      <c r="C168" s="45"/>
      <c r="D168" s="45"/>
      <c r="E168" s="45"/>
      <c r="F168" s="45"/>
      <c r="G168" s="4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5"/>
      <c r="B169" s="45"/>
      <c r="C169" s="45"/>
      <c r="D169" s="45"/>
      <c r="E169" s="45"/>
      <c r="F169" s="45"/>
      <c r="G169" s="45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5"/>
      <c r="B170" s="45"/>
      <c r="C170" s="45"/>
      <c r="D170" s="45"/>
      <c r="E170" s="45"/>
      <c r="F170" s="45"/>
      <c r="G170" s="4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5"/>
      <c r="B171" s="45"/>
      <c r="C171" s="45"/>
      <c r="D171" s="45"/>
      <c r="E171" s="45"/>
      <c r="F171" s="45"/>
      <c r="G171" s="45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5"/>
      <c r="B172" s="45"/>
      <c r="C172" s="45"/>
      <c r="D172" s="45"/>
      <c r="E172" s="45"/>
      <c r="F172" s="45"/>
      <c r="G172" s="4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5"/>
      <c r="B173" s="45"/>
      <c r="C173" s="45"/>
      <c r="D173" s="45"/>
      <c r="E173" s="45"/>
      <c r="F173" s="45"/>
      <c r="G173" s="45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5"/>
      <c r="B174" s="45"/>
      <c r="C174" s="45"/>
      <c r="D174" s="45"/>
      <c r="E174" s="45"/>
      <c r="F174" s="45"/>
      <c r="G174" s="4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5"/>
      <c r="B175" s="45"/>
      <c r="C175" s="45"/>
      <c r="D175" s="45"/>
      <c r="E175" s="45"/>
      <c r="F175" s="45"/>
      <c r="G175" s="45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5"/>
      <c r="B176" s="45"/>
      <c r="C176" s="45"/>
      <c r="D176" s="45"/>
      <c r="E176" s="45"/>
      <c r="F176" s="45"/>
      <c r="G176" s="4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5"/>
      <c r="B177" s="45"/>
      <c r="C177" s="45"/>
      <c r="D177" s="45"/>
      <c r="E177" s="45"/>
      <c r="F177" s="45"/>
      <c r="G177" s="45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5"/>
      <c r="B178" s="45"/>
      <c r="C178" s="45"/>
      <c r="D178" s="45"/>
      <c r="E178" s="45"/>
      <c r="F178" s="45"/>
      <c r="G178" s="4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5"/>
      <c r="B179" s="45"/>
      <c r="C179" s="45"/>
      <c r="D179" s="45"/>
      <c r="E179" s="45"/>
      <c r="F179" s="45"/>
      <c r="G179" s="45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5"/>
      <c r="B180" s="45"/>
      <c r="C180" s="45"/>
      <c r="D180" s="45"/>
      <c r="E180" s="45"/>
      <c r="F180" s="45"/>
      <c r="G180" s="4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5"/>
      <c r="B181" s="45"/>
      <c r="C181" s="45"/>
      <c r="D181" s="45"/>
      <c r="E181" s="45"/>
      <c r="F181" s="45"/>
      <c r="G181" s="45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5"/>
      <c r="B182" s="45"/>
      <c r="C182" s="45"/>
      <c r="D182" s="45"/>
      <c r="E182" s="45"/>
      <c r="F182" s="45"/>
      <c r="G182" s="4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5"/>
      <c r="B183" s="45"/>
      <c r="C183" s="45"/>
      <c r="D183" s="45"/>
      <c r="E183" s="45"/>
      <c r="F183" s="45"/>
      <c r="G183" s="45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5"/>
      <c r="B184" s="45"/>
      <c r="C184" s="45"/>
      <c r="D184" s="45"/>
      <c r="E184" s="45"/>
      <c r="F184" s="45"/>
      <c r="G184" s="4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5"/>
      <c r="B185" s="45"/>
      <c r="C185" s="45"/>
      <c r="D185" s="45"/>
      <c r="E185" s="45"/>
      <c r="F185" s="45"/>
      <c r="G185" s="45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5"/>
      <c r="B186" s="45"/>
      <c r="C186" s="45"/>
      <c r="D186" s="45"/>
      <c r="E186" s="45"/>
      <c r="F186" s="45"/>
      <c r="G186" s="4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5"/>
      <c r="B187" s="45"/>
      <c r="C187" s="45"/>
      <c r="D187" s="45"/>
      <c r="E187" s="45"/>
      <c r="F187" s="45"/>
      <c r="G187" s="45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5"/>
      <c r="B188" s="45"/>
      <c r="C188" s="45"/>
      <c r="D188" s="45"/>
      <c r="E188" s="45"/>
      <c r="F188" s="45"/>
      <c r="G188" s="45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5"/>
      <c r="B189" s="45"/>
      <c r="C189" s="45"/>
      <c r="D189" s="45"/>
      <c r="E189" s="45"/>
      <c r="F189" s="45"/>
      <c r="G189" s="45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5"/>
      <c r="B190" s="45"/>
      <c r="C190" s="45"/>
      <c r="D190" s="45"/>
      <c r="E190" s="45"/>
      <c r="F190" s="45"/>
      <c r="G190" s="45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5"/>
      <c r="B191" s="45"/>
      <c r="C191" s="45"/>
      <c r="D191" s="45"/>
      <c r="E191" s="45"/>
      <c r="F191" s="45"/>
      <c r="G191" s="45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5"/>
      <c r="B192" s="45"/>
      <c r="C192" s="45"/>
      <c r="D192" s="45"/>
      <c r="E192" s="45"/>
      <c r="F192" s="45"/>
      <c r="G192" s="45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5"/>
      <c r="B193" s="45"/>
      <c r="C193" s="45"/>
      <c r="D193" s="45"/>
      <c r="E193" s="45"/>
      <c r="F193" s="45"/>
      <c r="G193" s="45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5"/>
      <c r="B194" s="45"/>
      <c r="C194" s="45"/>
      <c r="D194" s="45"/>
      <c r="E194" s="45"/>
      <c r="F194" s="45"/>
      <c r="G194" s="45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5"/>
      <c r="B195" s="45"/>
      <c r="C195" s="45"/>
      <c r="D195" s="45"/>
      <c r="E195" s="45"/>
      <c r="F195" s="45"/>
      <c r="G195" s="45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5"/>
      <c r="B196" s="45"/>
      <c r="C196" s="45"/>
      <c r="D196" s="45"/>
      <c r="E196" s="45"/>
      <c r="F196" s="45"/>
      <c r="G196" s="45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5"/>
      <c r="B197" s="45"/>
      <c r="C197" s="45"/>
      <c r="D197" s="45"/>
      <c r="E197" s="45"/>
      <c r="F197" s="45"/>
      <c r="G197" s="45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5"/>
      <c r="B198" s="45"/>
      <c r="C198" s="45"/>
      <c r="D198" s="45"/>
      <c r="E198" s="45"/>
      <c r="F198" s="45"/>
      <c r="G198" s="45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5"/>
      <c r="B199" s="45"/>
      <c r="C199" s="45"/>
      <c r="D199" s="45"/>
      <c r="E199" s="45"/>
      <c r="F199" s="45"/>
      <c r="G199" s="45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5"/>
      <c r="B200" s="45"/>
      <c r="C200" s="45"/>
      <c r="D200" s="45"/>
      <c r="E200" s="45"/>
      <c r="F200" s="45"/>
      <c r="G200" s="45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5"/>
      <c r="B201" s="45"/>
      <c r="C201" s="45"/>
      <c r="D201" s="45"/>
      <c r="E201" s="45"/>
      <c r="F201" s="45"/>
      <c r="G201" s="45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5"/>
      <c r="B202" s="45"/>
      <c r="C202" s="45"/>
      <c r="D202" s="45"/>
      <c r="E202" s="45"/>
      <c r="F202" s="45"/>
      <c r="G202" s="45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5"/>
      <c r="B203" s="45"/>
      <c r="C203" s="45"/>
      <c r="D203" s="45"/>
      <c r="E203" s="45"/>
      <c r="F203" s="45"/>
      <c r="G203" s="45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5"/>
      <c r="B204" s="45"/>
      <c r="C204" s="45"/>
      <c r="D204" s="45"/>
      <c r="E204" s="45"/>
      <c r="F204" s="45"/>
      <c r="G204" s="45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5"/>
      <c r="B205" s="45"/>
      <c r="C205" s="45"/>
      <c r="D205" s="45"/>
      <c r="E205" s="45"/>
      <c r="F205" s="45"/>
      <c r="G205" s="45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5"/>
      <c r="B206" s="45"/>
      <c r="C206" s="45"/>
      <c r="D206" s="45"/>
      <c r="E206" s="45"/>
      <c r="F206" s="45"/>
      <c r="G206" s="45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5"/>
      <c r="B207" s="45"/>
      <c r="C207" s="45"/>
      <c r="D207" s="45"/>
      <c r="E207" s="45"/>
      <c r="F207" s="45"/>
      <c r="G207" s="45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5"/>
      <c r="B208" s="45"/>
      <c r="C208" s="45"/>
      <c r="D208" s="45"/>
      <c r="E208" s="45"/>
      <c r="F208" s="45"/>
      <c r="G208" s="45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5"/>
      <c r="B209" s="45"/>
      <c r="C209" s="45"/>
      <c r="D209" s="45"/>
      <c r="E209" s="45"/>
      <c r="F209" s="45"/>
      <c r="G209" s="45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5"/>
      <c r="B210" s="45"/>
      <c r="C210" s="45"/>
      <c r="D210" s="45"/>
      <c r="E210" s="45"/>
      <c r="F210" s="45"/>
      <c r="G210" s="45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5"/>
      <c r="B211" s="45"/>
      <c r="C211" s="45"/>
      <c r="D211" s="45"/>
      <c r="E211" s="45"/>
      <c r="F211" s="45"/>
      <c r="G211" s="45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5"/>
      <c r="B212" s="45"/>
      <c r="C212" s="45"/>
      <c r="D212" s="45"/>
      <c r="E212" s="45"/>
      <c r="F212" s="45"/>
      <c r="G212" s="45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5"/>
      <c r="B213" s="45"/>
      <c r="C213" s="45"/>
      <c r="D213" s="45"/>
      <c r="E213" s="45"/>
      <c r="F213" s="45"/>
      <c r="G213" s="45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5"/>
      <c r="B214" s="45"/>
      <c r="C214" s="45"/>
      <c r="D214" s="45"/>
      <c r="E214" s="45"/>
      <c r="F214" s="45"/>
      <c r="G214" s="45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5"/>
      <c r="B215" s="45"/>
      <c r="C215" s="45"/>
      <c r="D215" s="45"/>
      <c r="E215" s="45"/>
      <c r="F215" s="45"/>
      <c r="G215" s="45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5"/>
      <c r="B216" s="45"/>
      <c r="C216" s="45"/>
      <c r="D216" s="45"/>
      <c r="E216" s="45"/>
      <c r="F216" s="45"/>
      <c r="G216" s="45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5"/>
      <c r="B217" s="45"/>
      <c r="C217" s="45"/>
      <c r="D217" s="45"/>
      <c r="E217" s="45"/>
      <c r="F217" s="45"/>
      <c r="G217" s="45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5"/>
      <c r="B218" s="45"/>
      <c r="C218" s="45"/>
      <c r="D218" s="45"/>
      <c r="E218" s="45"/>
      <c r="F218" s="45"/>
      <c r="G218" s="45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5"/>
      <c r="B219" s="45"/>
      <c r="C219" s="45"/>
      <c r="D219" s="45"/>
      <c r="E219" s="45"/>
      <c r="F219" s="45"/>
      <c r="G219" s="45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5"/>
      <c r="B220" s="45"/>
      <c r="C220" s="45"/>
      <c r="D220" s="45"/>
      <c r="E220" s="45"/>
      <c r="F220" s="45"/>
      <c r="G220" s="45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5"/>
      <c r="B221" s="45"/>
      <c r="C221" s="45"/>
      <c r="D221" s="45"/>
      <c r="E221" s="45"/>
      <c r="F221" s="45"/>
      <c r="G221" s="45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5"/>
      <c r="B222" s="45"/>
      <c r="C222" s="45"/>
      <c r="D222" s="45"/>
      <c r="E222" s="45"/>
      <c r="F222" s="45"/>
      <c r="G222" s="45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5"/>
      <c r="B223" s="45"/>
      <c r="C223" s="45"/>
      <c r="D223" s="45"/>
      <c r="E223" s="45"/>
      <c r="F223" s="45"/>
      <c r="G223" s="45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5"/>
      <c r="B224" s="45"/>
      <c r="C224" s="45"/>
      <c r="D224" s="45"/>
      <c r="E224" s="45"/>
      <c r="F224" s="45"/>
      <c r="G224" s="45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5"/>
      <c r="B225" s="45"/>
      <c r="C225" s="45"/>
      <c r="D225" s="45"/>
      <c r="E225" s="45"/>
      <c r="F225" s="45"/>
      <c r="G225" s="45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33:G48">
    <cfRule type="cellIs" dxfId="0" priority="1" operator="lessThan">
      <formula>7</formula>
    </cfRule>
  </conditionalFormatting>
  <conditionalFormatting sqref="G33:G48">
    <cfRule type="cellIs" dxfId="1" priority="2" operator="greaterThanOrEqual">
      <formula>7</formula>
    </cfRule>
  </conditionalFormatting>
  <conditionalFormatting sqref="G4:G27">
    <cfRule type="cellIs" dxfId="0" priority="3" operator="lessThan">
      <formula>7</formula>
    </cfRule>
  </conditionalFormatting>
  <conditionalFormatting sqref="G4:G27">
    <cfRule type="cellIs" dxfId="1" priority="4" operator="greaterThanOrEqual">
      <formula>7</formula>
    </cfRule>
  </conditionalFormatting>
  <conditionalFormatting sqref="B4:E2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36C09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3" t="s">
        <v>26</v>
      </c>
      <c r="B1" s="14" t="s">
        <v>76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 t="s">
        <v>28</v>
      </c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2"/>
      <c r="AA1" s="18"/>
      <c r="AB1" s="18"/>
      <c r="AC1" s="18"/>
      <c r="AD1" s="18"/>
      <c r="AE1" s="18"/>
    </row>
    <row r="2">
      <c r="A2" s="20"/>
      <c r="B2" s="21"/>
      <c r="C2" s="22"/>
      <c r="D2" s="22"/>
      <c r="E2" s="22"/>
      <c r="F2" s="22"/>
      <c r="G2" s="22"/>
      <c r="H2" s="22"/>
      <c r="I2" s="22"/>
      <c r="J2" s="22"/>
      <c r="K2" s="23"/>
      <c r="L2" s="2"/>
      <c r="M2" s="24" t="s">
        <v>29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2"/>
      <c r="AA2" s="18"/>
      <c r="AB2" s="18"/>
      <c r="AC2" s="18"/>
      <c r="AD2" s="18"/>
      <c r="AE2" s="18"/>
    </row>
    <row r="3">
      <c r="A3" s="25"/>
      <c r="B3" s="26" t="s">
        <v>30</v>
      </c>
      <c r="C3" s="26" t="s">
        <v>31</v>
      </c>
      <c r="D3" s="26" t="s">
        <v>32</v>
      </c>
      <c r="E3" s="26" t="s">
        <v>33</v>
      </c>
      <c r="F3" s="27" t="s">
        <v>34</v>
      </c>
      <c r="G3" s="27" t="s">
        <v>35</v>
      </c>
      <c r="H3" s="27" t="s">
        <v>36</v>
      </c>
      <c r="I3" s="27" t="s">
        <v>37</v>
      </c>
      <c r="J3" s="26" t="s">
        <v>38</v>
      </c>
      <c r="K3" s="26" t="s">
        <v>39</v>
      </c>
      <c r="L3" s="2"/>
      <c r="M3" s="17" t="s">
        <v>40</v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2"/>
      <c r="Y3" s="18"/>
      <c r="Z3" s="18"/>
      <c r="AA3" s="18"/>
      <c r="AB3" s="18"/>
      <c r="AC3" s="18"/>
      <c r="AD3" s="18"/>
      <c r="AE3" s="18"/>
    </row>
    <row r="4">
      <c r="A4" s="28" t="str">
        <f>ALNS!A4</f>
        <v>Ana Beatriz Oliveira Barbosa</v>
      </c>
      <c r="B4" s="29"/>
      <c r="C4" s="29"/>
      <c r="D4" s="29"/>
      <c r="E4" s="29"/>
      <c r="F4" s="30">
        <f t="shared" ref="F4:F27" si="1">IF(A4&lt;&gt;"",SUM(B4:E4),)</f>
        <v>0</v>
      </c>
      <c r="G4" s="31" t="str">
        <f t="shared" ref="G4:G27" si="2">IFERROR(IF(F4&gt;=0,AVERAGE(B4:E4),""),"")</f>
        <v/>
      </c>
      <c r="H4" s="30" t="str">
        <f t="shared" ref="H4:H27" si="3">IF(AND(F4&gt;=10,F4&lt;28,G4&lt;7),ROUND((50-G4*6)/4,1),"")</f>
        <v/>
      </c>
      <c r="I4" s="32"/>
      <c r="J4" s="33" t="str">
        <f t="shared" ref="J4:J27" si="4">IF(AND(B4&lt;&gt;"",C4&lt;&gt;"",D4&lt;&gt;"",E4&lt;&gt;""),IF(OR(F4&gt;=28,F4&lt;10),G4,IF(I4=H4,5,((G4*6)+(I4*4))/10)),)</f>
        <v/>
      </c>
      <c r="K4" s="34" t="str">
        <f t="shared" ref="K4:K27" si="5">IF(AND(B4&lt;&gt;"",C4&lt;&gt;"",D4&lt;&gt;"",E4&lt;&gt;""),IF(J4&gt;=5,"A","R"),)</f>
        <v/>
      </c>
      <c r="L4" s="2"/>
      <c r="M4" s="35" t="s">
        <v>41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</row>
    <row r="5">
      <c r="A5" s="36" t="str">
        <f>ALNS!A5</f>
        <v>Ana Clara de Lima</v>
      </c>
      <c r="B5" s="37"/>
      <c r="C5" s="37"/>
      <c r="D5" s="37"/>
      <c r="E5" s="37"/>
      <c r="F5" s="38">
        <f t="shared" si="1"/>
        <v>0</v>
      </c>
      <c r="G5" s="39" t="str">
        <f t="shared" si="2"/>
        <v/>
      </c>
      <c r="H5" s="38" t="str">
        <f t="shared" si="3"/>
        <v/>
      </c>
      <c r="I5" s="40"/>
      <c r="J5" s="41" t="str">
        <f t="shared" si="4"/>
        <v/>
      </c>
      <c r="K5" s="42" t="str">
        <f t="shared" si="5"/>
        <v/>
      </c>
      <c r="L5" s="2"/>
      <c r="M5" s="24" t="s">
        <v>42</v>
      </c>
      <c r="N5" s="18"/>
      <c r="O5" s="18"/>
      <c r="P5" s="18"/>
      <c r="Q5" s="18"/>
      <c r="R5" s="18"/>
      <c r="S5" s="18"/>
      <c r="T5" s="18"/>
      <c r="U5" s="18"/>
      <c r="V5" s="18"/>
      <c r="W5" s="18"/>
      <c r="X5" s="2"/>
      <c r="Y5" s="18"/>
      <c r="Z5" s="2"/>
      <c r="AA5" s="18"/>
      <c r="AB5" s="18"/>
      <c r="AC5" s="18"/>
      <c r="AD5" s="18"/>
      <c r="AE5" s="18"/>
    </row>
    <row r="6">
      <c r="A6" s="28" t="str">
        <f>ALNS!A6</f>
        <v>Brenda Teixeira Figueiredo</v>
      </c>
      <c r="B6" s="29"/>
      <c r="C6" s="29"/>
      <c r="D6" s="29"/>
      <c r="E6" s="29"/>
      <c r="F6" s="30">
        <f t="shared" si="1"/>
        <v>0</v>
      </c>
      <c r="G6" s="31" t="str">
        <f t="shared" si="2"/>
        <v/>
      </c>
      <c r="H6" s="30" t="str">
        <f t="shared" si="3"/>
        <v/>
      </c>
      <c r="I6" s="32"/>
      <c r="J6" s="33" t="str">
        <f t="shared" si="4"/>
        <v/>
      </c>
      <c r="K6" s="34" t="str">
        <f t="shared" si="5"/>
        <v/>
      </c>
      <c r="L6" s="2"/>
      <c r="M6" s="43" t="s">
        <v>43</v>
      </c>
      <c r="N6" s="18"/>
      <c r="O6" s="18"/>
      <c r="P6" s="18"/>
      <c r="Q6" s="18"/>
      <c r="R6" s="18"/>
      <c r="S6" s="18"/>
      <c r="T6" s="18"/>
      <c r="U6" s="18"/>
      <c r="V6" s="18"/>
      <c r="W6" s="18"/>
      <c r="X6" s="2"/>
      <c r="Y6" s="18"/>
      <c r="Z6" s="2"/>
      <c r="AA6" s="18"/>
      <c r="AB6" s="18"/>
      <c r="AC6" s="18"/>
      <c r="AD6" s="18"/>
      <c r="AE6" s="18"/>
    </row>
    <row r="7">
      <c r="A7" s="36" t="str">
        <f>ALNS!A7</f>
        <v>Carlos Antonio da Silva Vicente</v>
      </c>
      <c r="B7" s="37"/>
      <c r="C7" s="37"/>
      <c r="D7" s="37"/>
      <c r="E7" s="37"/>
      <c r="F7" s="38">
        <f t="shared" si="1"/>
        <v>0</v>
      </c>
      <c r="G7" s="39" t="str">
        <f t="shared" si="2"/>
        <v/>
      </c>
      <c r="H7" s="38" t="str">
        <f t="shared" si="3"/>
        <v/>
      </c>
      <c r="I7" s="40"/>
      <c r="J7" s="41" t="str">
        <f t="shared" si="4"/>
        <v/>
      </c>
      <c r="K7" s="42" t="str">
        <f t="shared" si="5"/>
        <v/>
      </c>
      <c r="L7" s="2"/>
      <c r="M7" s="43" t="s">
        <v>44</v>
      </c>
      <c r="N7" s="18"/>
      <c r="O7" s="18"/>
      <c r="P7" s="18"/>
      <c r="Q7" s="18"/>
      <c r="R7" s="18"/>
      <c r="S7" s="18"/>
      <c r="T7" s="18"/>
      <c r="U7" s="18"/>
      <c r="V7" s="18"/>
      <c r="W7" s="18"/>
      <c r="X7" s="2"/>
      <c r="Y7" s="18"/>
      <c r="Z7" s="2"/>
      <c r="AA7" s="18"/>
      <c r="AB7" s="18"/>
      <c r="AC7" s="18"/>
      <c r="AD7" s="18"/>
      <c r="AE7" s="18"/>
    </row>
    <row r="8">
      <c r="A8" s="28" t="str">
        <f>ALNS!A8</f>
        <v>Eduarda Shaieny Lopes Lima</v>
      </c>
      <c r="B8" s="29"/>
      <c r="C8" s="29"/>
      <c r="D8" s="29"/>
      <c r="E8" s="29"/>
      <c r="F8" s="30">
        <f t="shared" si="1"/>
        <v>0</v>
      </c>
      <c r="G8" s="31" t="str">
        <f t="shared" si="2"/>
        <v/>
      </c>
      <c r="H8" s="30" t="str">
        <f t="shared" si="3"/>
        <v/>
      </c>
      <c r="I8" s="32"/>
      <c r="J8" s="33" t="str">
        <f t="shared" si="4"/>
        <v/>
      </c>
      <c r="K8" s="34" t="str">
        <f t="shared" si="5"/>
        <v/>
      </c>
      <c r="L8" s="2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2"/>
      <c r="Y8" s="18"/>
      <c r="Z8" s="2"/>
      <c r="AA8" s="18"/>
      <c r="AB8" s="18"/>
      <c r="AC8" s="18"/>
      <c r="AD8" s="18"/>
      <c r="AE8" s="18"/>
    </row>
    <row r="9">
      <c r="A9" s="36" t="str">
        <f>ALNS!A9</f>
        <v>Ellen Beatriz Pacífico da Silva</v>
      </c>
      <c r="B9" s="37"/>
      <c r="C9" s="37"/>
      <c r="D9" s="37"/>
      <c r="E9" s="37"/>
      <c r="F9" s="38">
        <f t="shared" si="1"/>
        <v>0</v>
      </c>
      <c r="G9" s="39" t="str">
        <f t="shared" si="2"/>
        <v/>
      </c>
      <c r="H9" s="38" t="str">
        <f t="shared" si="3"/>
        <v/>
      </c>
      <c r="I9" s="40"/>
      <c r="J9" s="41" t="str">
        <f t="shared" si="4"/>
        <v/>
      </c>
      <c r="K9" s="42" t="str">
        <f t="shared" si="5"/>
        <v/>
      </c>
      <c r="L9" s="2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2"/>
      <c r="Y9" s="18"/>
      <c r="Z9" s="2"/>
      <c r="AA9" s="18"/>
      <c r="AB9" s="18"/>
      <c r="AC9" s="18"/>
      <c r="AD9" s="18"/>
      <c r="AE9" s="18"/>
    </row>
    <row r="10">
      <c r="A10" s="28" t="str">
        <f>ALNS!A10</f>
        <v>Emilly Christina Lima Freire</v>
      </c>
      <c r="B10" s="29"/>
      <c r="C10" s="29"/>
      <c r="D10" s="29"/>
      <c r="E10" s="29"/>
      <c r="F10" s="30">
        <f t="shared" si="1"/>
        <v>0</v>
      </c>
      <c r="G10" s="31" t="str">
        <f t="shared" si="2"/>
        <v/>
      </c>
      <c r="H10" s="30" t="str">
        <f t="shared" si="3"/>
        <v/>
      </c>
      <c r="I10" s="32"/>
      <c r="J10" s="33" t="str">
        <f t="shared" si="4"/>
        <v/>
      </c>
      <c r="K10" s="34" t="str">
        <f t="shared" si="5"/>
        <v/>
      </c>
      <c r="L10" s="2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2"/>
      <c r="Y10" s="18"/>
      <c r="Z10" s="2"/>
      <c r="AA10" s="18"/>
      <c r="AB10" s="18"/>
      <c r="AC10" s="18"/>
      <c r="AD10" s="18"/>
      <c r="AE10" s="18"/>
    </row>
    <row r="11">
      <c r="A11" s="36" t="str">
        <f>ALNS!A11</f>
        <v>Emilly Eduarda Almeida da Silva</v>
      </c>
      <c r="B11" s="37"/>
      <c r="C11" s="37"/>
      <c r="D11" s="37"/>
      <c r="E11" s="37"/>
      <c r="F11" s="38">
        <f t="shared" si="1"/>
        <v>0</v>
      </c>
      <c r="G11" s="39" t="str">
        <f t="shared" si="2"/>
        <v/>
      </c>
      <c r="H11" s="38" t="str">
        <f t="shared" si="3"/>
        <v/>
      </c>
      <c r="I11" s="40"/>
      <c r="J11" s="41" t="str">
        <f t="shared" si="4"/>
        <v/>
      </c>
      <c r="K11" s="42" t="str">
        <f t="shared" si="5"/>
        <v/>
      </c>
      <c r="L11" s="2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2"/>
      <c r="Y11" s="18"/>
      <c r="Z11" s="2"/>
      <c r="AA11" s="18"/>
      <c r="AB11" s="18"/>
      <c r="AC11" s="18"/>
      <c r="AD11" s="18"/>
      <c r="AE11" s="18"/>
    </row>
    <row r="12">
      <c r="A12" s="28" t="str">
        <f>ALNS!A12</f>
        <v>Emilly Oliveira da Cruz</v>
      </c>
      <c r="B12" s="29"/>
      <c r="C12" s="29"/>
      <c r="D12" s="29"/>
      <c r="E12" s="29"/>
      <c r="F12" s="30">
        <f t="shared" si="1"/>
        <v>0</v>
      </c>
      <c r="G12" s="31" t="str">
        <f t="shared" si="2"/>
        <v/>
      </c>
      <c r="H12" s="30" t="str">
        <f t="shared" si="3"/>
        <v/>
      </c>
      <c r="I12" s="32"/>
      <c r="J12" s="33" t="str">
        <f t="shared" si="4"/>
        <v/>
      </c>
      <c r="K12" s="34" t="str">
        <f t="shared" si="5"/>
        <v/>
      </c>
      <c r="L12" s="2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2"/>
      <c r="Y12" s="18"/>
      <c r="Z12" s="2"/>
      <c r="AA12" s="18"/>
      <c r="AB12" s="18"/>
      <c r="AC12" s="18"/>
      <c r="AD12" s="18"/>
      <c r="AE12" s="18"/>
    </row>
    <row r="13">
      <c r="A13" s="36" t="str">
        <f>ALNS!A13</f>
        <v>Esteffany Mirelly Lima da Silva</v>
      </c>
      <c r="B13" s="37"/>
      <c r="C13" s="37"/>
      <c r="D13" s="37"/>
      <c r="E13" s="37"/>
      <c r="F13" s="38">
        <f t="shared" si="1"/>
        <v>0</v>
      </c>
      <c r="G13" s="39" t="str">
        <f t="shared" si="2"/>
        <v/>
      </c>
      <c r="H13" s="38" t="str">
        <f t="shared" si="3"/>
        <v/>
      </c>
      <c r="I13" s="40"/>
      <c r="J13" s="41" t="str">
        <f t="shared" si="4"/>
        <v/>
      </c>
      <c r="K13" s="42" t="str">
        <f t="shared" si="5"/>
        <v/>
      </c>
      <c r="L13" s="2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2"/>
      <c r="Y13" s="18"/>
      <c r="Z13" s="2"/>
      <c r="AA13" s="18"/>
      <c r="AB13" s="18"/>
      <c r="AC13" s="18"/>
      <c r="AD13" s="18"/>
      <c r="AE13" s="18"/>
    </row>
    <row r="14">
      <c r="A14" s="28" t="str">
        <f>ALNS!A14</f>
        <v>Ester Hadassa Gomes Silva</v>
      </c>
      <c r="B14" s="29"/>
      <c r="C14" s="29"/>
      <c r="D14" s="29"/>
      <c r="E14" s="29"/>
      <c r="F14" s="30">
        <f t="shared" si="1"/>
        <v>0</v>
      </c>
      <c r="G14" s="31" t="str">
        <f t="shared" si="2"/>
        <v/>
      </c>
      <c r="H14" s="30" t="str">
        <f t="shared" si="3"/>
        <v/>
      </c>
      <c r="I14" s="32"/>
      <c r="J14" s="33" t="str">
        <f t="shared" si="4"/>
        <v/>
      </c>
      <c r="K14" s="34" t="str">
        <f t="shared" si="5"/>
        <v/>
      </c>
      <c r="L14" s="2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2"/>
      <c r="Y14" s="18"/>
      <c r="Z14" s="2"/>
      <c r="AA14" s="18"/>
      <c r="AB14" s="18"/>
      <c r="AC14" s="18"/>
      <c r="AD14" s="18"/>
      <c r="AE14" s="18"/>
    </row>
    <row r="15">
      <c r="A15" s="36" t="str">
        <f>ALNS!A15</f>
        <v>Évelin Yasmin Ferreira de Santana</v>
      </c>
      <c r="B15" s="37"/>
      <c r="C15" s="37"/>
      <c r="D15" s="37"/>
      <c r="E15" s="37"/>
      <c r="F15" s="38">
        <f t="shared" si="1"/>
        <v>0</v>
      </c>
      <c r="G15" s="39" t="str">
        <f t="shared" si="2"/>
        <v/>
      </c>
      <c r="H15" s="38" t="str">
        <f t="shared" si="3"/>
        <v/>
      </c>
      <c r="I15" s="40"/>
      <c r="J15" s="41" t="str">
        <f t="shared" si="4"/>
        <v/>
      </c>
      <c r="K15" s="42" t="str">
        <f t="shared" si="5"/>
        <v/>
      </c>
      <c r="L15" s="2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2"/>
      <c r="Y15" s="18"/>
      <c r="Z15" s="2"/>
      <c r="AA15" s="18"/>
      <c r="AB15" s="18"/>
      <c r="AC15" s="18"/>
      <c r="AD15" s="18"/>
      <c r="AE15" s="18"/>
    </row>
    <row r="16">
      <c r="A16" s="28" t="str">
        <f>ALNS!A16</f>
        <v>Everton Henrique de Negreiros Silva</v>
      </c>
      <c r="B16" s="29"/>
      <c r="C16" s="29"/>
      <c r="D16" s="29"/>
      <c r="E16" s="29"/>
      <c r="F16" s="30">
        <f t="shared" si="1"/>
        <v>0</v>
      </c>
      <c r="G16" s="31" t="str">
        <f t="shared" si="2"/>
        <v/>
      </c>
      <c r="H16" s="30" t="str">
        <f t="shared" si="3"/>
        <v/>
      </c>
      <c r="I16" s="32"/>
      <c r="J16" s="33" t="str">
        <f t="shared" si="4"/>
        <v/>
      </c>
      <c r="K16" s="34" t="str">
        <f t="shared" si="5"/>
        <v/>
      </c>
      <c r="L16" s="2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2"/>
      <c r="Y16" s="18"/>
      <c r="Z16" s="2"/>
      <c r="AA16" s="18"/>
      <c r="AB16" s="18"/>
      <c r="AC16" s="18"/>
      <c r="AD16" s="18"/>
      <c r="AE16" s="18"/>
    </row>
    <row r="17">
      <c r="A17" s="36" t="str">
        <f>ALNS!A17</f>
        <v>Gabrielle Borges Alves</v>
      </c>
      <c r="B17" s="37"/>
      <c r="C17" s="37"/>
      <c r="D17" s="37"/>
      <c r="E17" s="37"/>
      <c r="F17" s="38">
        <f t="shared" si="1"/>
        <v>0</v>
      </c>
      <c r="G17" s="39" t="str">
        <f t="shared" si="2"/>
        <v/>
      </c>
      <c r="H17" s="38" t="str">
        <f t="shared" si="3"/>
        <v/>
      </c>
      <c r="I17" s="40"/>
      <c r="J17" s="41" t="str">
        <f t="shared" si="4"/>
        <v/>
      </c>
      <c r="K17" s="42" t="str">
        <f t="shared" si="5"/>
        <v/>
      </c>
      <c r="L17" s="2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2"/>
      <c r="Y17" s="18"/>
      <c r="Z17" s="2"/>
      <c r="AA17" s="18"/>
      <c r="AB17" s="18"/>
      <c r="AC17" s="18"/>
      <c r="AD17" s="18"/>
      <c r="AE17" s="18"/>
    </row>
    <row r="18">
      <c r="A18" s="28" t="str">
        <f>ALNS!A18</f>
        <v>João Gabriel Araújo Macedo</v>
      </c>
      <c r="B18" s="29"/>
      <c r="C18" s="29"/>
      <c r="D18" s="29"/>
      <c r="E18" s="29"/>
      <c r="F18" s="30">
        <f t="shared" si="1"/>
        <v>0</v>
      </c>
      <c r="G18" s="31" t="str">
        <f t="shared" si="2"/>
        <v/>
      </c>
      <c r="H18" s="30" t="str">
        <f t="shared" si="3"/>
        <v/>
      </c>
      <c r="I18" s="32"/>
      <c r="J18" s="33" t="str">
        <f t="shared" si="4"/>
        <v/>
      </c>
      <c r="K18" s="34" t="str">
        <f t="shared" si="5"/>
        <v/>
      </c>
      <c r="L18" s="2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2"/>
      <c r="Y18" s="18"/>
      <c r="Z18" s="2"/>
      <c r="AA18" s="18"/>
      <c r="AB18" s="18"/>
      <c r="AC18" s="18"/>
      <c r="AD18" s="18"/>
      <c r="AE18" s="18"/>
    </row>
    <row r="19">
      <c r="A19" s="36" t="str">
        <f>ALNS!A19</f>
        <v>José Flávio Araújo Macedo</v>
      </c>
      <c r="B19" s="37"/>
      <c r="C19" s="37"/>
      <c r="D19" s="37"/>
      <c r="E19" s="37"/>
      <c r="F19" s="38">
        <f t="shared" si="1"/>
        <v>0</v>
      </c>
      <c r="G19" s="39" t="str">
        <f t="shared" si="2"/>
        <v/>
      </c>
      <c r="H19" s="38" t="str">
        <f t="shared" si="3"/>
        <v/>
      </c>
      <c r="I19" s="40"/>
      <c r="J19" s="41" t="str">
        <f t="shared" si="4"/>
        <v/>
      </c>
      <c r="K19" s="42" t="str">
        <f t="shared" si="5"/>
        <v/>
      </c>
      <c r="L19" s="2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2"/>
      <c r="Y19" s="18"/>
      <c r="Z19" s="2"/>
      <c r="AA19" s="18"/>
      <c r="AB19" s="18"/>
      <c r="AC19" s="18"/>
      <c r="AD19" s="18"/>
      <c r="AE19" s="18"/>
    </row>
    <row r="20" ht="15.75" customHeight="1">
      <c r="A20" s="44" t="str">
        <f>ALNS!A20</f>
        <v>Lethycia Nascimento Sousa</v>
      </c>
      <c r="B20" s="29"/>
      <c r="C20" s="29"/>
      <c r="D20" s="29"/>
      <c r="E20" s="29"/>
      <c r="F20" s="30">
        <f t="shared" si="1"/>
        <v>0</v>
      </c>
      <c r="G20" s="31" t="str">
        <f t="shared" si="2"/>
        <v/>
      </c>
      <c r="H20" s="30" t="str">
        <f t="shared" si="3"/>
        <v/>
      </c>
      <c r="I20" s="32"/>
      <c r="J20" s="33" t="str">
        <f t="shared" si="4"/>
        <v/>
      </c>
      <c r="K20" s="34" t="str">
        <f t="shared" si="5"/>
        <v/>
      </c>
      <c r="L20" s="2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2"/>
      <c r="Y20" s="18"/>
      <c r="Z20" s="2"/>
      <c r="AA20" s="18"/>
      <c r="AB20" s="18"/>
      <c r="AC20" s="18"/>
      <c r="AD20" s="18"/>
      <c r="AE20" s="18"/>
    </row>
    <row r="21" ht="15.75" customHeight="1">
      <c r="A21" s="36" t="str">
        <f>ALNS!A21</f>
        <v>Maria Julia Oliveira Almeida</v>
      </c>
      <c r="B21" s="37"/>
      <c r="C21" s="37"/>
      <c r="D21" s="37"/>
      <c r="E21" s="37"/>
      <c r="F21" s="38">
        <f t="shared" si="1"/>
        <v>0</v>
      </c>
      <c r="G21" s="39" t="str">
        <f t="shared" si="2"/>
        <v/>
      </c>
      <c r="H21" s="38" t="str">
        <f t="shared" si="3"/>
        <v/>
      </c>
      <c r="I21" s="40"/>
      <c r="J21" s="41" t="str">
        <f t="shared" si="4"/>
        <v/>
      </c>
      <c r="K21" s="42" t="str">
        <f t="shared" si="5"/>
        <v/>
      </c>
      <c r="L21" s="2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2"/>
      <c r="Y21" s="18"/>
      <c r="Z21" s="2"/>
      <c r="AA21" s="18"/>
      <c r="AB21" s="18"/>
      <c r="AC21" s="18"/>
      <c r="AD21" s="18"/>
      <c r="AE21" s="18"/>
    </row>
    <row r="22" ht="15.75" customHeight="1">
      <c r="A22" s="28" t="str">
        <f>ALNS!A22</f>
        <v>Marynna Mellyne de Oliveira Almeida Carneiro</v>
      </c>
      <c r="B22" s="29"/>
      <c r="C22" s="29"/>
      <c r="D22" s="29"/>
      <c r="E22" s="29"/>
      <c r="F22" s="30">
        <f t="shared" si="1"/>
        <v>0</v>
      </c>
      <c r="G22" s="31" t="str">
        <f t="shared" si="2"/>
        <v/>
      </c>
      <c r="H22" s="30" t="str">
        <f t="shared" si="3"/>
        <v/>
      </c>
      <c r="I22" s="32"/>
      <c r="J22" s="33" t="str">
        <f t="shared" si="4"/>
        <v/>
      </c>
      <c r="K22" s="34" t="str">
        <f t="shared" si="5"/>
        <v/>
      </c>
      <c r="L22" s="2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2"/>
      <c r="Y22" s="18"/>
      <c r="Z22" s="2"/>
      <c r="AA22" s="18"/>
      <c r="AB22" s="18"/>
      <c r="AC22" s="18"/>
      <c r="AD22" s="18"/>
      <c r="AE22" s="18"/>
    </row>
    <row r="23" ht="15.75" customHeight="1">
      <c r="A23" s="36" t="str">
        <f>ALNS!A23</f>
        <v>Milena Luana Azevedo Lima</v>
      </c>
      <c r="B23" s="37"/>
      <c r="C23" s="37"/>
      <c r="D23" s="37"/>
      <c r="E23" s="37"/>
      <c r="F23" s="38">
        <f t="shared" si="1"/>
        <v>0</v>
      </c>
      <c r="G23" s="39" t="str">
        <f t="shared" si="2"/>
        <v/>
      </c>
      <c r="H23" s="38" t="str">
        <f t="shared" si="3"/>
        <v/>
      </c>
      <c r="I23" s="40"/>
      <c r="J23" s="41" t="str">
        <f t="shared" si="4"/>
        <v/>
      </c>
      <c r="K23" s="42" t="str">
        <f t="shared" si="5"/>
        <v/>
      </c>
      <c r="L23" s="2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2"/>
      <c r="Y23" s="18"/>
      <c r="Z23" s="2"/>
      <c r="AA23" s="18"/>
      <c r="AB23" s="18"/>
      <c r="AC23" s="18"/>
      <c r="AD23" s="18"/>
      <c r="AE23" s="18"/>
    </row>
    <row r="24" ht="15.75" customHeight="1">
      <c r="A24" s="28" t="str">
        <f>ALNS!A24</f>
        <v>Myllena Maria da Silva Balbino</v>
      </c>
      <c r="B24" s="29"/>
      <c r="C24" s="29"/>
      <c r="D24" s="29"/>
      <c r="E24" s="29"/>
      <c r="F24" s="30">
        <f t="shared" si="1"/>
        <v>0</v>
      </c>
      <c r="G24" s="31" t="str">
        <f t="shared" si="2"/>
        <v/>
      </c>
      <c r="H24" s="30" t="str">
        <f t="shared" si="3"/>
        <v/>
      </c>
      <c r="I24" s="32"/>
      <c r="J24" s="33" t="str">
        <f t="shared" si="4"/>
        <v/>
      </c>
      <c r="K24" s="34" t="str">
        <f t="shared" si="5"/>
        <v/>
      </c>
      <c r="L24" s="2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2"/>
      <c r="Y24" s="18"/>
      <c r="Z24" s="2"/>
      <c r="AA24" s="18"/>
      <c r="AB24" s="18"/>
      <c r="AC24" s="18"/>
      <c r="AD24" s="18"/>
      <c r="AE24" s="18"/>
    </row>
    <row r="25" ht="15.75" customHeight="1">
      <c r="A25" s="36" t="str">
        <f>ALNS!A25</f>
        <v>Poliana Kelly de Almeida Nascimento</v>
      </c>
      <c r="B25" s="37"/>
      <c r="C25" s="37"/>
      <c r="D25" s="37"/>
      <c r="E25" s="37"/>
      <c r="F25" s="38">
        <f t="shared" si="1"/>
        <v>0</v>
      </c>
      <c r="G25" s="39" t="str">
        <f t="shared" si="2"/>
        <v/>
      </c>
      <c r="H25" s="38" t="str">
        <f t="shared" si="3"/>
        <v/>
      </c>
      <c r="I25" s="40"/>
      <c r="J25" s="41" t="str">
        <f t="shared" si="4"/>
        <v/>
      </c>
      <c r="K25" s="42" t="str">
        <f t="shared" si="5"/>
        <v/>
      </c>
      <c r="L25" s="2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2"/>
      <c r="Y25" s="18"/>
      <c r="Z25" s="2"/>
      <c r="AA25" s="18"/>
      <c r="AB25" s="18"/>
      <c r="AC25" s="18"/>
      <c r="AD25" s="18"/>
      <c r="AE25" s="18"/>
    </row>
    <row r="26" ht="15.75" customHeight="1">
      <c r="A26" s="28" t="str">
        <f>ALNS!A26</f>
        <v>Rafaelly Jordão de Oliveira</v>
      </c>
      <c r="B26" s="29"/>
      <c r="C26" s="29"/>
      <c r="D26" s="29"/>
      <c r="E26" s="29"/>
      <c r="F26" s="30">
        <f t="shared" si="1"/>
        <v>0</v>
      </c>
      <c r="G26" s="31" t="str">
        <f t="shared" si="2"/>
        <v/>
      </c>
      <c r="H26" s="30" t="str">
        <f t="shared" si="3"/>
        <v/>
      </c>
      <c r="I26" s="32"/>
      <c r="J26" s="33" t="str">
        <f t="shared" si="4"/>
        <v/>
      </c>
      <c r="K26" s="34" t="str">
        <f t="shared" si="5"/>
        <v/>
      </c>
      <c r="L26" s="2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2"/>
      <c r="Y26" s="18"/>
      <c r="Z26" s="2"/>
      <c r="AA26" s="18"/>
      <c r="AB26" s="18"/>
      <c r="AC26" s="18"/>
      <c r="AD26" s="18"/>
      <c r="AE26" s="18"/>
    </row>
    <row r="27" ht="15.75" customHeight="1">
      <c r="A27" s="36" t="str">
        <f>ALNS!A27</f>
        <v>Samuel de Sousa Ribeiro</v>
      </c>
      <c r="B27" s="37"/>
      <c r="C27" s="37"/>
      <c r="D27" s="37"/>
      <c r="E27" s="37"/>
      <c r="F27" s="38">
        <f t="shared" si="1"/>
        <v>0</v>
      </c>
      <c r="G27" s="39" t="str">
        <f t="shared" si="2"/>
        <v/>
      </c>
      <c r="H27" s="38" t="str">
        <f t="shared" si="3"/>
        <v/>
      </c>
      <c r="I27" s="40"/>
      <c r="J27" s="41" t="str">
        <f t="shared" si="4"/>
        <v/>
      </c>
      <c r="K27" s="42" t="str">
        <f t="shared" si="5"/>
        <v/>
      </c>
      <c r="L27" s="2"/>
      <c r="M27" s="18"/>
      <c r="N27" s="2"/>
      <c r="O27" s="2"/>
      <c r="P27" s="18"/>
      <c r="Q27" s="2"/>
      <c r="R27" s="2"/>
      <c r="S27" s="2"/>
      <c r="T27" s="2"/>
      <c r="U27" s="2"/>
      <c r="V27" s="2"/>
      <c r="W27" s="2"/>
      <c r="X27" s="2"/>
      <c r="Y27" s="18"/>
      <c r="Z27" s="2"/>
      <c r="AA27" s="18"/>
      <c r="AB27" s="18"/>
      <c r="AC27" s="18"/>
      <c r="AD27" s="18"/>
      <c r="AE27" s="18"/>
    </row>
    <row r="28" ht="15.75" hidden="1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2"/>
      <c r="M28" s="18"/>
      <c r="N28" s="2"/>
      <c r="O28" s="18"/>
      <c r="P28" s="18"/>
      <c r="Q28" s="18"/>
      <c r="R28" s="18"/>
      <c r="S28" s="18"/>
      <c r="T28" s="2"/>
      <c r="U28" s="2"/>
      <c r="V28" s="2"/>
      <c r="W28" s="2"/>
      <c r="X28" s="2"/>
      <c r="Y28" s="18"/>
      <c r="Z28" s="2"/>
      <c r="AA28" s="18"/>
      <c r="AB28" s="18"/>
      <c r="AC28" s="18"/>
      <c r="AD28" s="18"/>
      <c r="AE28" s="18"/>
    </row>
    <row r="29" ht="15.75" hidden="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2"/>
      <c r="M29" s="18"/>
      <c r="N29" s="18"/>
      <c r="O29" s="18"/>
      <c r="P29" s="18"/>
      <c r="Q29" s="18"/>
      <c r="R29" s="18"/>
      <c r="S29" s="18"/>
      <c r="T29" s="2"/>
      <c r="U29" s="2"/>
      <c r="V29" s="2"/>
      <c r="W29" s="2"/>
      <c r="X29" s="2"/>
      <c r="Y29" s="2"/>
      <c r="Z29" s="2"/>
      <c r="AA29" s="18"/>
      <c r="AB29" s="18"/>
      <c r="AC29" s="18"/>
      <c r="AD29" s="18"/>
      <c r="AE29" s="18"/>
    </row>
    <row r="30" ht="15.75" hidden="1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2"/>
      <c r="M30" s="18"/>
      <c r="N30" s="2"/>
      <c r="O30" s="18"/>
      <c r="P30" s="18"/>
      <c r="Q30" s="18"/>
      <c r="R30" s="18"/>
      <c r="S30" s="18"/>
      <c r="T30" s="2"/>
      <c r="U30" s="2"/>
      <c r="V30" s="2"/>
      <c r="W30" s="2"/>
      <c r="X30" s="2"/>
      <c r="Y30" s="2"/>
      <c r="Z30" s="2"/>
      <c r="AA30" s="18"/>
      <c r="AB30" s="18"/>
      <c r="AC30" s="18"/>
      <c r="AD30" s="18"/>
      <c r="AE30" s="18"/>
    </row>
    <row r="31" ht="15.75" hidden="1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8"/>
      <c r="M31" s="18"/>
      <c r="N31" s="2"/>
      <c r="O31" s="18"/>
      <c r="P31" s="18"/>
      <c r="Q31" s="2"/>
      <c r="R31" s="18"/>
      <c r="S31" s="18"/>
      <c r="T31" s="2"/>
      <c r="U31" s="2"/>
      <c r="V31" s="2"/>
      <c r="W31" s="2"/>
      <c r="X31" s="2"/>
      <c r="Y31" s="2"/>
      <c r="Z31" s="2"/>
      <c r="AA31" s="18"/>
      <c r="AB31" s="2"/>
      <c r="AC31" s="18"/>
      <c r="AD31" s="18"/>
      <c r="AE31" s="18"/>
    </row>
    <row r="32" ht="15.75" hidden="1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8"/>
      <c r="M32" s="18"/>
      <c r="N32" s="2"/>
      <c r="O32" s="18"/>
      <c r="P32" s="18"/>
      <c r="Q32" s="18"/>
      <c r="R32" s="18"/>
      <c r="S32" s="18"/>
      <c r="T32" s="2"/>
      <c r="U32" s="2"/>
      <c r="V32" s="2"/>
      <c r="W32" s="2"/>
      <c r="X32" s="2"/>
      <c r="Y32" s="2"/>
      <c r="Z32" s="2"/>
      <c r="AA32" s="18"/>
      <c r="AB32" s="18"/>
      <c r="AC32" s="18"/>
      <c r="AD32" s="18"/>
      <c r="AE32" s="18"/>
    </row>
    <row r="33" ht="15.75" hidden="1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8"/>
      <c r="M33" s="18"/>
      <c r="N33" s="18"/>
      <c r="O33" s="18"/>
      <c r="P33" s="18"/>
      <c r="Q33" s="18"/>
      <c r="R33" s="18"/>
      <c r="S33" s="18"/>
      <c r="T33" s="2"/>
      <c r="U33" s="2"/>
      <c r="V33" s="2"/>
      <c r="W33" s="2"/>
      <c r="X33" s="2"/>
      <c r="Y33" s="2"/>
      <c r="Z33" s="2"/>
      <c r="AA33" s="18"/>
      <c r="AB33" s="18"/>
      <c r="AC33" s="18"/>
      <c r="AD33" s="18"/>
      <c r="AE33" s="18"/>
    </row>
    <row r="34" ht="15.75" hidden="1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8"/>
      <c r="M34" s="18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8"/>
      <c r="AB34" s="18"/>
      <c r="AC34" s="18"/>
      <c r="AD34" s="18"/>
      <c r="AE34" s="18"/>
    </row>
    <row r="35" ht="15.75" hidden="1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8"/>
      <c r="M35" s="18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8"/>
      <c r="AB35" s="18"/>
      <c r="AC35" s="18"/>
      <c r="AD35" s="18"/>
      <c r="AE35" s="18"/>
    </row>
    <row r="36" ht="15.75" hidden="1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8"/>
      <c r="M36" s="18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8"/>
      <c r="AB36" s="18"/>
      <c r="AC36" s="18"/>
      <c r="AD36" s="18"/>
      <c r="AE36" s="18"/>
    </row>
    <row r="37" ht="15.75" hidden="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8"/>
      <c r="M37" s="18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8"/>
      <c r="AB37" s="18"/>
      <c r="AC37" s="18"/>
      <c r="AD37" s="18"/>
      <c r="AE37" s="2"/>
    </row>
    <row r="38" ht="15.75" hidden="1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8"/>
      <c r="M38" s="18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8"/>
      <c r="AB38" s="18"/>
      <c r="AC38" s="18"/>
      <c r="AD38" s="18"/>
      <c r="AE38" s="2"/>
    </row>
    <row r="39" ht="15.75" hidden="1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8"/>
      <c r="M39" s="18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8"/>
      <c r="AB39" s="18"/>
      <c r="AC39" s="18"/>
      <c r="AD39" s="18"/>
      <c r="AE39" s="2"/>
    </row>
    <row r="40" ht="15.75" hidden="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8"/>
      <c r="M40" s="18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8"/>
      <c r="AB40" s="18"/>
      <c r="AC40" s="18"/>
      <c r="AD40" s="2"/>
      <c r="AE40" s="2"/>
    </row>
    <row r="41" ht="15.75" hidden="1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8"/>
      <c r="M41" s="18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8"/>
      <c r="AB41" s="2"/>
      <c r="AC41" s="2"/>
      <c r="AD41" s="2"/>
      <c r="AE41" s="2"/>
    </row>
    <row r="42" ht="15.75" hidden="1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8"/>
      <c r="M42" s="18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8"/>
      <c r="AB42" s="2"/>
      <c r="AC42" s="2"/>
      <c r="AD42" s="2"/>
      <c r="AE42" s="2"/>
    </row>
    <row r="43" ht="15.75" hidden="1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8"/>
      <c r="M43" s="18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8"/>
      <c r="AB43" s="2"/>
      <c r="AC43" s="2"/>
      <c r="AD43" s="2"/>
      <c r="AE43" s="2"/>
    </row>
    <row r="44" ht="15.75" hidden="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8"/>
      <c r="M44" s="18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8"/>
      <c r="AB44" s="2"/>
      <c r="AC44" s="2"/>
      <c r="AD44" s="2"/>
      <c r="AE44" s="2"/>
    </row>
    <row r="45" ht="15.75" hidden="1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8"/>
      <c r="M45" s="18"/>
      <c r="N45" s="18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8"/>
      <c r="M46" s="18"/>
      <c r="N46" s="18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8"/>
      <c r="M47" s="18"/>
      <c r="N47" s="18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8"/>
      <c r="M48" s="18"/>
      <c r="N48" s="1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8"/>
      <c r="M49" s="18"/>
      <c r="N49" s="18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8"/>
      <c r="M50" s="18"/>
      <c r="N50" s="18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8"/>
      <c r="M51" s="18"/>
      <c r="N51" s="18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8"/>
      <c r="M52" s="18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2"/>
      <c r="AA53" s="18"/>
      <c r="AB53" s="18"/>
      <c r="AC53" s="18"/>
      <c r="AD53" s="18"/>
      <c r="AE53" s="18"/>
    </row>
    <row r="54" ht="15.75" hidden="1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2"/>
      <c r="AA54" s="18"/>
      <c r="AB54" s="18"/>
      <c r="AC54" s="18"/>
      <c r="AD54" s="18"/>
      <c r="AE54" s="18"/>
    </row>
    <row r="55" ht="15.75" hidden="1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2"/>
      <c r="Y55" s="18"/>
      <c r="Z55" s="2"/>
      <c r="AA55" s="18"/>
      <c r="AB55" s="18"/>
      <c r="AC55" s="18"/>
      <c r="AD55" s="18"/>
      <c r="AE55" s="18"/>
    </row>
    <row r="56" ht="15.75" hidden="1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2"/>
      <c r="AA56" s="18"/>
      <c r="AB56" s="18"/>
      <c r="AC56" s="18"/>
      <c r="AD56" s="18"/>
      <c r="AE56" s="18"/>
    </row>
    <row r="57" ht="15.75" hidden="1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2"/>
      <c r="Y57" s="18"/>
      <c r="Z57" s="2"/>
      <c r="AA57" s="18"/>
      <c r="AB57" s="18"/>
      <c r="AC57" s="18"/>
      <c r="AD57" s="18"/>
      <c r="AE57" s="18"/>
    </row>
    <row r="58" ht="15.75" hidden="1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2"/>
      <c r="Y58" s="18"/>
      <c r="Z58" s="2"/>
      <c r="AA58" s="18"/>
      <c r="AB58" s="18"/>
      <c r="AC58" s="18"/>
      <c r="AD58" s="18"/>
      <c r="AE58" s="18"/>
    </row>
    <row r="59" ht="15.75" hidden="1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2"/>
      <c r="Y59" s="18"/>
      <c r="Z59" s="2"/>
      <c r="AA59" s="18"/>
      <c r="AB59" s="18"/>
      <c r="AC59" s="18"/>
      <c r="AD59" s="18"/>
      <c r="AE59" s="18"/>
    </row>
    <row r="60" ht="15.75" hidden="1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2"/>
      <c r="Y60" s="18"/>
      <c r="Z60" s="2"/>
      <c r="AA60" s="18"/>
      <c r="AB60" s="18"/>
      <c r="AC60" s="18"/>
      <c r="AD60" s="18"/>
      <c r="AE60" s="18"/>
    </row>
    <row r="61" ht="15.75" hidden="1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2"/>
      <c r="Y61" s="18"/>
      <c r="Z61" s="2"/>
      <c r="AA61" s="18"/>
      <c r="AB61" s="18"/>
      <c r="AC61" s="18"/>
      <c r="AD61" s="18"/>
      <c r="AE61" s="18"/>
    </row>
    <row r="62" ht="15.75" hidden="1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2"/>
      <c r="Y62" s="18"/>
      <c r="Z62" s="2"/>
      <c r="AA62" s="18"/>
      <c r="AB62" s="18"/>
      <c r="AC62" s="18"/>
      <c r="AD62" s="18"/>
      <c r="AE62" s="18"/>
    </row>
    <row r="63" ht="15.75" hidden="1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2"/>
      <c r="Y63" s="18"/>
      <c r="Z63" s="2"/>
      <c r="AA63" s="18"/>
      <c r="AB63" s="18"/>
      <c r="AC63" s="18"/>
      <c r="AD63" s="18"/>
      <c r="AE63" s="18"/>
    </row>
    <row r="64" ht="15.75" hidden="1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2"/>
      <c r="Y64" s="18"/>
      <c r="Z64" s="2"/>
      <c r="AA64" s="18"/>
      <c r="AB64" s="18"/>
      <c r="AC64" s="18"/>
      <c r="AD64" s="18"/>
      <c r="AE64" s="18"/>
    </row>
    <row r="65" ht="15.75" hidden="1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2"/>
      <c r="Y65" s="18"/>
      <c r="Z65" s="2"/>
      <c r="AA65" s="18"/>
      <c r="AB65" s="18"/>
      <c r="AC65" s="18"/>
      <c r="AD65" s="18"/>
      <c r="AE65" s="18"/>
    </row>
    <row r="66" ht="15.75" hidden="1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2"/>
      <c r="Y66" s="18"/>
      <c r="Z66" s="2"/>
      <c r="AA66" s="18"/>
      <c r="AB66" s="18"/>
      <c r="AC66" s="18"/>
      <c r="AD66" s="18"/>
      <c r="AE66" s="18"/>
    </row>
    <row r="67" ht="15.75" hidden="1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2"/>
      <c r="Y67" s="18"/>
      <c r="Z67" s="2"/>
      <c r="AA67" s="18"/>
      <c r="AB67" s="18"/>
      <c r="AC67" s="18"/>
      <c r="AD67" s="18"/>
      <c r="AE67" s="18"/>
    </row>
    <row r="68" ht="15.75" hidden="1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2"/>
      <c r="Y68" s="18"/>
      <c r="Z68" s="2"/>
      <c r="AA68" s="18"/>
      <c r="AB68" s="18"/>
      <c r="AC68" s="18"/>
      <c r="AD68" s="18"/>
      <c r="AE68" s="18"/>
    </row>
    <row r="69" ht="15.75" hidden="1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2"/>
      <c r="Y69" s="18"/>
      <c r="Z69" s="2"/>
      <c r="AA69" s="18"/>
      <c r="AB69" s="18"/>
      <c r="AC69" s="18"/>
      <c r="AD69" s="18"/>
      <c r="AE69" s="18"/>
    </row>
    <row r="70" ht="15.75" hidden="1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2"/>
      <c r="Y70" s="18"/>
      <c r="Z70" s="2"/>
      <c r="AA70" s="18"/>
      <c r="AB70" s="18"/>
      <c r="AC70" s="18"/>
      <c r="AD70" s="18"/>
      <c r="AE70" s="18"/>
    </row>
    <row r="71" ht="15.75" hidden="1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2"/>
      <c r="Y71" s="18"/>
      <c r="Z71" s="2"/>
      <c r="AA71" s="18"/>
      <c r="AB71" s="18"/>
      <c r="AC71" s="18"/>
      <c r="AD71" s="18"/>
      <c r="AE71" s="18"/>
    </row>
    <row r="72" ht="15.75" hidden="1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2"/>
      <c r="Y72" s="18"/>
      <c r="Z72" s="2"/>
      <c r="AA72" s="18"/>
      <c r="AB72" s="18"/>
      <c r="AC72" s="18"/>
      <c r="AD72" s="18"/>
      <c r="AE72" s="18"/>
    </row>
    <row r="73" ht="15.75" hidden="1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2"/>
      <c r="Y73" s="18"/>
      <c r="Z73" s="2"/>
      <c r="AA73" s="18"/>
      <c r="AB73" s="18"/>
      <c r="AC73" s="18"/>
      <c r="AD73" s="18"/>
      <c r="AE73" s="18"/>
    </row>
    <row r="74" ht="15.75" hidden="1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2"/>
      <c r="Y74" s="18"/>
      <c r="Z74" s="2"/>
      <c r="AA74" s="18"/>
      <c r="AB74" s="18"/>
      <c r="AC74" s="18"/>
      <c r="AD74" s="18"/>
      <c r="AE74" s="18"/>
    </row>
    <row r="75" ht="15.75" hidden="1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2"/>
      <c r="Y75" s="18"/>
      <c r="Z75" s="2"/>
      <c r="AA75" s="18"/>
      <c r="AB75" s="18"/>
      <c r="AC75" s="18"/>
      <c r="AD75" s="18"/>
      <c r="AE75" s="18"/>
    </row>
    <row r="76" ht="15.75" hidden="1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2"/>
      <c r="Y76" s="18"/>
      <c r="Z76" s="2"/>
      <c r="AA76" s="18"/>
      <c r="AB76" s="18"/>
      <c r="AC76" s="18"/>
      <c r="AD76" s="18"/>
      <c r="AE76" s="18"/>
    </row>
    <row r="77" ht="15.75" hidden="1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2"/>
      <c r="Y77" s="18"/>
      <c r="Z77" s="2"/>
      <c r="AA77" s="18"/>
      <c r="AB77" s="18"/>
      <c r="AC77" s="18"/>
      <c r="AD77" s="18"/>
      <c r="AE77" s="18"/>
    </row>
    <row r="78" ht="15.75" hidden="1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2"/>
      <c r="Y78" s="18"/>
      <c r="Z78" s="2"/>
      <c r="AA78" s="18"/>
      <c r="AB78" s="18"/>
      <c r="AC78" s="18"/>
      <c r="AD78" s="18"/>
      <c r="AE78" s="18"/>
    </row>
    <row r="79" ht="15.75" hidden="1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2"/>
      <c r="W79" s="2"/>
      <c r="X79" s="2"/>
      <c r="Y79" s="18"/>
      <c r="Z79" s="2"/>
      <c r="AA79" s="18"/>
      <c r="AB79" s="18"/>
      <c r="AC79" s="18"/>
      <c r="AD79" s="18"/>
      <c r="AE79" s="18"/>
    </row>
    <row r="80" ht="15.75" hidden="1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2"/>
      <c r="W80" s="2"/>
      <c r="X80" s="2"/>
      <c r="Y80" s="18"/>
      <c r="Z80" s="2"/>
      <c r="AA80" s="18"/>
      <c r="AB80" s="18"/>
      <c r="AC80" s="18"/>
      <c r="AD80" s="18"/>
      <c r="AE80" s="18"/>
    </row>
    <row r="81" ht="15.75" hidden="1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2"/>
      <c r="W81" s="2"/>
      <c r="X81" s="2"/>
      <c r="Y81" s="2"/>
      <c r="Z81" s="2"/>
      <c r="AA81" s="18"/>
      <c r="AB81" s="18"/>
      <c r="AC81" s="18"/>
      <c r="AD81" s="18"/>
      <c r="AE81" s="18"/>
    </row>
    <row r="82" ht="15.75" hidden="1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2"/>
      <c r="W82" s="2"/>
      <c r="X82" s="2"/>
      <c r="Y82" s="2"/>
      <c r="Z82" s="2"/>
      <c r="AA82" s="18"/>
      <c r="AB82" s="18"/>
      <c r="AC82" s="18"/>
      <c r="AD82" s="18"/>
      <c r="AE82" s="18"/>
    </row>
    <row r="83" ht="15.75" hidden="1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2"/>
      <c r="W83" s="2"/>
      <c r="X83" s="2"/>
      <c r="Y83" s="2"/>
      <c r="Z83" s="2"/>
      <c r="AA83" s="18"/>
      <c r="AB83" s="18"/>
      <c r="AC83" s="18"/>
      <c r="AD83" s="18"/>
      <c r="AE83" s="18"/>
    </row>
    <row r="84" ht="15.75" hidden="1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2"/>
      <c r="W84" s="2"/>
      <c r="X84" s="2"/>
      <c r="Y84" s="2"/>
      <c r="Z84" s="2"/>
      <c r="AA84" s="18"/>
      <c r="AB84" s="18"/>
      <c r="AC84" s="18"/>
      <c r="AD84" s="18"/>
      <c r="AE84" s="18"/>
    </row>
    <row r="85" ht="15.75" hidden="1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2"/>
      <c r="W85" s="2"/>
      <c r="X85" s="2"/>
      <c r="Y85" s="2"/>
      <c r="Z85" s="2"/>
      <c r="AA85" s="18"/>
      <c r="AB85" s="18"/>
      <c r="AC85" s="18"/>
      <c r="AD85" s="18"/>
      <c r="AE85" s="18"/>
    </row>
    <row r="86" ht="15.75" hidden="1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8"/>
      <c r="M86" s="18"/>
      <c r="N86" s="18"/>
      <c r="O86" s="18"/>
      <c r="P86" s="18"/>
      <c r="Q86" s="2"/>
      <c r="R86" s="2"/>
      <c r="S86" s="18"/>
      <c r="T86" s="18"/>
      <c r="U86" s="2"/>
      <c r="V86" s="2"/>
      <c r="W86" s="2"/>
      <c r="X86" s="2"/>
      <c r="Y86" s="2"/>
      <c r="Z86" s="2"/>
      <c r="AA86" s="18"/>
      <c r="AB86" s="18"/>
      <c r="AC86" s="18"/>
      <c r="AD86" s="18"/>
      <c r="AE86" s="18"/>
    </row>
    <row r="87" ht="15.75" hidden="1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8"/>
      <c r="M87" s="18"/>
      <c r="N87" s="18"/>
      <c r="O87" s="18"/>
      <c r="P87" s="18"/>
      <c r="Q87" s="2"/>
      <c r="R87" s="2"/>
      <c r="S87" s="2"/>
      <c r="T87" s="2"/>
      <c r="U87" s="2"/>
      <c r="V87" s="2"/>
      <c r="W87" s="2"/>
      <c r="X87" s="2"/>
      <c r="Y87" s="2"/>
      <c r="Z87" s="2"/>
      <c r="AA87" s="18"/>
      <c r="AB87" s="18"/>
      <c r="AC87" s="18"/>
      <c r="AD87" s="18"/>
      <c r="AE87" s="18"/>
    </row>
    <row r="88" ht="15.75" hidden="1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8"/>
      <c r="M88" s="18"/>
      <c r="N88" s="18"/>
      <c r="O88" s="18"/>
      <c r="P88" s="18"/>
      <c r="Q88" s="2"/>
      <c r="R88" s="2"/>
      <c r="S88" s="2"/>
      <c r="T88" s="2"/>
      <c r="U88" s="2"/>
      <c r="V88" s="2"/>
      <c r="W88" s="2"/>
      <c r="X88" s="2"/>
      <c r="Y88" s="2"/>
      <c r="Z88" s="2"/>
      <c r="AA88" s="18"/>
      <c r="AB88" s="18"/>
      <c r="AC88" s="18"/>
      <c r="AD88" s="18"/>
      <c r="AE88" s="18"/>
    </row>
    <row r="89" ht="15.75" hidden="1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8"/>
      <c r="M89" s="18"/>
      <c r="N89" s="18"/>
      <c r="O89" s="18"/>
      <c r="P89" s="18"/>
      <c r="Q89" s="2"/>
      <c r="R89" s="2"/>
      <c r="S89" s="2"/>
      <c r="T89" s="2"/>
      <c r="U89" s="2"/>
      <c r="V89" s="2"/>
      <c r="W89" s="2"/>
      <c r="X89" s="2"/>
      <c r="Y89" s="2"/>
      <c r="Z89" s="2"/>
      <c r="AA89" s="18"/>
      <c r="AB89" s="18"/>
      <c r="AC89" s="18"/>
      <c r="AD89" s="18"/>
      <c r="AE89" s="18"/>
    </row>
    <row r="90" ht="15.75" hidden="1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8"/>
      <c r="M90" s="18"/>
      <c r="N90" s="18"/>
      <c r="O90" s="18"/>
      <c r="P90" s="18"/>
      <c r="Q90" s="2"/>
      <c r="R90" s="2"/>
      <c r="S90" s="2"/>
      <c r="T90" s="2"/>
      <c r="U90" s="2"/>
      <c r="V90" s="2"/>
      <c r="W90" s="2"/>
      <c r="X90" s="2"/>
      <c r="Y90" s="2"/>
      <c r="Z90" s="2"/>
      <c r="AA90" s="18"/>
      <c r="AB90" s="18"/>
      <c r="AC90" s="18"/>
      <c r="AD90" s="18"/>
      <c r="AE90" s="2"/>
    </row>
    <row r="91" ht="15.75" hidden="1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8"/>
      <c r="M91" s="18"/>
      <c r="N91" s="18"/>
      <c r="O91" s="18"/>
      <c r="P91" s="18"/>
      <c r="Q91" s="2"/>
      <c r="R91" s="2"/>
      <c r="S91" s="2"/>
      <c r="T91" s="2"/>
      <c r="U91" s="2"/>
      <c r="V91" s="2"/>
      <c r="W91" s="2"/>
      <c r="X91" s="2"/>
      <c r="Y91" s="2"/>
      <c r="Z91" s="2"/>
      <c r="AA91" s="18"/>
      <c r="AB91" s="18"/>
      <c r="AC91" s="18"/>
      <c r="AD91" s="18"/>
      <c r="AE91" s="2"/>
    </row>
    <row r="92" ht="15.75" hidden="1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8"/>
      <c r="M92" s="18"/>
      <c r="N92" s="18"/>
      <c r="O92" s="18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8"/>
      <c r="AB92" s="18"/>
      <c r="AC92" s="18"/>
      <c r="AD92" s="2"/>
      <c r="AE92" s="2"/>
    </row>
    <row r="93" ht="15.75" hidden="1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8"/>
      <c r="M93" s="18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8"/>
      <c r="AB93" s="2"/>
      <c r="AC93" s="2"/>
      <c r="AD93" s="2"/>
      <c r="AE93" s="2"/>
    </row>
    <row r="94" ht="15.75" hidden="1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8"/>
      <c r="M94" s="18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8"/>
      <c r="AB94" s="2"/>
      <c r="AC94" s="2"/>
      <c r="AD94" s="2"/>
      <c r="AE94" s="2"/>
    </row>
    <row r="95" ht="15.75" hidden="1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8"/>
      <c r="M95" s="18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8"/>
      <c r="AB95" s="2"/>
      <c r="AC95" s="2"/>
      <c r="AD95" s="2"/>
      <c r="AE95" s="2"/>
    </row>
    <row r="96" ht="15.75" hidden="1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8"/>
      <c r="M96" s="18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8"/>
      <c r="AB96" s="2"/>
      <c r="AC96" s="2"/>
      <c r="AD96" s="2"/>
      <c r="AE96" s="2"/>
    </row>
    <row r="97" ht="15.75" hidden="1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8"/>
      <c r="M97" s="18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8"/>
      <c r="M98" s="18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8"/>
      <c r="M99" s="18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8"/>
      <c r="M100" s="18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8"/>
      <c r="M101" s="18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8"/>
      <c r="M102" s="18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8"/>
      <c r="M103" s="18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8"/>
      <c r="M104" s="18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8"/>
      <c r="M105" s="18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8"/>
      <c r="M106" s="18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8"/>
      <c r="M107" s="18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8"/>
      <c r="M108" s="18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45"/>
      <c r="B109" s="45"/>
      <c r="C109" s="45"/>
      <c r="D109" s="45"/>
      <c r="E109" s="45"/>
      <c r="F109" s="45"/>
      <c r="G109" s="45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45"/>
      <c r="B110" s="45"/>
      <c r="C110" s="45"/>
      <c r="D110" s="45"/>
      <c r="E110" s="45"/>
      <c r="F110" s="45"/>
      <c r="G110" s="45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45"/>
      <c r="B111" s="45"/>
      <c r="C111" s="45"/>
      <c r="D111" s="45"/>
      <c r="E111" s="45"/>
      <c r="F111" s="45"/>
      <c r="G111" s="45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45"/>
      <c r="B112" s="45"/>
      <c r="C112" s="45"/>
      <c r="D112" s="45"/>
      <c r="E112" s="45"/>
      <c r="F112" s="45"/>
      <c r="G112" s="45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45"/>
      <c r="B113" s="45"/>
      <c r="C113" s="45"/>
      <c r="D113" s="45"/>
      <c r="E113" s="45"/>
      <c r="F113" s="45"/>
      <c r="G113" s="45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45"/>
      <c r="B114" s="45"/>
      <c r="C114" s="45"/>
      <c r="D114" s="45"/>
      <c r="E114" s="45"/>
      <c r="F114" s="45"/>
      <c r="G114" s="45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45"/>
      <c r="B115" s="45"/>
      <c r="C115" s="45"/>
      <c r="D115" s="45"/>
      <c r="E115" s="45"/>
      <c r="F115" s="45"/>
      <c r="G115" s="45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45"/>
      <c r="B116" s="45"/>
      <c r="C116" s="45"/>
      <c r="D116" s="45"/>
      <c r="E116" s="45"/>
      <c r="F116" s="45"/>
      <c r="G116" s="45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45"/>
      <c r="B117" s="45"/>
      <c r="C117" s="45"/>
      <c r="D117" s="45"/>
      <c r="E117" s="45"/>
      <c r="F117" s="45"/>
      <c r="G117" s="45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45"/>
      <c r="B118" s="45"/>
      <c r="C118" s="45"/>
      <c r="D118" s="45"/>
      <c r="E118" s="45"/>
      <c r="F118" s="45"/>
      <c r="G118" s="45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45"/>
      <c r="B119" s="45"/>
      <c r="C119" s="45"/>
      <c r="D119" s="45"/>
      <c r="E119" s="45"/>
      <c r="F119" s="45"/>
      <c r="G119" s="45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45"/>
      <c r="B120" s="45"/>
      <c r="C120" s="45"/>
      <c r="D120" s="45"/>
      <c r="E120" s="45"/>
      <c r="F120" s="45"/>
      <c r="G120" s="45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45"/>
      <c r="B121" s="45"/>
      <c r="C121" s="45"/>
      <c r="D121" s="45"/>
      <c r="E121" s="45"/>
      <c r="F121" s="45"/>
      <c r="G121" s="45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45"/>
      <c r="B122" s="45"/>
      <c r="C122" s="45"/>
      <c r="D122" s="45"/>
      <c r="E122" s="45"/>
      <c r="F122" s="45"/>
      <c r="G122" s="45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45"/>
      <c r="B123" s="45"/>
      <c r="C123" s="45"/>
      <c r="D123" s="45"/>
      <c r="E123" s="45"/>
      <c r="F123" s="45"/>
      <c r="G123" s="45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45"/>
      <c r="B124" s="45"/>
      <c r="C124" s="45"/>
      <c r="D124" s="45"/>
      <c r="E124" s="45"/>
      <c r="F124" s="45"/>
      <c r="G124" s="45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45"/>
      <c r="B125" s="45"/>
      <c r="C125" s="45"/>
      <c r="D125" s="45"/>
      <c r="E125" s="45"/>
      <c r="F125" s="45"/>
      <c r="G125" s="45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45"/>
      <c r="B126" s="45"/>
      <c r="C126" s="45"/>
      <c r="D126" s="45"/>
      <c r="E126" s="45"/>
      <c r="F126" s="45"/>
      <c r="G126" s="45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45"/>
      <c r="B127" s="45"/>
      <c r="C127" s="45"/>
      <c r="D127" s="45"/>
      <c r="E127" s="45"/>
      <c r="F127" s="45"/>
      <c r="G127" s="45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45"/>
      <c r="B128" s="45"/>
      <c r="C128" s="45"/>
      <c r="D128" s="45"/>
      <c r="E128" s="45"/>
      <c r="F128" s="45"/>
      <c r="G128" s="45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45"/>
      <c r="B129" s="45"/>
      <c r="C129" s="45"/>
      <c r="D129" s="45"/>
      <c r="E129" s="45"/>
      <c r="F129" s="45"/>
      <c r="G129" s="45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45"/>
      <c r="B130" s="45"/>
      <c r="C130" s="45"/>
      <c r="D130" s="45"/>
      <c r="E130" s="45"/>
      <c r="F130" s="45"/>
      <c r="G130" s="45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45"/>
      <c r="B131" s="45"/>
      <c r="C131" s="45"/>
      <c r="D131" s="45"/>
      <c r="E131" s="45"/>
      <c r="F131" s="45"/>
      <c r="G131" s="45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45"/>
      <c r="B132" s="45"/>
      <c r="C132" s="45"/>
      <c r="D132" s="45"/>
      <c r="E132" s="45"/>
      <c r="F132" s="45"/>
      <c r="G132" s="45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45"/>
      <c r="B133" s="45"/>
      <c r="C133" s="45"/>
      <c r="D133" s="45"/>
      <c r="E133" s="45"/>
      <c r="F133" s="45"/>
      <c r="G133" s="45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45"/>
      <c r="B134" s="45"/>
      <c r="C134" s="45"/>
      <c r="D134" s="45"/>
      <c r="E134" s="45"/>
      <c r="F134" s="45"/>
      <c r="G134" s="45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45"/>
      <c r="B135" s="45"/>
      <c r="C135" s="45"/>
      <c r="D135" s="45"/>
      <c r="E135" s="45"/>
      <c r="F135" s="45"/>
      <c r="G135" s="45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45"/>
      <c r="B136" s="45"/>
      <c r="C136" s="45"/>
      <c r="D136" s="45"/>
      <c r="E136" s="45"/>
      <c r="F136" s="45"/>
      <c r="G136" s="45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45"/>
      <c r="B137" s="45"/>
      <c r="C137" s="45"/>
      <c r="D137" s="45"/>
      <c r="E137" s="45"/>
      <c r="F137" s="45"/>
      <c r="G137" s="45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45"/>
      <c r="B138" s="45"/>
      <c r="C138" s="45"/>
      <c r="D138" s="45"/>
      <c r="E138" s="45"/>
      <c r="F138" s="45"/>
      <c r="G138" s="45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45"/>
      <c r="B139" s="45"/>
      <c r="C139" s="45"/>
      <c r="D139" s="45"/>
      <c r="E139" s="45"/>
      <c r="F139" s="45"/>
      <c r="G139" s="45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45"/>
      <c r="B140" s="45"/>
      <c r="C140" s="45"/>
      <c r="D140" s="45"/>
      <c r="E140" s="45"/>
      <c r="F140" s="45"/>
      <c r="G140" s="45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45"/>
      <c r="B141" s="45"/>
      <c r="C141" s="45"/>
      <c r="D141" s="45"/>
      <c r="E141" s="45"/>
      <c r="F141" s="45"/>
      <c r="G141" s="45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45"/>
      <c r="B142" s="45"/>
      <c r="C142" s="45"/>
      <c r="D142" s="45"/>
      <c r="E142" s="45"/>
      <c r="F142" s="45"/>
      <c r="G142" s="45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45"/>
      <c r="B143" s="45"/>
      <c r="C143" s="45"/>
      <c r="D143" s="45"/>
      <c r="E143" s="45"/>
      <c r="F143" s="45"/>
      <c r="G143" s="45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45"/>
      <c r="B144" s="45"/>
      <c r="C144" s="45"/>
      <c r="D144" s="45"/>
      <c r="E144" s="45"/>
      <c r="F144" s="45"/>
      <c r="G144" s="45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45"/>
      <c r="B145" s="45"/>
      <c r="C145" s="45"/>
      <c r="D145" s="45"/>
      <c r="E145" s="45"/>
      <c r="F145" s="45"/>
      <c r="G145" s="45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45"/>
      <c r="B146" s="45"/>
      <c r="C146" s="45"/>
      <c r="D146" s="45"/>
      <c r="E146" s="45"/>
      <c r="F146" s="45"/>
      <c r="G146" s="45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45"/>
      <c r="B147" s="45"/>
      <c r="C147" s="45"/>
      <c r="D147" s="45"/>
      <c r="E147" s="45"/>
      <c r="F147" s="45"/>
      <c r="G147" s="45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45"/>
      <c r="B148" s="45"/>
      <c r="C148" s="45"/>
      <c r="D148" s="45"/>
      <c r="E148" s="45"/>
      <c r="F148" s="45"/>
      <c r="G148" s="45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45"/>
      <c r="B149" s="45"/>
      <c r="C149" s="45"/>
      <c r="D149" s="45"/>
      <c r="E149" s="45"/>
      <c r="F149" s="45"/>
      <c r="G149" s="45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45"/>
      <c r="B150" s="45"/>
      <c r="C150" s="45"/>
      <c r="D150" s="45"/>
      <c r="E150" s="45"/>
      <c r="F150" s="45"/>
      <c r="G150" s="45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45"/>
      <c r="B151" s="45"/>
      <c r="C151" s="45"/>
      <c r="D151" s="45"/>
      <c r="E151" s="45"/>
      <c r="F151" s="45"/>
      <c r="G151" s="45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45"/>
      <c r="B152" s="45"/>
      <c r="C152" s="45"/>
      <c r="D152" s="45"/>
      <c r="E152" s="45"/>
      <c r="F152" s="45"/>
      <c r="G152" s="45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45"/>
      <c r="B153" s="45"/>
      <c r="C153" s="45"/>
      <c r="D153" s="45"/>
      <c r="E153" s="45"/>
      <c r="F153" s="45"/>
      <c r="G153" s="45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45"/>
      <c r="B154" s="45"/>
      <c r="C154" s="45"/>
      <c r="D154" s="45"/>
      <c r="E154" s="45"/>
      <c r="F154" s="45"/>
      <c r="G154" s="45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45"/>
      <c r="B155" s="45"/>
      <c r="C155" s="45"/>
      <c r="D155" s="45"/>
      <c r="E155" s="45"/>
      <c r="F155" s="45"/>
      <c r="G155" s="45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45"/>
      <c r="B156" s="45"/>
      <c r="C156" s="45"/>
      <c r="D156" s="45"/>
      <c r="E156" s="45"/>
      <c r="F156" s="45"/>
      <c r="G156" s="45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45"/>
      <c r="B157" s="45"/>
      <c r="C157" s="45"/>
      <c r="D157" s="45"/>
      <c r="E157" s="45"/>
      <c r="F157" s="45"/>
      <c r="G157" s="45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5"/>
      <c r="B158" s="45"/>
      <c r="C158" s="45"/>
      <c r="D158" s="45"/>
      <c r="E158" s="45"/>
      <c r="F158" s="45"/>
      <c r="G158" s="45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5"/>
      <c r="B159" s="45"/>
      <c r="C159" s="45"/>
      <c r="D159" s="45"/>
      <c r="E159" s="45"/>
      <c r="F159" s="45"/>
      <c r="G159" s="45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5"/>
      <c r="B160" s="45"/>
      <c r="C160" s="45"/>
      <c r="D160" s="45"/>
      <c r="E160" s="45"/>
      <c r="F160" s="45"/>
      <c r="G160" s="45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5"/>
      <c r="B161" s="45"/>
      <c r="C161" s="45"/>
      <c r="D161" s="45"/>
      <c r="E161" s="45"/>
      <c r="F161" s="45"/>
      <c r="G161" s="45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5"/>
      <c r="B162" s="45"/>
      <c r="C162" s="45"/>
      <c r="D162" s="45"/>
      <c r="E162" s="45"/>
      <c r="F162" s="45"/>
      <c r="G162" s="4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5"/>
      <c r="B163" s="45"/>
      <c r="C163" s="45"/>
      <c r="D163" s="45"/>
      <c r="E163" s="45"/>
      <c r="F163" s="45"/>
      <c r="G163" s="45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5"/>
      <c r="B164" s="45"/>
      <c r="C164" s="45"/>
      <c r="D164" s="45"/>
      <c r="E164" s="45"/>
      <c r="F164" s="45"/>
      <c r="G164" s="4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5"/>
      <c r="B165" s="45"/>
      <c r="C165" s="45"/>
      <c r="D165" s="45"/>
      <c r="E165" s="45"/>
      <c r="F165" s="45"/>
      <c r="G165" s="45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5"/>
      <c r="B166" s="45"/>
      <c r="C166" s="45"/>
      <c r="D166" s="45"/>
      <c r="E166" s="45"/>
      <c r="F166" s="45"/>
      <c r="G166" s="4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5"/>
      <c r="B167" s="45"/>
      <c r="C167" s="45"/>
      <c r="D167" s="45"/>
      <c r="E167" s="45"/>
      <c r="F167" s="45"/>
      <c r="G167" s="45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5"/>
      <c r="B168" s="45"/>
      <c r="C168" s="45"/>
      <c r="D168" s="45"/>
      <c r="E168" s="45"/>
      <c r="F168" s="45"/>
      <c r="G168" s="4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5"/>
      <c r="B169" s="45"/>
      <c r="C169" s="45"/>
      <c r="D169" s="45"/>
      <c r="E169" s="45"/>
      <c r="F169" s="45"/>
      <c r="G169" s="45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5"/>
      <c r="B170" s="45"/>
      <c r="C170" s="45"/>
      <c r="D170" s="45"/>
      <c r="E170" s="45"/>
      <c r="F170" s="45"/>
      <c r="G170" s="4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5"/>
      <c r="B171" s="45"/>
      <c r="C171" s="45"/>
      <c r="D171" s="45"/>
      <c r="E171" s="45"/>
      <c r="F171" s="45"/>
      <c r="G171" s="45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5"/>
      <c r="B172" s="45"/>
      <c r="C172" s="45"/>
      <c r="D172" s="45"/>
      <c r="E172" s="45"/>
      <c r="F172" s="45"/>
      <c r="G172" s="4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5"/>
      <c r="B173" s="45"/>
      <c r="C173" s="45"/>
      <c r="D173" s="45"/>
      <c r="E173" s="45"/>
      <c r="F173" s="45"/>
      <c r="G173" s="45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5"/>
      <c r="B174" s="45"/>
      <c r="C174" s="45"/>
      <c r="D174" s="45"/>
      <c r="E174" s="45"/>
      <c r="F174" s="45"/>
      <c r="G174" s="4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5"/>
      <c r="B175" s="45"/>
      <c r="C175" s="45"/>
      <c r="D175" s="45"/>
      <c r="E175" s="45"/>
      <c r="F175" s="45"/>
      <c r="G175" s="45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5"/>
      <c r="B176" s="45"/>
      <c r="C176" s="45"/>
      <c r="D176" s="45"/>
      <c r="E176" s="45"/>
      <c r="F176" s="45"/>
      <c r="G176" s="4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5"/>
      <c r="B177" s="45"/>
      <c r="C177" s="45"/>
      <c r="D177" s="45"/>
      <c r="E177" s="45"/>
      <c r="F177" s="45"/>
      <c r="G177" s="45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5"/>
      <c r="B178" s="45"/>
      <c r="C178" s="45"/>
      <c r="D178" s="45"/>
      <c r="E178" s="45"/>
      <c r="F178" s="45"/>
      <c r="G178" s="4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5"/>
      <c r="B179" s="45"/>
      <c r="C179" s="45"/>
      <c r="D179" s="45"/>
      <c r="E179" s="45"/>
      <c r="F179" s="45"/>
      <c r="G179" s="45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5"/>
      <c r="B180" s="45"/>
      <c r="C180" s="45"/>
      <c r="D180" s="45"/>
      <c r="E180" s="45"/>
      <c r="F180" s="45"/>
      <c r="G180" s="4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5"/>
      <c r="B181" s="45"/>
      <c r="C181" s="45"/>
      <c r="D181" s="45"/>
      <c r="E181" s="45"/>
      <c r="F181" s="45"/>
      <c r="G181" s="45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5"/>
      <c r="B182" s="45"/>
      <c r="C182" s="45"/>
      <c r="D182" s="45"/>
      <c r="E182" s="45"/>
      <c r="F182" s="45"/>
      <c r="G182" s="4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5"/>
      <c r="B183" s="45"/>
      <c r="C183" s="45"/>
      <c r="D183" s="45"/>
      <c r="E183" s="45"/>
      <c r="F183" s="45"/>
      <c r="G183" s="45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5"/>
      <c r="B184" s="45"/>
      <c r="C184" s="45"/>
      <c r="D184" s="45"/>
      <c r="E184" s="45"/>
      <c r="F184" s="45"/>
      <c r="G184" s="4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5"/>
      <c r="B185" s="45"/>
      <c r="C185" s="45"/>
      <c r="D185" s="45"/>
      <c r="E185" s="45"/>
      <c r="F185" s="45"/>
      <c r="G185" s="45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5"/>
      <c r="B186" s="45"/>
      <c r="C186" s="45"/>
      <c r="D186" s="45"/>
      <c r="E186" s="45"/>
      <c r="F186" s="45"/>
      <c r="G186" s="4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5"/>
      <c r="B187" s="45"/>
      <c r="C187" s="45"/>
      <c r="D187" s="45"/>
      <c r="E187" s="45"/>
      <c r="F187" s="45"/>
      <c r="G187" s="45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5"/>
      <c r="B188" s="45"/>
      <c r="C188" s="45"/>
      <c r="D188" s="45"/>
      <c r="E188" s="45"/>
      <c r="F188" s="45"/>
      <c r="G188" s="45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5"/>
      <c r="B189" s="45"/>
      <c r="C189" s="45"/>
      <c r="D189" s="45"/>
      <c r="E189" s="45"/>
      <c r="F189" s="45"/>
      <c r="G189" s="45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5"/>
      <c r="B190" s="45"/>
      <c r="C190" s="45"/>
      <c r="D190" s="45"/>
      <c r="E190" s="45"/>
      <c r="F190" s="45"/>
      <c r="G190" s="45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5"/>
      <c r="B191" s="45"/>
      <c r="C191" s="45"/>
      <c r="D191" s="45"/>
      <c r="E191" s="45"/>
      <c r="F191" s="45"/>
      <c r="G191" s="45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5"/>
      <c r="B192" s="45"/>
      <c r="C192" s="45"/>
      <c r="D192" s="45"/>
      <c r="E192" s="45"/>
      <c r="F192" s="45"/>
      <c r="G192" s="45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5"/>
      <c r="B193" s="45"/>
      <c r="C193" s="45"/>
      <c r="D193" s="45"/>
      <c r="E193" s="45"/>
      <c r="F193" s="45"/>
      <c r="G193" s="45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5"/>
      <c r="B194" s="45"/>
      <c r="C194" s="45"/>
      <c r="D194" s="45"/>
      <c r="E194" s="45"/>
      <c r="F194" s="45"/>
      <c r="G194" s="45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5"/>
      <c r="B195" s="45"/>
      <c r="C195" s="45"/>
      <c r="D195" s="45"/>
      <c r="E195" s="45"/>
      <c r="F195" s="45"/>
      <c r="G195" s="45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5"/>
      <c r="B196" s="45"/>
      <c r="C196" s="45"/>
      <c r="D196" s="45"/>
      <c r="E196" s="45"/>
      <c r="F196" s="45"/>
      <c r="G196" s="45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5"/>
      <c r="B197" s="45"/>
      <c r="C197" s="45"/>
      <c r="D197" s="45"/>
      <c r="E197" s="45"/>
      <c r="F197" s="45"/>
      <c r="G197" s="45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5"/>
      <c r="B198" s="45"/>
      <c r="C198" s="45"/>
      <c r="D198" s="45"/>
      <c r="E198" s="45"/>
      <c r="F198" s="45"/>
      <c r="G198" s="45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5"/>
      <c r="B199" s="45"/>
      <c r="C199" s="45"/>
      <c r="D199" s="45"/>
      <c r="E199" s="45"/>
      <c r="F199" s="45"/>
      <c r="G199" s="45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5"/>
      <c r="B200" s="45"/>
      <c r="C200" s="45"/>
      <c r="D200" s="45"/>
      <c r="E200" s="45"/>
      <c r="F200" s="45"/>
      <c r="G200" s="45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5"/>
      <c r="B201" s="45"/>
      <c r="C201" s="45"/>
      <c r="D201" s="45"/>
      <c r="E201" s="45"/>
      <c r="F201" s="45"/>
      <c r="G201" s="45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5"/>
      <c r="B202" s="45"/>
      <c r="C202" s="45"/>
      <c r="D202" s="45"/>
      <c r="E202" s="45"/>
      <c r="F202" s="45"/>
      <c r="G202" s="45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5"/>
      <c r="B203" s="45"/>
      <c r="C203" s="45"/>
      <c r="D203" s="45"/>
      <c r="E203" s="45"/>
      <c r="F203" s="45"/>
      <c r="G203" s="45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5"/>
      <c r="B204" s="45"/>
      <c r="C204" s="45"/>
      <c r="D204" s="45"/>
      <c r="E204" s="45"/>
      <c r="F204" s="45"/>
      <c r="G204" s="45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5"/>
      <c r="B205" s="45"/>
      <c r="C205" s="45"/>
      <c r="D205" s="45"/>
      <c r="E205" s="45"/>
      <c r="F205" s="45"/>
      <c r="G205" s="45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5"/>
      <c r="B206" s="45"/>
      <c r="C206" s="45"/>
      <c r="D206" s="45"/>
      <c r="E206" s="45"/>
      <c r="F206" s="45"/>
      <c r="G206" s="45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5"/>
      <c r="B207" s="45"/>
      <c r="C207" s="45"/>
      <c r="D207" s="45"/>
      <c r="E207" s="45"/>
      <c r="F207" s="45"/>
      <c r="G207" s="45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5"/>
      <c r="B208" s="45"/>
      <c r="C208" s="45"/>
      <c r="D208" s="45"/>
      <c r="E208" s="45"/>
      <c r="F208" s="45"/>
      <c r="G208" s="45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5"/>
      <c r="B209" s="45"/>
      <c r="C209" s="45"/>
      <c r="D209" s="45"/>
      <c r="E209" s="45"/>
      <c r="F209" s="45"/>
      <c r="G209" s="45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5"/>
      <c r="B210" s="45"/>
      <c r="C210" s="45"/>
      <c r="D210" s="45"/>
      <c r="E210" s="45"/>
      <c r="F210" s="45"/>
      <c r="G210" s="45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5"/>
      <c r="B211" s="45"/>
      <c r="C211" s="45"/>
      <c r="D211" s="45"/>
      <c r="E211" s="45"/>
      <c r="F211" s="45"/>
      <c r="G211" s="45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5"/>
      <c r="B212" s="45"/>
      <c r="C212" s="45"/>
      <c r="D212" s="45"/>
      <c r="E212" s="45"/>
      <c r="F212" s="45"/>
      <c r="G212" s="45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5"/>
      <c r="B213" s="45"/>
      <c r="C213" s="45"/>
      <c r="D213" s="45"/>
      <c r="E213" s="45"/>
      <c r="F213" s="45"/>
      <c r="G213" s="45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5"/>
      <c r="B214" s="45"/>
      <c r="C214" s="45"/>
      <c r="D214" s="45"/>
      <c r="E214" s="45"/>
      <c r="F214" s="45"/>
      <c r="G214" s="45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5"/>
      <c r="B215" s="45"/>
      <c r="C215" s="45"/>
      <c r="D215" s="45"/>
      <c r="E215" s="45"/>
      <c r="F215" s="45"/>
      <c r="G215" s="45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5"/>
      <c r="B216" s="45"/>
      <c r="C216" s="45"/>
      <c r="D216" s="45"/>
      <c r="E216" s="45"/>
      <c r="F216" s="45"/>
      <c r="G216" s="45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5"/>
      <c r="B217" s="45"/>
      <c r="C217" s="45"/>
      <c r="D217" s="45"/>
      <c r="E217" s="45"/>
      <c r="F217" s="45"/>
      <c r="G217" s="45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5"/>
      <c r="B218" s="45"/>
      <c r="C218" s="45"/>
      <c r="D218" s="45"/>
      <c r="E218" s="45"/>
      <c r="F218" s="45"/>
      <c r="G218" s="45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5"/>
      <c r="B219" s="45"/>
      <c r="C219" s="45"/>
      <c r="D219" s="45"/>
      <c r="E219" s="45"/>
      <c r="F219" s="45"/>
      <c r="G219" s="45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5"/>
      <c r="B220" s="45"/>
      <c r="C220" s="45"/>
      <c r="D220" s="45"/>
      <c r="E220" s="45"/>
      <c r="F220" s="45"/>
      <c r="G220" s="45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5"/>
      <c r="B221" s="45"/>
      <c r="C221" s="45"/>
      <c r="D221" s="45"/>
      <c r="E221" s="45"/>
      <c r="F221" s="45"/>
      <c r="G221" s="45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5"/>
      <c r="B222" s="45"/>
      <c r="C222" s="45"/>
      <c r="D222" s="45"/>
      <c r="E222" s="45"/>
      <c r="F222" s="45"/>
      <c r="G222" s="45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5"/>
      <c r="B223" s="45"/>
      <c r="C223" s="45"/>
      <c r="D223" s="45"/>
      <c r="E223" s="45"/>
      <c r="F223" s="45"/>
      <c r="G223" s="45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5"/>
      <c r="B224" s="45"/>
      <c r="C224" s="45"/>
      <c r="D224" s="45"/>
      <c r="E224" s="45"/>
      <c r="F224" s="45"/>
      <c r="G224" s="45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5"/>
      <c r="B225" s="45"/>
      <c r="C225" s="45"/>
      <c r="D225" s="45"/>
      <c r="E225" s="45"/>
      <c r="F225" s="45"/>
      <c r="G225" s="45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33:G48">
    <cfRule type="cellIs" dxfId="0" priority="1" operator="lessThan">
      <formula>7</formula>
    </cfRule>
  </conditionalFormatting>
  <conditionalFormatting sqref="G33:G48">
    <cfRule type="cellIs" dxfId="1" priority="2" operator="greaterThanOrEqual">
      <formula>7</formula>
    </cfRule>
  </conditionalFormatting>
  <conditionalFormatting sqref="G4:G27">
    <cfRule type="cellIs" dxfId="0" priority="3" operator="lessThan">
      <formula>7</formula>
    </cfRule>
  </conditionalFormatting>
  <conditionalFormatting sqref="G4:G27">
    <cfRule type="cellIs" dxfId="1" priority="4" operator="greaterThanOrEqual">
      <formula>7</formula>
    </cfRule>
  </conditionalFormatting>
  <conditionalFormatting sqref="B4:E2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36C09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3" t="s">
        <v>26</v>
      </c>
      <c r="B1" s="14" t="s">
        <v>77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 t="s">
        <v>28</v>
      </c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2"/>
      <c r="AA1" s="18"/>
      <c r="AB1" s="18"/>
      <c r="AC1" s="18"/>
      <c r="AD1" s="18"/>
      <c r="AE1" s="18"/>
    </row>
    <row r="2">
      <c r="A2" s="20"/>
      <c r="B2" s="21"/>
      <c r="C2" s="22"/>
      <c r="D2" s="22"/>
      <c r="E2" s="22"/>
      <c r="F2" s="22"/>
      <c r="G2" s="22"/>
      <c r="H2" s="22"/>
      <c r="I2" s="22"/>
      <c r="J2" s="22"/>
      <c r="K2" s="23"/>
      <c r="L2" s="2"/>
      <c r="M2" s="24" t="s">
        <v>29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2"/>
      <c r="AA2" s="18"/>
      <c r="AB2" s="18"/>
      <c r="AC2" s="18"/>
      <c r="AD2" s="18"/>
      <c r="AE2" s="18"/>
    </row>
    <row r="3">
      <c r="A3" s="25"/>
      <c r="B3" s="26" t="s">
        <v>30</v>
      </c>
      <c r="C3" s="26" t="s">
        <v>31</v>
      </c>
      <c r="D3" s="26" t="s">
        <v>32</v>
      </c>
      <c r="E3" s="26" t="s">
        <v>33</v>
      </c>
      <c r="F3" s="27" t="s">
        <v>34</v>
      </c>
      <c r="G3" s="27" t="s">
        <v>35</v>
      </c>
      <c r="H3" s="27" t="s">
        <v>36</v>
      </c>
      <c r="I3" s="27" t="s">
        <v>37</v>
      </c>
      <c r="J3" s="26" t="s">
        <v>38</v>
      </c>
      <c r="K3" s="26" t="s">
        <v>39</v>
      </c>
      <c r="L3" s="2"/>
      <c r="M3" s="17" t="s">
        <v>40</v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2"/>
      <c r="Y3" s="18"/>
      <c r="Z3" s="18"/>
      <c r="AA3" s="18"/>
      <c r="AB3" s="18"/>
      <c r="AC3" s="18"/>
      <c r="AD3" s="18"/>
      <c r="AE3" s="18"/>
    </row>
    <row r="4">
      <c r="A4" s="28" t="str">
        <f>ALNS!A4</f>
        <v>Ana Beatriz Oliveira Barbosa</v>
      </c>
      <c r="B4" s="29"/>
      <c r="C4" s="29"/>
      <c r="D4" s="29"/>
      <c r="E4" s="29"/>
      <c r="F4" s="30">
        <f t="shared" ref="F4:F27" si="1">IF(A4&lt;&gt;"",SUM(B4:E4),)</f>
        <v>0</v>
      </c>
      <c r="G4" s="31" t="str">
        <f t="shared" ref="G4:G27" si="2">IFERROR(IF(F4&gt;=0,AVERAGE(B4:E4),""),"")</f>
        <v/>
      </c>
      <c r="H4" s="30" t="str">
        <f t="shared" ref="H4:H27" si="3">IF(AND(F4&gt;=10,F4&lt;28,G4&lt;7),ROUND((50-G4*6)/4,1),"")</f>
        <v/>
      </c>
      <c r="I4" s="32"/>
      <c r="J4" s="33" t="str">
        <f t="shared" ref="J4:J27" si="4">IF(AND(B4&lt;&gt;"",C4&lt;&gt;"",D4&lt;&gt;"",E4&lt;&gt;""),IF(OR(F4&gt;=28,F4&lt;10),G4,IF(I4=H4,5,((G4*6)+(I4*4))/10)),)</f>
        <v/>
      </c>
      <c r="K4" s="34" t="str">
        <f t="shared" ref="K4:K27" si="5">IF(AND(B4&lt;&gt;"",C4&lt;&gt;"",D4&lt;&gt;"",E4&lt;&gt;""),IF(J4&gt;=5,"A","R"),)</f>
        <v/>
      </c>
      <c r="L4" s="2"/>
      <c r="M4" s="35" t="s">
        <v>41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</row>
    <row r="5">
      <c r="A5" s="36" t="str">
        <f>ALNS!A5</f>
        <v>Ana Clara de Lima</v>
      </c>
      <c r="B5" s="37"/>
      <c r="C5" s="37"/>
      <c r="D5" s="37"/>
      <c r="E5" s="37"/>
      <c r="F5" s="38">
        <f t="shared" si="1"/>
        <v>0</v>
      </c>
      <c r="G5" s="39" t="str">
        <f t="shared" si="2"/>
        <v/>
      </c>
      <c r="H5" s="38" t="str">
        <f t="shared" si="3"/>
        <v/>
      </c>
      <c r="I5" s="40"/>
      <c r="J5" s="41" t="str">
        <f t="shared" si="4"/>
        <v/>
      </c>
      <c r="K5" s="42" t="str">
        <f t="shared" si="5"/>
        <v/>
      </c>
      <c r="L5" s="2"/>
      <c r="M5" s="24" t="s">
        <v>42</v>
      </c>
      <c r="N5" s="18"/>
      <c r="O5" s="18"/>
      <c r="P5" s="18"/>
      <c r="Q5" s="18"/>
      <c r="R5" s="18"/>
      <c r="S5" s="18"/>
      <c r="T5" s="18"/>
      <c r="U5" s="18"/>
      <c r="V5" s="18"/>
      <c r="W5" s="18"/>
      <c r="X5" s="2"/>
      <c r="Y5" s="18"/>
      <c r="Z5" s="2"/>
      <c r="AA5" s="18"/>
      <c r="AB5" s="18"/>
      <c r="AC5" s="18"/>
      <c r="AD5" s="18"/>
      <c r="AE5" s="18"/>
    </row>
    <row r="6">
      <c r="A6" s="28" t="str">
        <f>ALNS!A6</f>
        <v>Brenda Teixeira Figueiredo</v>
      </c>
      <c r="B6" s="29"/>
      <c r="C6" s="29"/>
      <c r="D6" s="29"/>
      <c r="E6" s="29"/>
      <c r="F6" s="30">
        <f t="shared" si="1"/>
        <v>0</v>
      </c>
      <c r="G6" s="31" t="str">
        <f t="shared" si="2"/>
        <v/>
      </c>
      <c r="H6" s="30" t="str">
        <f t="shared" si="3"/>
        <v/>
      </c>
      <c r="I6" s="32"/>
      <c r="J6" s="33" t="str">
        <f t="shared" si="4"/>
        <v/>
      </c>
      <c r="K6" s="34" t="str">
        <f t="shared" si="5"/>
        <v/>
      </c>
      <c r="L6" s="2"/>
      <c r="M6" s="43" t="s">
        <v>43</v>
      </c>
      <c r="N6" s="18"/>
      <c r="O6" s="18"/>
      <c r="P6" s="18"/>
      <c r="Q6" s="18"/>
      <c r="R6" s="18"/>
      <c r="S6" s="18"/>
      <c r="T6" s="18"/>
      <c r="U6" s="18"/>
      <c r="V6" s="18"/>
      <c r="W6" s="18"/>
      <c r="X6" s="2"/>
      <c r="Y6" s="18"/>
      <c r="Z6" s="2"/>
      <c r="AA6" s="18"/>
      <c r="AB6" s="18"/>
      <c r="AC6" s="18"/>
      <c r="AD6" s="18"/>
      <c r="AE6" s="18"/>
    </row>
    <row r="7">
      <c r="A7" s="36" t="str">
        <f>ALNS!A7</f>
        <v>Carlos Antonio da Silva Vicente</v>
      </c>
      <c r="B7" s="37"/>
      <c r="C7" s="37"/>
      <c r="D7" s="37"/>
      <c r="E7" s="37"/>
      <c r="F7" s="38">
        <f t="shared" si="1"/>
        <v>0</v>
      </c>
      <c r="G7" s="39" t="str">
        <f t="shared" si="2"/>
        <v/>
      </c>
      <c r="H7" s="38" t="str">
        <f t="shared" si="3"/>
        <v/>
      </c>
      <c r="I7" s="40"/>
      <c r="J7" s="41" t="str">
        <f t="shared" si="4"/>
        <v/>
      </c>
      <c r="K7" s="42" t="str">
        <f t="shared" si="5"/>
        <v/>
      </c>
      <c r="L7" s="2"/>
      <c r="M7" s="43" t="s">
        <v>44</v>
      </c>
      <c r="N7" s="18"/>
      <c r="O7" s="18"/>
      <c r="P7" s="18"/>
      <c r="Q7" s="18"/>
      <c r="R7" s="18"/>
      <c r="S7" s="18"/>
      <c r="T7" s="18"/>
      <c r="U7" s="18"/>
      <c r="V7" s="18"/>
      <c r="W7" s="18"/>
      <c r="X7" s="2"/>
      <c r="Y7" s="18"/>
      <c r="Z7" s="2"/>
      <c r="AA7" s="18"/>
      <c r="AB7" s="18"/>
      <c r="AC7" s="18"/>
      <c r="AD7" s="18"/>
      <c r="AE7" s="18"/>
    </row>
    <row r="8">
      <c r="A8" s="28" t="str">
        <f>ALNS!A8</f>
        <v>Eduarda Shaieny Lopes Lima</v>
      </c>
      <c r="B8" s="29"/>
      <c r="C8" s="29"/>
      <c r="D8" s="29"/>
      <c r="E8" s="29"/>
      <c r="F8" s="30">
        <f t="shared" si="1"/>
        <v>0</v>
      </c>
      <c r="G8" s="31" t="str">
        <f t="shared" si="2"/>
        <v/>
      </c>
      <c r="H8" s="30" t="str">
        <f t="shared" si="3"/>
        <v/>
      </c>
      <c r="I8" s="32"/>
      <c r="J8" s="33" t="str">
        <f t="shared" si="4"/>
        <v/>
      </c>
      <c r="K8" s="34" t="str">
        <f t="shared" si="5"/>
        <v/>
      </c>
      <c r="L8" s="2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2"/>
      <c r="Y8" s="18"/>
      <c r="Z8" s="2"/>
      <c r="AA8" s="18"/>
      <c r="AB8" s="18"/>
      <c r="AC8" s="18"/>
      <c r="AD8" s="18"/>
      <c r="AE8" s="18"/>
    </row>
    <row r="9">
      <c r="A9" s="36" t="str">
        <f>ALNS!A9</f>
        <v>Ellen Beatriz Pacífico da Silva</v>
      </c>
      <c r="B9" s="37"/>
      <c r="C9" s="37"/>
      <c r="D9" s="37"/>
      <c r="E9" s="37"/>
      <c r="F9" s="38">
        <f t="shared" si="1"/>
        <v>0</v>
      </c>
      <c r="G9" s="39" t="str">
        <f t="shared" si="2"/>
        <v/>
      </c>
      <c r="H9" s="38" t="str">
        <f t="shared" si="3"/>
        <v/>
      </c>
      <c r="I9" s="40"/>
      <c r="J9" s="41" t="str">
        <f t="shared" si="4"/>
        <v/>
      </c>
      <c r="K9" s="42" t="str">
        <f t="shared" si="5"/>
        <v/>
      </c>
      <c r="L9" s="2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2"/>
      <c r="Y9" s="18"/>
      <c r="Z9" s="2"/>
      <c r="AA9" s="18"/>
      <c r="AB9" s="18"/>
      <c r="AC9" s="18"/>
      <c r="AD9" s="18"/>
      <c r="AE9" s="18"/>
    </row>
    <row r="10">
      <c r="A10" s="28" t="str">
        <f>ALNS!A10</f>
        <v>Emilly Christina Lima Freire</v>
      </c>
      <c r="B10" s="29"/>
      <c r="C10" s="29"/>
      <c r="D10" s="29"/>
      <c r="E10" s="29"/>
      <c r="F10" s="30">
        <f t="shared" si="1"/>
        <v>0</v>
      </c>
      <c r="G10" s="31" t="str">
        <f t="shared" si="2"/>
        <v/>
      </c>
      <c r="H10" s="30" t="str">
        <f t="shared" si="3"/>
        <v/>
      </c>
      <c r="I10" s="32"/>
      <c r="J10" s="33" t="str">
        <f t="shared" si="4"/>
        <v/>
      </c>
      <c r="K10" s="34" t="str">
        <f t="shared" si="5"/>
        <v/>
      </c>
      <c r="L10" s="2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2"/>
      <c r="Y10" s="18"/>
      <c r="Z10" s="2"/>
      <c r="AA10" s="18"/>
      <c r="AB10" s="18"/>
      <c r="AC10" s="18"/>
      <c r="AD10" s="18"/>
      <c r="AE10" s="18"/>
    </row>
    <row r="11">
      <c r="A11" s="36" t="str">
        <f>ALNS!A11</f>
        <v>Emilly Eduarda Almeida da Silva</v>
      </c>
      <c r="B11" s="37"/>
      <c r="C11" s="37"/>
      <c r="D11" s="37"/>
      <c r="E11" s="37"/>
      <c r="F11" s="38">
        <f t="shared" si="1"/>
        <v>0</v>
      </c>
      <c r="G11" s="39" t="str">
        <f t="shared" si="2"/>
        <v/>
      </c>
      <c r="H11" s="38" t="str">
        <f t="shared" si="3"/>
        <v/>
      </c>
      <c r="I11" s="40"/>
      <c r="J11" s="41" t="str">
        <f t="shared" si="4"/>
        <v/>
      </c>
      <c r="K11" s="42" t="str">
        <f t="shared" si="5"/>
        <v/>
      </c>
      <c r="L11" s="2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2"/>
      <c r="Y11" s="18"/>
      <c r="Z11" s="2"/>
      <c r="AA11" s="18"/>
      <c r="AB11" s="18"/>
      <c r="AC11" s="18"/>
      <c r="AD11" s="18"/>
      <c r="AE11" s="18"/>
    </row>
    <row r="12">
      <c r="A12" s="28" t="str">
        <f>ALNS!A12</f>
        <v>Emilly Oliveira da Cruz</v>
      </c>
      <c r="B12" s="29"/>
      <c r="C12" s="29"/>
      <c r="D12" s="29"/>
      <c r="E12" s="29"/>
      <c r="F12" s="30">
        <f t="shared" si="1"/>
        <v>0</v>
      </c>
      <c r="G12" s="31" t="str">
        <f t="shared" si="2"/>
        <v/>
      </c>
      <c r="H12" s="30" t="str">
        <f t="shared" si="3"/>
        <v/>
      </c>
      <c r="I12" s="32"/>
      <c r="J12" s="33" t="str">
        <f t="shared" si="4"/>
        <v/>
      </c>
      <c r="K12" s="34" t="str">
        <f t="shared" si="5"/>
        <v/>
      </c>
      <c r="L12" s="2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2"/>
      <c r="Y12" s="18"/>
      <c r="Z12" s="2"/>
      <c r="AA12" s="18"/>
      <c r="AB12" s="18"/>
      <c r="AC12" s="18"/>
      <c r="AD12" s="18"/>
      <c r="AE12" s="18"/>
    </row>
    <row r="13">
      <c r="A13" s="36" t="str">
        <f>ALNS!A13</f>
        <v>Esteffany Mirelly Lima da Silva</v>
      </c>
      <c r="B13" s="37"/>
      <c r="C13" s="37"/>
      <c r="D13" s="37"/>
      <c r="E13" s="37"/>
      <c r="F13" s="38">
        <f t="shared" si="1"/>
        <v>0</v>
      </c>
      <c r="G13" s="39" t="str">
        <f t="shared" si="2"/>
        <v/>
      </c>
      <c r="H13" s="38" t="str">
        <f t="shared" si="3"/>
        <v/>
      </c>
      <c r="I13" s="40"/>
      <c r="J13" s="41" t="str">
        <f t="shared" si="4"/>
        <v/>
      </c>
      <c r="K13" s="42" t="str">
        <f t="shared" si="5"/>
        <v/>
      </c>
      <c r="L13" s="2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2"/>
      <c r="Y13" s="18"/>
      <c r="Z13" s="2"/>
      <c r="AA13" s="18"/>
      <c r="AB13" s="18"/>
      <c r="AC13" s="18"/>
      <c r="AD13" s="18"/>
      <c r="AE13" s="18"/>
    </row>
    <row r="14">
      <c r="A14" s="28" t="str">
        <f>ALNS!A14</f>
        <v>Ester Hadassa Gomes Silva</v>
      </c>
      <c r="B14" s="29"/>
      <c r="C14" s="29"/>
      <c r="D14" s="29"/>
      <c r="E14" s="29"/>
      <c r="F14" s="30">
        <f t="shared" si="1"/>
        <v>0</v>
      </c>
      <c r="G14" s="31" t="str">
        <f t="shared" si="2"/>
        <v/>
      </c>
      <c r="H14" s="30" t="str">
        <f t="shared" si="3"/>
        <v/>
      </c>
      <c r="I14" s="32"/>
      <c r="J14" s="33" t="str">
        <f t="shared" si="4"/>
        <v/>
      </c>
      <c r="K14" s="34" t="str">
        <f t="shared" si="5"/>
        <v/>
      </c>
      <c r="L14" s="2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2"/>
      <c r="Y14" s="18"/>
      <c r="Z14" s="2"/>
      <c r="AA14" s="18"/>
      <c r="AB14" s="18"/>
      <c r="AC14" s="18"/>
      <c r="AD14" s="18"/>
      <c r="AE14" s="18"/>
    </row>
    <row r="15">
      <c r="A15" s="36" t="str">
        <f>ALNS!A15</f>
        <v>Évelin Yasmin Ferreira de Santana</v>
      </c>
      <c r="B15" s="37"/>
      <c r="C15" s="37"/>
      <c r="D15" s="37"/>
      <c r="E15" s="37"/>
      <c r="F15" s="38">
        <f t="shared" si="1"/>
        <v>0</v>
      </c>
      <c r="G15" s="39" t="str">
        <f t="shared" si="2"/>
        <v/>
      </c>
      <c r="H15" s="38" t="str">
        <f t="shared" si="3"/>
        <v/>
      </c>
      <c r="I15" s="40"/>
      <c r="J15" s="41" t="str">
        <f t="shared" si="4"/>
        <v/>
      </c>
      <c r="K15" s="42" t="str">
        <f t="shared" si="5"/>
        <v/>
      </c>
      <c r="L15" s="2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2"/>
      <c r="Y15" s="18"/>
      <c r="Z15" s="2"/>
      <c r="AA15" s="18"/>
      <c r="AB15" s="18"/>
      <c r="AC15" s="18"/>
      <c r="AD15" s="18"/>
      <c r="AE15" s="18"/>
    </row>
    <row r="16">
      <c r="A16" s="28" t="str">
        <f>ALNS!A16</f>
        <v>Everton Henrique de Negreiros Silva</v>
      </c>
      <c r="B16" s="29"/>
      <c r="C16" s="29"/>
      <c r="D16" s="29"/>
      <c r="E16" s="29"/>
      <c r="F16" s="30">
        <f t="shared" si="1"/>
        <v>0</v>
      </c>
      <c r="G16" s="31" t="str">
        <f t="shared" si="2"/>
        <v/>
      </c>
      <c r="H16" s="30" t="str">
        <f t="shared" si="3"/>
        <v/>
      </c>
      <c r="I16" s="32"/>
      <c r="J16" s="33" t="str">
        <f t="shared" si="4"/>
        <v/>
      </c>
      <c r="K16" s="34" t="str">
        <f t="shared" si="5"/>
        <v/>
      </c>
      <c r="L16" s="2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2"/>
      <c r="Y16" s="18"/>
      <c r="Z16" s="2"/>
      <c r="AA16" s="18"/>
      <c r="AB16" s="18"/>
      <c r="AC16" s="18"/>
      <c r="AD16" s="18"/>
      <c r="AE16" s="18"/>
    </row>
    <row r="17">
      <c r="A17" s="36" t="str">
        <f>ALNS!A17</f>
        <v>Gabrielle Borges Alves</v>
      </c>
      <c r="B17" s="37"/>
      <c r="C17" s="37"/>
      <c r="D17" s="37"/>
      <c r="E17" s="37"/>
      <c r="F17" s="38">
        <f t="shared" si="1"/>
        <v>0</v>
      </c>
      <c r="G17" s="39" t="str">
        <f t="shared" si="2"/>
        <v/>
      </c>
      <c r="H17" s="38" t="str">
        <f t="shared" si="3"/>
        <v/>
      </c>
      <c r="I17" s="40"/>
      <c r="J17" s="41" t="str">
        <f t="shared" si="4"/>
        <v/>
      </c>
      <c r="K17" s="42" t="str">
        <f t="shared" si="5"/>
        <v/>
      </c>
      <c r="L17" s="2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2"/>
      <c r="Y17" s="18"/>
      <c r="Z17" s="2"/>
      <c r="AA17" s="18"/>
      <c r="AB17" s="18"/>
      <c r="AC17" s="18"/>
      <c r="AD17" s="18"/>
      <c r="AE17" s="18"/>
    </row>
    <row r="18">
      <c r="A18" s="28" t="str">
        <f>ALNS!A18</f>
        <v>João Gabriel Araújo Macedo</v>
      </c>
      <c r="B18" s="29"/>
      <c r="C18" s="29"/>
      <c r="D18" s="29"/>
      <c r="E18" s="29"/>
      <c r="F18" s="30">
        <f t="shared" si="1"/>
        <v>0</v>
      </c>
      <c r="G18" s="31" t="str">
        <f t="shared" si="2"/>
        <v/>
      </c>
      <c r="H18" s="30" t="str">
        <f t="shared" si="3"/>
        <v/>
      </c>
      <c r="I18" s="32"/>
      <c r="J18" s="33" t="str">
        <f t="shared" si="4"/>
        <v/>
      </c>
      <c r="K18" s="34" t="str">
        <f t="shared" si="5"/>
        <v/>
      </c>
      <c r="L18" s="2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2"/>
      <c r="Y18" s="18"/>
      <c r="Z18" s="2"/>
      <c r="AA18" s="18"/>
      <c r="AB18" s="18"/>
      <c r="AC18" s="18"/>
      <c r="AD18" s="18"/>
      <c r="AE18" s="18"/>
    </row>
    <row r="19">
      <c r="A19" s="36" t="str">
        <f>ALNS!A19</f>
        <v>José Flávio Araújo Macedo</v>
      </c>
      <c r="B19" s="37"/>
      <c r="C19" s="37"/>
      <c r="D19" s="37"/>
      <c r="E19" s="37"/>
      <c r="F19" s="38">
        <f t="shared" si="1"/>
        <v>0</v>
      </c>
      <c r="G19" s="39" t="str">
        <f t="shared" si="2"/>
        <v/>
      </c>
      <c r="H19" s="38" t="str">
        <f t="shared" si="3"/>
        <v/>
      </c>
      <c r="I19" s="40"/>
      <c r="J19" s="41" t="str">
        <f t="shared" si="4"/>
        <v/>
      </c>
      <c r="K19" s="42" t="str">
        <f t="shared" si="5"/>
        <v/>
      </c>
      <c r="L19" s="2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2"/>
      <c r="Y19" s="18"/>
      <c r="Z19" s="2"/>
      <c r="AA19" s="18"/>
      <c r="AB19" s="18"/>
      <c r="AC19" s="18"/>
      <c r="AD19" s="18"/>
      <c r="AE19" s="18"/>
    </row>
    <row r="20" ht="15.75" customHeight="1">
      <c r="A20" s="44" t="str">
        <f>ALNS!A20</f>
        <v>Lethycia Nascimento Sousa</v>
      </c>
      <c r="B20" s="29"/>
      <c r="C20" s="29"/>
      <c r="D20" s="29"/>
      <c r="E20" s="29"/>
      <c r="F20" s="30">
        <f t="shared" si="1"/>
        <v>0</v>
      </c>
      <c r="G20" s="31" t="str">
        <f t="shared" si="2"/>
        <v/>
      </c>
      <c r="H20" s="30" t="str">
        <f t="shared" si="3"/>
        <v/>
      </c>
      <c r="I20" s="32"/>
      <c r="J20" s="33" t="str">
        <f t="shared" si="4"/>
        <v/>
      </c>
      <c r="K20" s="34" t="str">
        <f t="shared" si="5"/>
        <v/>
      </c>
      <c r="L20" s="2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2"/>
      <c r="Y20" s="18"/>
      <c r="Z20" s="2"/>
      <c r="AA20" s="18"/>
      <c r="AB20" s="18"/>
      <c r="AC20" s="18"/>
      <c r="AD20" s="18"/>
      <c r="AE20" s="18"/>
    </row>
    <row r="21" ht="15.75" customHeight="1">
      <c r="A21" s="36" t="str">
        <f>ALNS!A21</f>
        <v>Maria Julia Oliveira Almeida</v>
      </c>
      <c r="B21" s="37"/>
      <c r="C21" s="37"/>
      <c r="D21" s="37"/>
      <c r="E21" s="37"/>
      <c r="F21" s="38">
        <f t="shared" si="1"/>
        <v>0</v>
      </c>
      <c r="G21" s="39" t="str">
        <f t="shared" si="2"/>
        <v/>
      </c>
      <c r="H21" s="38" t="str">
        <f t="shared" si="3"/>
        <v/>
      </c>
      <c r="I21" s="40"/>
      <c r="J21" s="41" t="str">
        <f t="shared" si="4"/>
        <v/>
      </c>
      <c r="K21" s="42" t="str">
        <f t="shared" si="5"/>
        <v/>
      </c>
      <c r="L21" s="2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2"/>
      <c r="Y21" s="18"/>
      <c r="Z21" s="2"/>
      <c r="AA21" s="18"/>
      <c r="AB21" s="18"/>
      <c r="AC21" s="18"/>
      <c r="AD21" s="18"/>
      <c r="AE21" s="18"/>
    </row>
    <row r="22" ht="15.75" customHeight="1">
      <c r="A22" s="28" t="str">
        <f>ALNS!A22</f>
        <v>Marynna Mellyne de Oliveira Almeida Carneiro</v>
      </c>
      <c r="B22" s="29"/>
      <c r="C22" s="29"/>
      <c r="D22" s="29"/>
      <c r="E22" s="29"/>
      <c r="F22" s="30">
        <f t="shared" si="1"/>
        <v>0</v>
      </c>
      <c r="G22" s="31" t="str">
        <f t="shared" si="2"/>
        <v/>
      </c>
      <c r="H22" s="30" t="str">
        <f t="shared" si="3"/>
        <v/>
      </c>
      <c r="I22" s="32"/>
      <c r="J22" s="33" t="str">
        <f t="shared" si="4"/>
        <v/>
      </c>
      <c r="K22" s="34" t="str">
        <f t="shared" si="5"/>
        <v/>
      </c>
      <c r="L22" s="2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2"/>
      <c r="Y22" s="18"/>
      <c r="Z22" s="2"/>
      <c r="AA22" s="18"/>
      <c r="AB22" s="18"/>
      <c r="AC22" s="18"/>
      <c r="AD22" s="18"/>
      <c r="AE22" s="18"/>
    </row>
    <row r="23" ht="15.75" customHeight="1">
      <c r="A23" s="36" t="str">
        <f>ALNS!A23</f>
        <v>Milena Luana Azevedo Lima</v>
      </c>
      <c r="B23" s="37"/>
      <c r="C23" s="37"/>
      <c r="D23" s="37"/>
      <c r="E23" s="37"/>
      <c r="F23" s="38">
        <f t="shared" si="1"/>
        <v>0</v>
      </c>
      <c r="G23" s="39" t="str">
        <f t="shared" si="2"/>
        <v/>
      </c>
      <c r="H23" s="38" t="str">
        <f t="shared" si="3"/>
        <v/>
      </c>
      <c r="I23" s="40"/>
      <c r="J23" s="41" t="str">
        <f t="shared" si="4"/>
        <v/>
      </c>
      <c r="K23" s="42" t="str">
        <f t="shared" si="5"/>
        <v/>
      </c>
      <c r="L23" s="2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2"/>
      <c r="Y23" s="18"/>
      <c r="Z23" s="2"/>
      <c r="AA23" s="18"/>
      <c r="AB23" s="18"/>
      <c r="AC23" s="18"/>
      <c r="AD23" s="18"/>
      <c r="AE23" s="18"/>
    </row>
    <row r="24" ht="15.75" customHeight="1">
      <c r="A24" s="28" t="str">
        <f>ALNS!A24</f>
        <v>Myllena Maria da Silva Balbino</v>
      </c>
      <c r="B24" s="29"/>
      <c r="C24" s="29"/>
      <c r="D24" s="29"/>
      <c r="E24" s="29"/>
      <c r="F24" s="30">
        <f t="shared" si="1"/>
        <v>0</v>
      </c>
      <c r="G24" s="31" t="str">
        <f t="shared" si="2"/>
        <v/>
      </c>
      <c r="H24" s="30" t="str">
        <f t="shared" si="3"/>
        <v/>
      </c>
      <c r="I24" s="32"/>
      <c r="J24" s="33" t="str">
        <f t="shared" si="4"/>
        <v/>
      </c>
      <c r="K24" s="34" t="str">
        <f t="shared" si="5"/>
        <v/>
      </c>
      <c r="L24" s="2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2"/>
      <c r="Y24" s="18"/>
      <c r="Z24" s="2"/>
      <c r="AA24" s="18"/>
      <c r="AB24" s="18"/>
      <c r="AC24" s="18"/>
      <c r="AD24" s="18"/>
      <c r="AE24" s="18"/>
    </row>
    <row r="25" ht="15.75" customHeight="1">
      <c r="A25" s="36" t="str">
        <f>ALNS!A25</f>
        <v>Poliana Kelly de Almeida Nascimento</v>
      </c>
      <c r="B25" s="37"/>
      <c r="C25" s="37"/>
      <c r="D25" s="37"/>
      <c r="E25" s="37"/>
      <c r="F25" s="38">
        <f t="shared" si="1"/>
        <v>0</v>
      </c>
      <c r="G25" s="39" t="str">
        <f t="shared" si="2"/>
        <v/>
      </c>
      <c r="H25" s="38" t="str">
        <f t="shared" si="3"/>
        <v/>
      </c>
      <c r="I25" s="40"/>
      <c r="J25" s="41" t="str">
        <f t="shared" si="4"/>
        <v/>
      </c>
      <c r="K25" s="42" t="str">
        <f t="shared" si="5"/>
        <v/>
      </c>
      <c r="L25" s="2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2"/>
      <c r="Y25" s="18"/>
      <c r="Z25" s="2"/>
      <c r="AA25" s="18"/>
      <c r="AB25" s="18"/>
      <c r="AC25" s="18"/>
      <c r="AD25" s="18"/>
      <c r="AE25" s="18"/>
    </row>
    <row r="26" ht="15.75" customHeight="1">
      <c r="A26" s="28" t="str">
        <f>ALNS!A26</f>
        <v>Rafaelly Jordão de Oliveira</v>
      </c>
      <c r="B26" s="29"/>
      <c r="C26" s="29"/>
      <c r="D26" s="29"/>
      <c r="E26" s="29"/>
      <c r="F26" s="30">
        <f t="shared" si="1"/>
        <v>0</v>
      </c>
      <c r="G26" s="31" t="str">
        <f t="shared" si="2"/>
        <v/>
      </c>
      <c r="H26" s="30" t="str">
        <f t="shared" si="3"/>
        <v/>
      </c>
      <c r="I26" s="32"/>
      <c r="J26" s="33" t="str">
        <f t="shared" si="4"/>
        <v/>
      </c>
      <c r="K26" s="34" t="str">
        <f t="shared" si="5"/>
        <v/>
      </c>
      <c r="L26" s="2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2"/>
      <c r="Y26" s="18"/>
      <c r="Z26" s="2"/>
      <c r="AA26" s="18"/>
      <c r="AB26" s="18"/>
      <c r="AC26" s="18"/>
      <c r="AD26" s="18"/>
      <c r="AE26" s="18"/>
    </row>
    <row r="27" ht="15.75" customHeight="1">
      <c r="A27" s="36" t="str">
        <f>ALNS!A27</f>
        <v>Samuel de Sousa Ribeiro</v>
      </c>
      <c r="B27" s="37"/>
      <c r="C27" s="37"/>
      <c r="D27" s="37"/>
      <c r="E27" s="37"/>
      <c r="F27" s="38">
        <f t="shared" si="1"/>
        <v>0</v>
      </c>
      <c r="G27" s="39" t="str">
        <f t="shared" si="2"/>
        <v/>
      </c>
      <c r="H27" s="38" t="str">
        <f t="shared" si="3"/>
        <v/>
      </c>
      <c r="I27" s="40"/>
      <c r="J27" s="41" t="str">
        <f t="shared" si="4"/>
        <v/>
      </c>
      <c r="K27" s="42" t="str">
        <f t="shared" si="5"/>
        <v/>
      </c>
      <c r="L27" s="2"/>
      <c r="M27" s="18"/>
      <c r="N27" s="2"/>
      <c r="O27" s="2"/>
      <c r="P27" s="18"/>
      <c r="Q27" s="2"/>
      <c r="R27" s="2"/>
      <c r="S27" s="2"/>
      <c r="T27" s="2"/>
      <c r="U27" s="2"/>
      <c r="V27" s="2"/>
      <c r="W27" s="2"/>
      <c r="X27" s="2"/>
      <c r="Y27" s="18"/>
      <c r="Z27" s="2"/>
      <c r="AA27" s="18"/>
      <c r="AB27" s="18"/>
      <c r="AC27" s="18"/>
      <c r="AD27" s="18"/>
      <c r="AE27" s="18"/>
    </row>
    <row r="28" ht="15.75" hidden="1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2"/>
      <c r="M28" s="18"/>
      <c r="N28" s="2"/>
      <c r="O28" s="18"/>
      <c r="P28" s="18"/>
      <c r="Q28" s="18"/>
      <c r="R28" s="18"/>
      <c r="S28" s="18"/>
      <c r="T28" s="2"/>
      <c r="U28" s="2"/>
      <c r="V28" s="2"/>
      <c r="W28" s="2"/>
      <c r="X28" s="2"/>
      <c r="Y28" s="18"/>
      <c r="Z28" s="2"/>
      <c r="AA28" s="18"/>
      <c r="AB28" s="18"/>
      <c r="AC28" s="18"/>
      <c r="AD28" s="18"/>
      <c r="AE28" s="18"/>
    </row>
    <row r="29" ht="15.75" hidden="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2"/>
      <c r="M29" s="18"/>
      <c r="N29" s="18"/>
      <c r="O29" s="18"/>
      <c r="P29" s="18"/>
      <c r="Q29" s="18"/>
      <c r="R29" s="18"/>
      <c r="S29" s="18"/>
      <c r="T29" s="2"/>
      <c r="U29" s="2"/>
      <c r="V29" s="2"/>
      <c r="W29" s="2"/>
      <c r="X29" s="2"/>
      <c r="Y29" s="2"/>
      <c r="Z29" s="2"/>
      <c r="AA29" s="18"/>
      <c r="AB29" s="18"/>
      <c r="AC29" s="18"/>
      <c r="AD29" s="18"/>
      <c r="AE29" s="18"/>
    </row>
    <row r="30" ht="15.75" hidden="1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2"/>
      <c r="M30" s="18"/>
      <c r="N30" s="2"/>
      <c r="O30" s="18"/>
      <c r="P30" s="18"/>
      <c r="Q30" s="18"/>
      <c r="R30" s="18"/>
      <c r="S30" s="18"/>
      <c r="T30" s="2"/>
      <c r="U30" s="2"/>
      <c r="V30" s="2"/>
      <c r="W30" s="2"/>
      <c r="X30" s="2"/>
      <c r="Y30" s="2"/>
      <c r="Z30" s="2"/>
      <c r="AA30" s="18"/>
      <c r="AB30" s="18"/>
      <c r="AC30" s="18"/>
      <c r="AD30" s="18"/>
      <c r="AE30" s="18"/>
    </row>
    <row r="31" ht="15.75" hidden="1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8"/>
      <c r="M31" s="18"/>
      <c r="N31" s="2"/>
      <c r="O31" s="18"/>
      <c r="P31" s="18"/>
      <c r="Q31" s="2"/>
      <c r="R31" s="18"/>
      <c r="S31" s="18"/>
      <c r="T31" s="2"/>
      <c r="U31" s="2"/>
      <c r="V31" s="2"/>
      <c r="W31" s="2"/>
      <c r="X31" s="2"/>
      <c r="Y31" s="2"/>
      <c r="Z31" s="2"/>
      <c r="AA31" s="18"/>
      <c r="AB31" s="2"/>
      <c r="AC31" s="18"/>
      <c r="AD31" s="18"/>
      <c r="AE31" s="18"/>
    </row>
    <row r="32" ht="15.75" hidden="1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8"/>
      <c r="M32" s="18"/>
      <c r="N32" s="2"/>
      <c r="O32" s="18"/>
      <c r="P32" s="18"/>
      <c r="Q32" s="18"/>
      <c r="R32" s="18"/>
      <c r="S32" s="18"/>
      <c r="T32" s="2"/>
      <c r="U32" s="2"/>
      <c r="V32" s="2"/>
      <c r="W32" s="2"/>
      <c r="X32" s="2"/>
      <c r="Y32" s="2"/>
      <c r="Z32" s="2"/>
      <c r="AA32" s="18"/>
      <c r="AB32" s="18"/>
      <c r="AC32" s="18"/>
      <c r="AD32" s="18"/>
      <c r="AE32" s="18"/>
    </row>
    <row r="33" ht="15.75" hidden="1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8"/>
      <c r="M33" s="18"/>
      <c r="N33" s="18"/>
      <c r="O33" s="18"/>
      <c r="P33" s="18"/>
      <c r="Q33" s="18"/>
      <c r="R33" s="18"/>
      <c r="S33" s="18"/>
      <c r="T33" s="2"/>
      <c r="U33" s="2"/>
      <c r="V33" s="2"/>
      <c r="W33" s="2"/>
      <c r="X33" s="2"/>
      <c r="Y33" s="2"/>
      <c r="Z33" s="2"/>
      <c r="AA33" s="18"/>
      <c r="AB33" s="18"/>
      <c r="AC33" s="18"/>
      <c r="AD33" s="18"/>
      <c r="AE33" s="18"/>
    </row>
    <row r="34" ht="15.75" hidden="1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8"/>
      <c r="M34" s="18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8"/>
      <c r="AB34" s="18"/>
      <c r="AC34" s="18"/>
      <c r="AD34" s="18"/>
      <c r="AE34" s="18"/>
    </row>
    <row r="35" ht="15.75" hidden="1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8"/>
      <c r="M35" s="18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8"/>
      <c r="AB35" s="18"/>
      <c r="AC35" s="18"/>
      <c r="AD35" s="18"/>
      <c r="AE35" s="18"/>
    </row>
    <row r="36" ht="15.75" hidden="1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8"/>
      <c r="M36" s="18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8"/>
      <c r="AB36" s="18"/>
      <c r="AC36" s="18"/>
      <c r="AD36" s="18"/>
      <c r="AE36" s="18"/>
    </row>
    <row r="37" ht="15.75" hidden="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8"/>
      <c r="M37" s="18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8"/>
      <c r="AB37" s="18"/>
      <c r="AC37" s="18"/>
      <c r="AD37" s="18"/>
      <c r="AE37" s="2"/>
    </row>
    <row r="38" ht="15.75" hidden="1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8"/>
      <c r="M38" s="18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8"/>
      <c r="AB38" s="18"/>
      <c r="AC38" s="18"/>
      <c r="AD38" s="18"/>
      <c r="AE38" s="2"/>
    </row>
    <row r="39" ht="15.75" hidden="1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8"/>
      <c r="M39" s="18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8"/>
      <c r="AB39" s="18"/>
      <c r="AC39" s="18"/>
      <c r="AD39" s="18"/>
      <c r="AE39" s="2"/>
    </row>
    <row r="40" ht="15.75" hidden="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8"/>
      <c r="M40" s="18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8"/>
      <c r="AB40" s="18"/>
      <c r="AC40" s="18"/>
      <c r="AD40" s="2"/>
      <c r="AE40" s="2"/>
    </row>
    <row r="41" ht="15.75" hidden="1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8"/>
      <c r="M41" s="18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8"/>
      <c r="AB41" s="2"/>
      <c r="AC41" s="2"/>
      <c r="AD41" s="2"/>
      <c r="AE41" s="2"/>
    </row>
    <row r="42" ht="15.75" hidden="1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8"/>
      <c r="M42" s="18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8"/>
      <c r="AB42" s="2"/>
      <c r="AC42" s="2"/>
      <c r="AD42" s="2"/>
      <c r="AE42" s="2"/>
    </row>
    <row r="43" ht="15.75" hidden="1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8"/>
      <c r="M43" s="18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8"/>
      <c r="AB43" s="2"/>
      <c r="AC43" s="2"/>
      <c r="AD43" s="2"/>
      <c r="AE43" s="2"/>
    </row>
    <row r="44" ht="15.75" hidden="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8"/>
      <c r="M44" s="18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8"/>
      <c r="AB44" s="2"/>
      <c r="AC44" s="2"/>
      <c r="AD44" s="2"/>
      <c r="AE44" s="2"/>
    </row>
    <row r="45" ht="15.75" hidden="1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8"/>
      <c r="M45" s="18"/>
      <c r="N45" s="18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8"/>
      <c r="M46" s="18"/>
      <c r="N46" s="18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8"/>
      <c r="M47" s="18"/>
      <c r="N47" s="18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8"/>
      <c r="M48" s="18"/>
      <c r="N48" s="1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8"/>
      <c r="M49" s="18"/>
      <c r="N49" s="18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8"/>
      <c r="M50" s="18"/>
      <c r="N50" s="18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8"/>
      <c r="M51" s="18"/>
      <c r="N51" s="18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8"/>
      <c r="M52" s="18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2"/>
      <c r="AA53" s="18"/>
      <c r="AB53" s="18"/>
      <c r="AC53" s="18"/>
      <c r="AD53" s="18"/>
      <c r="AE53" s="18"/>
    </row>
    <row r="54" ht="15.75" hidden="1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2"/>
      <c r="AA54" s="18"/>
      <c r="AB54" s="18"/>
      <c r="AC54" s="18"/>
      <c r="AD54" s="18"/>
      <c r="AE54" s="18"/>
    </row>
    <row r="55" ht="15.75" hidden="1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2"/>
      <c r="Y55" s="18"/>
      <c r="Z55" s="2"/>
      <c r="AA55" s="18"/>
      <c r="AB55" s="18"/>
      <c r="AC55" s="18"/>
      <c r="AD55" s="18"/>
      <c r="AE55" s="18"/>
    </row>
    <row r="56" ht="15.75" hidden="1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2"/>
      <c r="AA56" s="18"/>
      <c r="AB56" s="18"/>
      <c r="AC56" s="18"/>
      <c r="AD56" s="18"/>
      <c r="AE56" s="18"/>
    </row>
    <row r="57" ht="15.75" hidden="1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2"/>
      <c r="Y57" s="18"/>
      <c r="Z57" s="2"/>
      <c r="AA57" s="18"/>
      <c r="AB57" s="18"/>
      <c r="AC57" s="18"/>
      <c r="AD57" s="18"/>
      <c r="AE57" s="18"/>
    </row>
    <row r="58" ht="15.75" hidden="1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2"/>
      <c r="Y58" s="18"/>
      <c r="Z58" s="2"/>
      <c r="AA58" s="18"/>
      <c r="AB58" s="18"/>
      <c r="AC58" s="18"/>
      <c r="AD58" s="18"/>
      <c r="AE58" s="18"/>
    </row>
    <row r="59" ht="15.75" hidden="1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2"/>
      <c r="Y59" s="18"/>
      <c r="Z59" s="2"/>
      <c r="AA59" s="18"/>
      <c r="AB59" s="18"/>
      <c r="AC59" s="18"/>
      <c r="AD59" s="18"/>
      <c r="AE59" s="18"/>
    </row>
    <row r="60" ht="15.75" hidden="1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2"/>
      <c r="Y60" s="18"/>
      <c r="Z60" s="2"/>
      <c r="AA60" s="18"/>
      <c r="AB60" s="18"/>
      <c r="AC60" s="18"/>
      <c r="AD60" s="18"/>
      <c r="AE60" s="18"/>
    </row>
    <row r="61" ht="15.75" hidden="1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2"/>
      <c r="Y61" s="18"/>
      <c r="Z61" s="2"/>
      <c r="AA61" s="18"/>
      <c r="AB61" s="18"/>
      <c r="AC61" s="18"/>
      <c r="AD61" s="18"/>
      <c r="AE61" s="18"/>
    </row>
    <row r="62" ht="15.75" hidden="1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2"/>
      <c r="Y62" s="18"/>
      <c r="Z62" s="2"/>
      <c r="AA62" s="18"/>
      <c r="AB62" s="18"/>
      <c r="AC62" s="18"/>
      <c r="AD62" s="18"/>
      <c r="AE62" s="18"/>
    </row>
    <row r="63" ht="15.75" hidden="1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2"/>
      <c r="Y63" s="18"/>
      <c r="Z63" s="2"/>
      <c r="AA63" s="18"/>
      <c r="AB63" s="18"/>
      <c r="AC63" s="18"/>
      <c r="AD63" s="18"/>
      <c r="AE63" s="18"/>
    </row>
    <row r="64" ht="15.75" hidden="1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2"/>
      <c r="Y64" s="18"/>
      <c r="Z64" s="2"/>
      <c r="AA64" s="18"/>
      <c r="AB64" s="18"/>
      <c r="AC64" s="18"/>
      <c r="AD64" s="18"/>
      <c r="AE64" s="18"/>
    </row>
    <row r="65" ht="15.75" hidden="1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2"/>
      <c r="Y65" s="18"/>
      <c r="Z65" s="2"/>
      <c r="AA65" s="18"/>
      <c r="AB65" s="18"/>
      <c r="AC65" s="18"/>
      <c r="AD65" s="18"/>
      <c r="AE65" s="18"/>
    </row>
    <row r="66" ht="15.75" hidden="1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2"/>
      <c r="Y66" s="18"/>
      <c r="Z66" s="2"/>
      <c r="AA66" s="18"/>
      <c r="AB66" s="18"/>
      <c r="AC66" s="18"/>
      <c r="AD66" s="18"/>
      <c r="AE66" s="18"/>
    </row>
    <row r="67" ht="15.75" hidden="1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2"/>
      <c r="Y67" s="18"/>
      <c r="Z67" s="2"/>
      <c r="AA67" s="18"/>
      <c r="AB67" s="18"/>
      <c r="AC67" s="18"/>
      <c r="AD67" s="18"/>
      <c r="AE67" s="18"/>
    </row>
    <row r="68" ht="15.75" hidden="1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2"/>
      <c r="Y68" s="18"/>
      <c r="Z68" s="2"/>
      <c r="AA68" s="18"/>
      <c r="AB68" s="18"/>
      <c r="AC68" s="18"/>
      <c r="AD68" s="18"/>
      <c r="AE68" s="18"/>
    </row>
    <row r="69" ht="15.75" hidden="1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2"/>
      <c r="Y69" s="18"/>
      <c r="Z69" s="2"/>
      <c r="AA69" s="18"/>
      <c r="AB69" s="18"/>
      <c r="AC69" s="18"/>
      <c r="AD69" s="18"/>
      <c r="AE69" s="18"/>
    </row>
    <row r="70" ht="15.75" hidden="1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2"/>
      <c r="Y70" s="18"/>
      <c r="Z70" s="2"/>
      <c r="AA70" s="18"/>
      <c r="AB70" s="18"/>
      <c r="AC70" s="18"/>
      <c r="AD70" s="18"/>
      <c r="AE70" s="18"/>
    </row>
    <row r="71" ht="15.75" hidden="1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2"/>
      <c r="Y71" s="18"/>
      <c r="Z71" s="2"/>
      <c r="AA71" s="18"/>
      <c r="AB71" s="18"/>
      <c r="AC71" s="18"/>
      <c r="AD71" s="18"/>
      <c r="AE71" s="18"/>
    </row>
    <row r="72" ht="15.75" hidden="1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2"/>
      <c r="Y72" s="18"/>
      <c r="Z72" s="2"/>
      <c r="AA72" s="18"/>
      <c r="AB72" s="18"/>
      <c r="AC72" s="18"/>
      <c r="AD72" s="18"/>
      <c r="AE72" s="18"/>
    </row>
    <row r="73" ht="15.75" hidden="1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2"/>
      <c r="Y73" s="18"/>
      <c r="Z73" s="2"/>
      <c r="AA73" s="18"/>
      <c r="AB73" s="18"/>
      <c r="AC73" s="18"/>
      <c r="AD73" s="18"/>
      <c r="AE73" s="18"/>
    </row>
    <row r="74" ht="15.75" hidden="1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2"/>
      <c r="Y74" s="18"/>
      <c r="Z74" s="2"/>
      <c r="AA74" s="18"/>
      <c r="AB74" s="18"/>
      <c r="AC74" s="18"/>
      <c r="AD74" s="18"/>
      <c r="AE74" s="18"/>
    </row>
    <row r="75" ht="15.75" hidden="1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2"/>
      <c r="Y75" s="18"/>
      <c r="Z75" s="2"/>
      <c r="AA75" s="18"/>
      <c r="AB75" s="18"/>
      <c r="AC75" s="18"/>
      <c r="AD75" s="18"/>
      <c r="AE75" s="18"/>
    </row>
    <row r="76" ht="15.75" hidden="1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2"/>
      <c r="Y76" s="18"/>
      <c r="Z76" s="2"/>
      <c r="AA76" s="18"/>
      <c r="AB76" s="18"/>
      <c r="AC76" s="18"/>
      <c r="AD76" s="18"/>
      <c r="AE76" s="18"/>
    </row>
    <row r="77" ht="15.75" hidden="1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2"/>
      <c r="Y77" s="18"/>
      <c r="Z77" s="2"/>
      <c r="AA77" s="18"/>
      <c r="AB77" s="18"/>
      <c r="AC77" s="18"/>
      <c r="AD77" s="18"/>
      <c r="AE77" s="18"/>
    </row>
    <row r="78" ht="15.75" hidden="1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2"/>
      <c r="Y78" s="18"/>
      <c r="Z78" s="2"/>
      <c r="AA78" s="18"/>
      <c r="AB78" s="18"/>
      <c r="AC78" s="18"/>
      <c r="AD78" s="18"/>
      <c r="AE78" s="18"/>
    </row>
    <row r="79" ht="15.75" hidden="1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2"/>
      <c r="W79" s="2"/>
      <c r="X79" s="2"/>
      <c r="Y79" s="18"/>
      <c r="Z79" s="2"/>
      <c r="AA79" s="18"/>
      <c r="AB79" s="18"/>
      <c r="AC79" s="18"/>
      <c r="AD79" s="18"/>
      <c r="AE79" s="18"/>
    </row>
    <row r="80" ht="15.75" hidden="1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2"/>
      <c r="W80" s="2"/>
      <c r="X80" s="2"/>
      <c r="Y80" s="18"/>
      <c r="Z80" s="2"/>
      <c r="AA80" s="18"/>
      <c r="AB80" s="18"/>
      <c r="AC80" s="18"/>
      <c r="AD80" s="18"/>
      <c r="AE80" s="18"/>
    </row>
    <row r="81" ht="15.75" hidden="1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2"/>
      <c r="W81" s="2"/>
      <c r="X81" s="2"/>
      <c r="Y81" s="2"/>
      <c r="Z81" s="2"/>
      <c r="AA81" s="18"/>
      <c r="AB81" s="18"/>
      <c r="AC81" s="18"/>
      <c r="AD81" s="18"/>
      <c r="AE81" s="18"/>
    </row>
    <row r="82" ht="15.75" hidden="1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2"/>
      <c r="W82" s="2"/>
      <c r="X82" s="2"/>
      <c r="Y82" s="2"/>
      <c r="Z82" s="2"/>
      <c r="AA82" s="18"/>
      <c r="AB82" s="18"/>
      <c r="AC82" s="18"/>
      <c r="AD82" s="18"/>
      <c r="AE82" s="18"/>
    </row>
    <row r="83" ht="15.75" hidden="1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2"/>
      <c r="W83" s="2"/>
      <c r="X83" s="2"/>
      <c r="Y83" s="2"/>
      <c r="Z83" s="2"/>
      <c r="AA83" s="18"/>
      <c r="AB83" s="18"/>
      <c r="AC83" s="18"/>
      <c r="AD83" s="18"/>
      <c r="AE83" s="18"/>
    </row>
    <row r="84" ht="15.75" hidden="1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2"/>
      <c r="W84" s="2"/>
      <c r="X84" s="2"/>
      <c r="Y84" s="2"/>
      <c r="Z84" s="2"/>
      <c r="AA84" s="18"/>
      <c r="AB84" s="18"/>
      <c r="AC84" s="18"/>
      <c r="AD84" s="18"/>
      <c r="AE84" s="18"/>
    </row>
    <row r="85" ht="15.75" hidden="1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2"/>
      <c r="W85" s="2"/>
      <c r="X85" s="2"/>
      <c r="Y85" s="2"/>
      <c r="Z85" s="2"/>
      <c r="AA85" s="18"/>
      <c r="AB85" s="18"/>
      <c r="AC85" s="18"/>
      <c r="AD85" s="18"/>
      <c r="AE85" s="18"/>
    </row>
    <row r="86" ht="15.75" hidden="1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8"/>
      <c r="M86" s="18"/>
      <c r="N86" s="18"/>
      <c r="O86" s="18"/>
      <c r="P86" s="18"/>
      <c r="Q86" s="2"/>
      <c r="R86" s="2"/>
      <c r="S86" s="18"/>
      <c r="T86" s="18"/>
      <c r="U86" s="2"/>
      <c r="V86" s="2"/>
      <c r="W86" s="2"/>
      <c r="X86" s="2"/>
      <c r="Y86" s="2"/>
      <c r="Z86" s="2"/>
      <c r="AA86" s="18"/>
      <c r="AB86" s="18"/>
      <c r="AC86" s="18"/>
      <c r="AD86" s="18"/>
      <c r="AE86" s="18"/>
    </row>
    <row r="87" ht="15.75" hidden="1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8"/>
      <c r="M87" s="18"/>
      <c r="N87" s="18"/>
      <c r="O87" s="18"/>
      <c r="P87" s="18"/>
      <c r="Q87" s="2"/>
      <c r="R87" s="2"/>
      <c r="S87" s="2"/>
      <c r="T87" s="2"/>
      <c r="U87" s="2"/>
      <c r="V87" s="2"/>
      <c r="W87" s="2"/>
      <c r="X87" s="2"/>
      <c r="Y87" s="2"/>
      <c r="Z87" s="2"/>
      <c r="AA87" s="18"/>
      <c r="AB87" s="18"/>
      <c r="AC87" s="18"/>
      <c r="AD87" s="18"/>
      <c r="AE87" s="18"/>
    </row>
    <row r="88" ht="15.75" hidden="1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8"/>
      <c r="M88" s="18"/>
      <c r="N88" s="18"/>
      <c r="O88" s="18"/>
      <c r="P88" s="18"/>
      <c r="Q88" s="2"/>
      <c r="R88" s="2"/>
      <c r="S88" s="2"/>
      <c r="T88" s="2"/>
      <c r="U88" s="2"/>
      <c r="V88" s="2"/>
      <c r="W88" s="2"/>
      <c r="X88" s="2"/>
      <c r="Y88" s="2"/>
      <c r="Z88" s="2"/>
      <c r="AA88" s="18"/>
      <c r="AB88" s="18"/>
      <c r="AC88" s="18"/>
      <c r="AD88" s="18"/>
      <c r="AE88" s="18"/>
    </row>
    <row r="89" ht="15.75" hidden="1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8"/>
      <c r="M89" s="18"/>
      <c r="N89" s="18"/>
      <c r="O89" s="18"/>
      <c r="P89" s="18"/>
      <c r="Q89" s="2"/>
      <c r="R89" s="2"/>
      <c r="S89" s="2"/>
      <c r="T89" s="2"/>
      <c r="U89" s="2"/>
      <c r="V89" s="2"/>
      <c r="W89" s="2"/>
      <c r="X89" s="2"/>
      <c r="Y89" s="2"/>
      <c r="Z89" s="2"/>
      <c r="AA89" s="18"/>
      <c r="AB89" s="18"/>
      <c r="AC89" s="18"/>
      <c r="AD89" s="18"/>
      <c r="AE89" s="18"/>
    </row>
    <row r="90" ht="15.75" hidden="1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8"/>
      <c r="M90" s="18"/>
      <c r="N90" s="18"/>
      <c r="O90" s="18"/>
      <c r="P90" s="18"/>
      <c r="Q90" s="2"/>
      <c r="R90" s="2"/>
      <c r="S90" s="2"/>
      <c r="T90" s="2"/>
      <c r="U90" s="2"/>
      <c r="V90" s="2"/>
      <c r="W90" s="2"/>
      <c r="X90" s="2"/>
      <c r="Y90" s="2"/>
      <c r="Z90" s="2"/>
      <c r="AA90" s="18"/>
      <c r="AB90" s="18"/>
      <c r="AC90" s="18"/>
      <c r="AD90" s="18"/>
      <c r="AE90" s="2"/>
    </row>
    <row r="91" ht="15.75" hidden="1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8"/>
      <c r="M91" s="18"/>
      <c r="N91" s="18"/>
      <c r="O91" s="18"/>
      <c r="P91" s="18"/>
      <c r="Q91" s="2"/>
      <c r="R91" s="2"/>
      <c r="S91" s="2"/>
      <c r="T91" s="2"/>
      <c r="U91" s="2"/>
      <c r="V91" s="2"/>
      <c r="W91" s="2"/>
      <c r="X91" s="2"/>
      <c r="Y91" s="2"/>
      <c r="Z91" s="2"/>
      <c r="AA91" s="18"/>
      <c r="AB91" s="18"/>
      <c r="AC91" s="18"/>
      <c r="AD91" s="18"/>
      <c r="AE91" s="2"/>
    </row>
    <row r="92" ht="15.75" hidden="1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8"/>
      <c r="M92" s="18"/>
      <c r="N92" s="18"/>
      <c r="O92" s="18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8"/>
      <c r="AB92" s="18"/>
      <c r="AC92" s="18"/>
      <c r="AD92" s="2"/>
      <c r="AE92" s="2"/>
    </row>
    <row r="93" ht="15.75" hidden="1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8"/>
      <c r="M93" s="18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8"/>
      <c r="AB93" s="2"/>
      <c r="AC93" s="2"/>
      <c r="AD93" s="2"/>
      <c r="AE93" s="2"/>
    </row>
    <row r="94" ht="15.75" hidden="1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8"/>
      <c r="M94" s="18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8"/>
      <c r="AB94" s="2"/>
      <c r="AC94" s="2"/>
      <c r="AD94" s="2"/>
      <c r="AE94" s="2"/>
    </row>
    <row r="95" ht="15.75" hidden="1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8"/>
      <c r="M95" s="18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8"/>
      <c r="AB95" s="2"/>
      <c r="AC95" s="2"/>
      <c r="AD95" s="2"/>
      <c r="AE95" s="2"/>
    </row>
    <row r="96" ht="15.75" hidden="1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8"/>
      <c r="M96" s="18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8"/>
      <c r="AB96" s="2"/>
      <c r="AC96" s="2"/>
      <c r="AD96" s="2"/>
      <c r="AE96" s="2"/>
    </row>
    <row r="97" ht="15.75" hidden="1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8"/>
      <c r="M97" s="18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8"/>
      <c r="M98" s="18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8"/>
      <c r="M99" s="18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8"/>
      <c r="M100" s="18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8"/>
      <c r="M101" s="18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8"/>
      <c r="M102" s="18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8"/>
      <c r="M103" s="18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8"/>
      <c r="M104" s="18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8"/>
      <c r="M105" s="18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8"/>
      <c r="M106" s="18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8"/>
      <c r="M107" s="18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8"/>
      <c r="M108" s="18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8"/>
      <c r="M109" s="18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8"/>
      <c r="M110" s="18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8"/>
      <c r="M111" s="18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8"/>
      <c r="M112" s="18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8"/>
      <c r="M113" s="18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8"/>
      <c r="M114" s="18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8"/>
      <c r="M115" s="18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8"/>
      <c r="M116" s="18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8"/>
      <c r="M117" s="18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8"/>
      <c r="M118" s="18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8"/>
      <c r="M119" s="18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8"/>
      <c r="M120" s="18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8"/>
      <c r="M121" s="18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8"/>
      <c r="M122" s="18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8"/>
      <c r="M123" s="18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8"/>
      <c r="M124" s="18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8"/>
      <c r="M125" s="18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8"/>
      <c r="M126" s="18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8"/>
      <c r="M127" s="18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8"/>
      <c r="M128" s="18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45"/>
      <c r="B129" s="45"/>
      <c r="C129" s="45"/>
      <c r="D129" s="45"/>
      <c r="E129" s="45"/>
      <c r="F129" s="45"/>
      <c r="G129" s="45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45"/>
      <c r="B130" s="45"/>
      <c r="C130" s="45"/>
      <c r="D130" s="45"/>
      <c r="E130" s="45"/>
      <c r="F130" s="45"/>
      <c r="G130" s="45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45"/>
      <c r="B131" s="45"/>
      <c r="C131" s="45"/>
      <c r="D131" s="45"/>
      <c r="E131" s="45"/>
      <c r="F131" s="45"/>
      <c r="G131" s="45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45"/>
      <c r="B132" s="45"/>
      <c r="C132" s="45"/>
      <c r="D132" s="45"/>
      <c r="E132" s="45"/>
      <c r="F132" s="45"/>
      <c r="G132" s="45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45"/>
      <c r="B133" s="45"/>
      <c r="C133" s="45"/>
      <c r="D133" s="45"/>
      <c r="E133" s="45"/>
      <c r="F133" s="45"/>
      <c r="G133" s="45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45"/>
      <c r="B134" s="45"/>
      <c r="C134" s="45"/>
      <c r="D134" s="45"/>
      <c r="E134" s="45"/>
      <c r="F134" s="45"/>
      <c r="G134" s="45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45"/>
      <c r="B135" s="45"/>
      <c r="C135" s="45"/>
      <c r="D135" s="45"/>
      <c r="E135" s="45"/>
      <c r="F135" s="45"/>
      <c r="G135" s="45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45"/>
      <c r="B136" s="45"/>
      <c r="C136" s="45"/>
      <c r="D136" s="45"/>
      <c r="E136" s="45"/>
      <c r="F136" s="45"/>
      <c r="G136" s="45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45"/>
      <c r="B137" s="45"/>
      <c r="C137" s="45"/>
      <c r="D137" s="45"/>
      <c r="E137" s="45"/>
      <c r="F137" s="45"/>
      <c r="G137" s="45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45"/>
      <c r="B138" s="45"/>
      <c r="C138" s="45"/>
      <c r="D138" s="45"/>
      <c r="E138" s="45"/>
      <c r="F138" s="45"/>
      <c r="G138" s="45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45"/>
      <c r="B139" s="45"/>
      <c r="C139" s="45"/>
      <c r="D139" s="45"/>
      <c r="E139" s="45"/>
      <c r="F139" s="45"/>
      <c r="G139" s="45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45"/>
      <c r="B140" s="45"/>
      <c r="C140" s="45"/>
      <c r="D140" s="45"/>
      <c r="E140" s="45"/>
      <c r="F140" s="45"/>
      <c r="G140" s="45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45"/>
      <c r="B141" s="45"/>
      <c r="C141" s="45"/>
      <c r="D141" s="45"/>
      <c r="E141" s="45"/>
      <c r="F141" s="45"/>
      <c r="G141" s="45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45"/>
      <c r="B142" s="45"/>
      <c r="C142" s="45"/>
      <c r="D142" s="45"/>
      <c r="E142" s="45"/>
      <c r="F142" s="45"/>
      <c r="G142" s="45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45"/>
      <c r="B143" s="45"/>
      <c r="C143" s="45"/>
      <c r="D143" s="45"/>
      <c r="E143" s="45"/>
      <c r="F143" s="45"/>
      <c r="G143" s="45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45"/>
      <c r="B144" s="45"/>
      <c r="C144" s="45"/>
      <c r="D144" s="45"/>
      <c r="E144" s="45"/>
      <c r="F144" s="45"/>
      <c r="G144" s="45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45"/>
      <c r="B145" s="45"/>
      <c r="C145" s="45"/>
      <c r="D145" s="45"/>
      <c r="E145" s="45"/>
      <c r="F145" s="45"/>
      <c r="G145" s="45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45"/>
      <c r="B146" s="45"/>
      <c r="C146" s="45"/>
      <c r="D146" s="45"/>
      <c r="E146" s="45"/>
      <c r="F146" s="45"/>
      <c r="G146" s="45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45"/>
      <c r="B147" s="45"/>
      <c r="C147" s="45"/>
      <c r="D147" s="45"/>
      <c r="E147" s="45"/>
      <c r="F147" s="45"/>
      <c r="G147" s="45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45"/>
      <c r="B148" s="45"/>
      <c r="C148" s="45"/>
      <c r="D148" s="45"/>
      <c r="E148" s="45"/>
      <c r="F148" s="45"/>
      <c r="G148" s="45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45"/>
      <c r="B149" s="45"/>
      <c r="C149" s="45"/>
      <c r="D149" s="45"/>
      <c r="E149" s="45"/>
      <c r="F149" s="45"/>
      <c r="G149" s="45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45"/>
      <c r="B150" s="45"/>
      <c r="C150" s="45"/>
      <c r="D150" s="45"/>
      <c r="E150" s="45"/>
      <c r="F150" s="45"/>
      <c r="G150" s="45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45"/>
      <c r="B151" s="45"/>
      <c r="C151" s="45"/>
      <c r="D151" s="45"/>
      <c r="E151" s="45"/>
      <c r="F151" s="45"/>
      <c r="G151" s="45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45"/>
      <c r="B152" s="45"/>
      <c r="C152" s="45"/>
      <c r="D152" s="45"/>
      <c r="E152" s="45"/>
      <c r="F152" s="45"/>
      <c r="G152" s="45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45"/>
      <c r="B153" s="45"/>
      <c r="C153" s="45"/>
      <c r="D153" s="45"/>
      <c r="E153" s="45"/>
      <c r="F153" s="45"/>
      <c r="G153" s="45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45"/>
      <c r="B154" s="45"/>
      <c r="C154" s="45"/>
      <c r="D154" s="45"/>
      <c r="E154" s="45"/>
      <c r="F154" s="45"/>
      <c r="G154" s="45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45"/>
      <c r="B155" s="45"/>
      <c r="C155" s="45"/>
      <c r="D155" s="45"/>
      <c r="E155" s="45"/>
      <c r="F155" s="45"/>
      <c r="G155" s="45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45"/>
      <c r="B156" s="45"/>
      <c r="C156" s="45"/>
      <c r="D156" s="45"/>
      <c r="E156" s="45"/>
      <c r="F156" s="45"/>
      <c r="G156" s="45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45"/>
      <c r="B157" s="45"/>
      <c r="C157" s="45"/>
      <c r="D157" s="45"/>
      <c r="E157" s="45"/>
      <c r="F157" s="45"/>
      <c r="G157" s="45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5"/>
      <c r="B158" s="45"/>
      <c r="C158" s="45"/>
      <c r="D158" s="45"/>
      <c r="E158" s="45"/>
      <c r="F158" s="45"/>
      <c r="G158" s="45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5"/>
      <c r="B159" s="45"/>
      <c r="C159" s="45"/>
      <c r="D159" s="45"/>
      <c r="E159" s="45"/>
      <c r="F159" s="45"/>
      <c r="G159" s="45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5"/>
      <c r="B160" s="45"/>
      <c r="C160" s="45"/>
      <c r="D160" s="45"/>
      <c r="E160" s="45"/>
      <c r="F160" s="45"/>
      <c r="G160" s="45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5"/>
      <c r="B161" s="45"/>
      <c r="C161" s="45"/>
      <c r="D161" s="45"/>
      <c r="E161" s="45"/>
      <c r="F161" s="45"/>
      <c r="G161" s="45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5"/>
      <c r="B162" s="45"/>
      <c r="C162" s="45"/>
      <c r="D162" s="45"/>
      <c r="E162" s="45"/>
      <c r="F162" s="45"/>
      <c r="G162" s="4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5"/>
      <c r="B163" s="45"/>
      <c r="C163" s="45"/>
      <c r="D163" s="45"/>
      <c r="E163" s="45"/>
      <c r="F163" s="45"/>
      <c r="G163" s="45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5"/>
      <c r="B164" s="45"/>
      <c r="C164" s="45"/>
      <c r="D164" s="45"/>
      <c r="E164" s="45"/>
      <c r="F164" s="45"/>
      <c r="G164" s="4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5"/>
      <c r="B165" s="45"/>
      <c r="C165" s="45"/>
      <c r="D165" s="45"/>
      <c r="E165" s="45"/>
      <c r="F165" s="45"/>
      <c r="G165" s="45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5"/>
      <c r="B166" s="45"/>
      <c r="C166" s="45"/>
      <c r="D166" s="45"/>
      <c r="E166" s="45"/>
      <c r="F166" s="45"/>
      <c r="G166" s="4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5"/>
      <c r="B167" s="45"/>
      <c r="C167" s="45"/>
      <c r="D167" s="45"/>
      <c r="E167" s="45"/>
      <c r="F167" s="45"/>
      <c r="G167" s="45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5"/>
      <c r="B168" s="45"/>
      <c r="C168" s="45"/>
      <c r="D168" s="45"/>
      <c r="E168" s="45"/>
      <c r="F168" s="45"/>
      <c r="G168" s="4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5"/>
      <c r="B169" s="45"/>
      <c r="C169" s="45"/>
      <c r="D169" s="45"/>
      <c r="E169" s="45"/>
      <c r="F169" s="45"/>
      <c r="G169" s="45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5"/>
      <c r="B170" s="45"/>
      <c r="C170" s="45"/>
      <c r="D170" s="45"/>
      <c r="E170" s="45"/>
      <c r="F170" s="45"/>
      <c r="G170" s="4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5"/>
      <c r="B171" s="45"/>
      <c r="C171" s="45"/>
      <c r="D171" s="45"/>
      <c r="E171" s="45"/>
      <c r="F171" s="45"/>
      <c r="G171" s="45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5"/>
      <c r="B172" s="45"/>
      <c r="C172" s="45"/>
      <c r="D172" s="45"/>
      <c r="E172" s="45"/>
      <c r="F172" s="45"/>
      <c r="G172" s="4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5"/>
      <c r="B173" s="45"/>
      <c r="C173" s="45"/>
      <c r="D173" s="45"/>
      <c r="E173" s="45"/>
      <c r="F173" s="45"/>
      <c r="G173" s="45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5"/>
      <c r="B174" s="45"/>
      <c r="C174" s="45"/>
      <c r="D174" s="45"/>
      <c r="E174" s="45"/>
      <c r="F174" s="45"/>
      <c r="G174" s="4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5"/>
      <c r="B175" s="45"/>
      <c r="C175" s="45"/>
      <c r="D175" s="45"/>
      <c r="E175" s="45"/>
      <c r="F175" s="45"/>
      <c r="G175" s="45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5"/>
      <c r="B176" s="45"/>
      <c r="C176" s="45"/>
      <c r="D176" s="45"/>
      <c r="E176" s="45"/>
      <c r="F176" s="45"/>
      <c r="G176" s="4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5"/>
      <c r="B177" s="45"/>
      <c r="C177" s="45"/>
      <c r="D177" s="45"/>
      <c r="E177" s="45"/>
      <c r="F177" s="45"/>
      <c r="G177" s="45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5"/>
      <c r="B178" s="45"/>
      <c r="C178" s="45"/>
      <c r="D178" s="45"/>
      <c r="E178" s="45"/>
      <c r="F178" s="45"/>
      <c r="G178" s="4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5"/>
      <c r="B179" s="45"/>
      <c r="C179" s="45"/>
      <c r="D179" s="45"/>
      <c r="E179" s="45"/>
      <c r="F179" s="45"/>
      <c r="G179" s="45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5"/>
      <c r="B180" s="45"/>
      <c r="C180" s="45"/>
      <c r="D180" s="45"/>
      <c r="E180" s="45"/>
      <c r="F180" s="45"/>
      <c r="G180" s="4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5"/>
      <c r="B181" s="45"/>
      <c r="C181" s="45"/>
      <c r="D181" s="45"/>
      <c r="E181" s="45"/>
      <c r="F181" s="45"/>
      <c r="G181" s="45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5"/>
      <c r="B182" s="45"/>
      <c r="C182" s="45"/>
      <c r="D182" s="45"/>
      <c r="E182" s="45"/>
      <c r="F182" s="45"/>
      <c r="G182" s="4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5"/>
      <c r="B183" s="45"/>
      <c r="C183" s="45"/>
      <c r="D183" s="45"/>
      <c r="E183" s="45"/>
      <c r="F183" s="45"/>
      <c r="G183" s="45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5"/>
      <c r="B184" s="45"/>
      <c r="C184" s="45"/>
      <c r="D184" s="45"/>
      <c r="E184" s="45"/>
      <c r="F184" s="45"/>
      <c r="G184" s="4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5"/>
      <c r="B185" s="45"/>
      <c r="C185" s="45"/>
      <c r="D185" s="45"/>
      <c r="E185" s="45"/>
      <c r="F185" s="45"/>
      <c r="G185" s="45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5"/>
      <c r="B186" s="45"/>
      <c r="C186" s="45"/>
      <c r="D186" s="45"/>
      <c r="E186" s="45"/>
      <c r="F186" s="45"/>
      <c r="G186" s="4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5"/>
      <c r="B187" s="45"/>
      <c r="C187" s="45"/>
      <c r="D187" s="45"/>
      <c r="E187" s="45"/>
      <c r="F187" s="45"/>
      <c r="G187" s="45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5"/>
      <c r="B188" s="45"/>
      <c r="C188" s="45"/>
      <c r="D188" s="45"/>
      <c r="E188" s="45"/>
      <c r="F188" s="45"/>
      <c r="G188" s="45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5"/>
      <c r="B189" s="45"/>
      <c r="C189" s="45"/>
      <c r="D189" s="45"/>
      <c r="E189" s="45"/>
      <c r="F189" s="45"/>
      <c r="G189" s="45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5"/>
      <c r="B190" s="45"/>
      <c r="C190" s="45"/>
      <c r="D190" s="45"/>
      <c r="E190" s="45"/>
      <c r="F190" s="45"/>
      <c r="G190" s="45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5"/>
      <c r="B191" s="45"/>
      <c r="C191" s="45"/>
      <c r="D191" s="45"/>
      <c r="E191" s="45"/>
      <c r="F191" s="45"/>
      <c r="G191" s="45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5"/>
      <c r="B192" s="45"/>
      <c r="C192" s="45"/>
      <c r="D192" s="45"/>
      <c r="E192" s="45"/>
      <c r="F192" s="45"/>
      <c r="G192" s="45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5"/>
      <c r="B193" s="45"/>
      <c r="C193" s="45"/>
      <c r="D193" s="45"/>
      <c r="E193" s="45"/>
      <c r="F193" s="45"/>
      <c r="G193" s="45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5"/>
      <c r="B194" s="45"/>
      <c r="C194" s="45"/>
      <c r="D194" s="45"/>
      <c r="E194" s="45"/>
      <c r="F194" s="45"/>
      <c r="G194" s="45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5"/>
      <c r="B195" s="45"/>
      <c r="C195" s="45"/>
      <c r="D195" s="45"/>
      <c r="E195" s="45"/>
      <c r="F195" s="45"/>
      <c r="G195" s="45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5"/>
      <c r="B196" s="45"/>
      <c r="C196" s="45"/>
      <c r="D196" s="45"/>
      <c r="E196" s="45"/>
      <c r="F196" s="45"/>
      <c r="G196" s="45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5"/>
      <c r="B197" s="45"/>
      <c r="C197" s="45"/>
      <c r="D197" s="45"/>
      <c r="E197" s="45"/>
      <c r="F197" s="45"/>
      <c r="G197" s="45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5"/>
      <c r="B198" s="45"/>
      <c r="C198" s="45"/>
      <c r="D198" s="45"/>
      <c r="E198" s="45"/>
      <c r="F198" s="45"/>
      <c r="G198" s="45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5"/>
      <c r="B199" s="45"/>
      <c r="C199" s="45"/>
      <c r="D199" s="45"/>
      <c r="E199" s="45"/>
      <c r="F199" s="45"/>
      <c r="G199" s="45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5"/>
      <c r="B200" s="45"/>
      <c r="C200" s="45"/>
      <c r="D200" s="45"/>
      <c r="E200" s="45"/>
      <c r="F200" s="45"/>
      <c r="G200" s="45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5"/>
      <c r="B201" s="45"/>
      <c r="C201" s="45"/>
      <c r="D201" s="45"/>
      <c r="E201" s="45"/>
      <c r="F201" s="45"/>
      <c r="G201" s="45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5"/>
      <c r="B202" s="45"/>
      <c r="C202" s="45"/>
      <c r="D202" s="45"/>
      <c r="E202" s="45"/>
      <c r="F202" s="45"/>
      <c r="G202" s="45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5"/>
      <c r="B203" s="45"/>
      <c r="C203" s="45"/>
      <c r="D203" s="45"/>
      <c r="E203" s="45"/>
      <c r="F203" s="45"/>
      <c r="G203" s="45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5"/>
      <c r="B204" s="45"/>
      <c r="C204" s="45"/>
      <c r="D204" s="45"/>
      <c r="E204" s="45"/>
      <c r="F204" s="45"/>
      <c r="G204" s="45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5"/>
      <c r="B205" s="45"/>
      <c r="C205" s="45"/>
      <c r="D205" s="45"/>
      <c r="E205" s="45"/>
      <c r="F205" s="45"/>
      <c r="G205" s="45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5"/>
      <c r="B206" s="45"/>
      <c r="C206" s="45"/>
      <c r="D206" s="45"/>
      <c r="E206" s="45"/>
      <c r="F206" s="45"/>
      <c r="G206" s="45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5"/>
      <c r="B207" s="45"/>
      <c r="C207" s="45"/>
      <c r="D207" s="45"/>
      <c r="E207" s="45"/>
      <c r="F207" s="45"/>
      <c r="G207" s="45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5"/>
      <c r="B208" s="45"/>
      <c r="C208" s="45"/>
      <c r="D208" s="45"/>
      <c r="E208" s="45"/>
      <c r="F208" s="45"/>
      <c r="G208" s="45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5"/>
      <c r="B209" s="45"/>
      <c r="C209" s="45"/>
      <c r="D209" s="45"/>
      <c r="E209" s="45"/>
      <c r="F209" s="45"/>
      <c r="G209" s="45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5"/>
      <c r="B210" s="45"/>
      <c r="C210" s="45"/>
      <c r="D210" s="45"/>
      <c r="E210" s="45"/>
      <c r="F210" s="45"/>
      <c r="G210" s="45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5"/>
      <c r="B211" s="45"/>
      <c r="C211" s="45"/>
      <c r="D211" s="45"/>
      <c r="E211" s="45"/>
      <c r="F211" s="45"/>
      <c r="G211" s="45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5"/>
      <c r="B212" s="45"/>
      <c r="C212" s="45"/>
      <c r="D212" s="45"/>
      <c r="E212" s="45"/>
      <c r="F212" s="45"/>
      <c r="G212" s="45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5"/>
      <c r="B213" s="45"/>
      <c r="C213" s="45"/>
      <c r="D213" s="45"/>
      <c r="E213" s="45"/>
      <c r="F213" s="45"/>
      <c r="G213" s="45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5"/>
      <c r="B214" s="45"/>
      <c r="C214" s="45"/>
      <c r="D214" s="45"/>
      <c r="E214" s="45"/>
      <c r="F214" s="45"/>
      <c r="G214" s="45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5"/>
      <c r="B215" s="45"/>
      <c r="C215" s="45"/>
      <c r="D215" s="45"/>
      <c r="E215" s="45"/>
      <c r="F215" s="45"/>
      <c r="G215" s="45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5"/>
      <c r="B216" s="45"/>
      <c r="C216" s="45"/>
      <c r="D216" s="45"/>
      <c r="E216" s="45"/>
      <c r="F216" s="45"/>
      <c r="G216" s="45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5"/>
      <c r="B217" s="45"/>
      <c r="C217" s="45"/>
      <c r="D217" s="45"/>
      <c r="E217" s="45"/>
      <c r="F217" s="45"/>
      <c r="G217" s="45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5"/>
      <c r="B218" s="45"/>
      <c r="C218" s="45"/>
      <c r="D218" s="45"/>
      <c r="E218" s="45"/>
      <c r="F218" s="45"/>
      <c r="G218" s="45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5"/>
      <c r="B219" s="45"/>
      <c r="C219" s="45"/>
      <c r="D219" s="45"/>
      <c r="E219" s="45"/>
      <c r="F219" s="45"/>
      <c r="G219" s="45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5"/>
      <c r="B220" s="45"/>
      <c r="C220" s="45"/>
      <c r="D220" s="45"/>
      <c r="E220" s="45"/>
      <c r="F220" s="45"/>
      <c r="G220" s="45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5"/>
      <c r="B221" s="45"/>
      <c r="C221" s="45"/>
      <c r="D221" s="45"/>
      <c r="E221" s="45"/>
      <c r="F221" s="45"/>
      <c r="G221" s="45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5"/>
      <c r="B222" s="45"/>
      <c r="C222" s="45"/>
      <c r="D222" s="45"/>
      <c r="E222" s="45"/>
      <c r="F222" s="45"/>
      <c r="G222" s="45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5"/>
      <c r="B223" s="45"/>
      <c r="C223" s="45"/>
      <c r="D223" s="45"/>
      <c r="E223" s="45"/>
      <c r="F223" s="45"/>
      <c r="G223" s="45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5"/>
      <c r="B224" s="45"/>
      <c r="C224" s="45"/>
      <c r="D224" s="45"/>
      <c r="E224" s="45"/>
      <c r="F224" s="45"/>
      <c r="G224" s="45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5"/>
      <c r="B225" s="45"/>
      <c r="C225" s="45"/>
      <c r="D225" s="45"/>
      <c r="E225" s="45"/>
      <c r="F225" s="45"/>
      <c r="G225" s="45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33:G48">
    <cfRule type="cellIs" dxfId="0" priority="1" operator="lessThan">
      <formula>7</formula>
    </cfRule>
  </conditionalFormatting>
  <conditionalFormatting sqref="G33:G48">
    <cfRule type="cellIs" dxfId="1" priority="2" operator="greaterThanOrEqual">
      <formula>7</formula>
    </cfRule>
  </conditionalFormatting>
  <conditionalFormatting sqref="G4:G27">
    <cfRule type="cellIs" dxfId="0" priority="3" operator="lessThan">
      <formula>7</formula>
    </cfRule>
  </conditionalFormatting>
  <conditionalFormatting sqref="G4:G27">
    <cfRule type="cellIs" dxfId="1" priority="4" operator="greaterThanOrEqual">
      <formula>7</formula>
    </cfRule>
  </conditionalFormatting>
  <conditionalFormatting sqref="B4:E2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36C09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3" t="s">
        <v>26</v>
      </c>
      <c r="B1" s="14" t="s">
        <v>78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 t="s">
        <v>28</v>
      </c>
      <c r="N1" s="18"/>
      <c r="O1" s="18"/>
      <c r="P1" s="18"/>
      <c r="Q1" s="19"/>
      <c r="R1" s="19"/>
      <c r="S1" s="19"/>
      <c r="T1" s="19"/>
      <c r="U1" s="19"/>
      <c r="V1" s="19"/>
      <c r="W1" s="19"/>
      <c r="X1" s="19"/>
      <c r="Y1" s="19"/>
      <c r="AA1" s="19"/>
      <c r="AB1" s="19"/>
      <c r="AC1" s="19"/>
      <c r="AD1" s="19"/>
      <c r="AE1" s="19"/>
    </row>
    <row r="2">
      <c r="A2" s="20"/>
      <c r="B2" s="21"/>
      <c r="C2" s="22"/>
      <c r="D2" s="22"/>
      <c r="E2" s="22"/>
      <c r="F2" s="22"/>
      <c r="G2" s="22"/>
      <c r="H2" s="22"/>
      <c r="I2" s="22"/>
      <c r="J2" s="22"/>
      <c r="K2" s="23"/>
      <c r="L2" s="2"/>
      <c r="M2" s="24" t="s">
        <v>29</v>
      </c>
      <c r="N2" s="18"/>
      <c r="O2" s="18"/>
      <c r="P2" s="18"/>
      <c r="Q2" s="19"/>
      <c r="R2" s="19"/>
      <c r="S2" s="19"/>
      <c r="T2" s="19"/>
      <c r="U2" s="19"/>
      <c r="V2" s="19"/>
      <c r="W2" s="19"/>
      <c r="X2" s="19"/>
      <c r="Y2" s="19"/>
      <c r="AA2" s="19"/>
      <c r="AB2" s="19"/>
      <c r="AC2" s="19"/>
      <c r="AD2" s="19"/>
      <c r="AE2" s="19"/>
    </row>
    <row r="3">
      <c r="A3" s="25"/>
      <c r="B3" s="26" t="s">
        <v>30</v>
      </c>
      <c r="C3" s="26" t="s">
        <v>31</v>
      </c>
      <c r="D3" s="26" t="s">
        <v>32</v>
      </c>
      <c r="E3" s="26" t="s">
        <v>33</v>
      </c>
      <c r="F3" s="27" t="s">
        <v>34</v>
      </c>
      <c r="G3" s="27" t="s">
        <v>35</v>
      </c>
      <c r="H3" s="27" t="s">
        <v>36</v>
      </c>
      <c r="I3" s="27" t="s">
        <v>37</v>
      </c>
      <c r="J3" s="26" t="s">
        <v>38</v>
      </c>
      <c r="K3" s="26" t="s">
        <v>39</v>
      </c>
      <c r="L3" s="2"/>
      <c r="M3" s="17" t="s">
        <v>40</v>
      </c>
      <c r="N3" s="18"/>
      <c r="O3" s="18"/>
      <c r="P3" s="18"/>
      <c r="Q3" s="19"/>
      <c r="R3" s="19"/>
      <c r="S3" s="19"/>
      <c r="T3" s="19"/>
      <c r="U3" s="19"/>
      <c r="V3" s="19"/>
      <c r="W3" s="19"/>
      <c r="Y3" s="19"/>
      <c r="Z3" s="19"/>
      <c r="AA3" s="19"/>
      <c r="AB3" s="19"/>
      <c r="AC3" s="19"/>
      <c r="AD3" s="19"/>
      <c r="AE3" s="19"/>
    </row>
    <row r="4">
      <c r="A4" s="28" t="str">
        <f>ALNS!A4</f>
        <v>Ana Beatriz Oliveira Barbosa</v>
      </c>
      <c r="B4" s="29"/>
      <c r="C4" s="29"/>
      <c r="D4" s="29"/>
      <c r="E4" s="29"/>
      <c r="F4" s="30">
        <f t="shared" ref="F4:F27" si="1">IF(A4&lt;&gt;"",SUM(B4:E4),)</f>
        <v>0</v>
      </c>
      <c r="G4" s="31" t="str">
        <f t="shared" ref="G4:G27" si="2">IFERROR(IF(F4&gt;=0,AVERAGE(B4:E4),""),"")</f>
        <v/>
      </c>
      <c r="H4" s="30" t="str">
        <f t="shared" ref="H4:H27" si="3">IF(AND(F4&gt;=10,F4&lt;28,G4&lt;7),ROUND((50-G4*6)/4,1),"")</f>
        <v/>
      </c>
      <c r="I4" s="32"/>
      <c r="J4" s="33" t="str">
        <f t="shared" ref="J4:J27" si="4">IF(AND(B4&lt;&gt;"",C4&lt;&gt;"",D4&lt;&gt;"",E4&lt;&gt;""),IF(OR(F4&gt;=28,F4&lt;10),G4,IF(I4=H4,5,((G4*6)+(I4*4))/10)),)</f>
        <v/>
      </c>
      <c r="K4" s="34" t="str">
        <f t="shared" ref="K4:K27" si="5">IF(AND(B4&lt;&gt;"",C4&lt;&gt;"",D4&lt;&gt;"",E4&lt;&gt;""),IF(J4&gt;=5,"A","R"),)</f>
        <v/>
      </c>
      <c r="L4" s="2"/>
      <c r="M4" s="35" t="s">
        <v>41</v>
      </c>
      <c r="N4" s="18"/>
      <c r="O4" s="18"/>
      <c r="P4" s="18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</row>
    <row r="5">
      <c r="A5" s="36" t="str">
        <f>ALNS!A5</f>
        <v>Ana Clara de Lima</v>
      </c>
      <c r="B5" s="37"/>
      <c r="C5" s="37"/>
      <c r="D5" s="37"/>
      <c r="E5" s="37"/>
      <c r="F5" s="38">
        <f t="shared" si="1"/>
        <v>0</v>
      </c>
      <c r="G5" s="39" t="str">
        <f t="shared" si="2"/>
        <v/>
      </c>
      <c r="H5" s="38" t="str">
        <f t="shared" si="3"/>
        <v/>
      </c>
      <c r="I5" s="40"/>
      <c r="J5" s="41" t="str">
        <f t="shared" si="4"/>
        <v/>
      </c>
      <c r="K5" s="42" t="str">
        <f t="shared" si="5"/>
        <v/>
      </c>
      <c r="L5" s="2"/>
      <c r="M5" s="24" t="s">
        <v>42</v>
      </c>
      <c r="N5" s="18"/>
      <c r="O5" s="18"/>
      <c r="P5" s="18"/>
      <c r="Q5" s="19"/>
      <c r="R5" s="19"/>
      <c r="S5" s="19"/>
      <c r="T5" s="19"/>
      <c r="U5" s="19"/>
      <c r="V5" s="19"/>
      <c r="W5" s="19"/>
      <c r="Y5" s="19"/>
      <c r="AA5" s="19"/>
      <c r="AB5" s="19"/>
      <c r="AC5" s="19"/>
      <c r="AD5" s="19"/>
      <c r="AE5" s="19"/>
    </row>
    <row r="6">
      <c r="A6" s="28" t="str">
        <f>ALNS!A6</f>
        <v>Brenda Teixeira Figueiredo</v>
      </c>
      <c r="B6" s="29"/>
      <c r="C6" s="29"/>
      <c r="D6" s="29"/>
      <c r="E6" s="29"/>
      <c r="F6" s="30">
        <f t="shared" si="1"/>
        <v>0</v>
      </c>
      <c r="G6" s="31" t="str">
        <f t="shared" si="2"/>
        <v/>
      </c>
      <c r="H6" s="30" t="str">
        <f t="shared" si="3"/>
        <v/>
      </c>
      <c r="I6" s="32"/>
      <c r="J6" s="33" t="str">
        <f t="shared" si="4"/>
        <v/>
      </c>
      <c r="K6" s="34" t="str">
        <f t="shared" si="5"/>
        <v/>
      </c>
      <c r="L6" s="2"/>
      <c r="M6" s="43" t="s">
        <v>43</v>
      </c>
      <c r="N6" s="18"/>
      <c r="O6" s="18"/>
      <c r="P6" s="18"/>
      <c r="Q6" s="19"/>
      <c r="R6" s="19"/>
      <c r="S6" s="19"/>
      <c r="T6" s="19"/>
      <c r="U6" s="19"/>
      <c r="V6" s="19"/>
      <c r="W6" s="19"/>
      <c r="Y6" s="19"/>
      <c r="AA6" s="19"/>
      <c r="AB6" s="19"/>
      <c r="AC6" s="19"/>
      <c r="AD6" s="19"/>
      <c r="AE6" s="19"/>
    </row>
    <row r="7">
      <c r="A7" s="36" t="str">
        <f>ALNS!A7</f>
        <v>Carlos Antonio da Silva Vicente</v>
      </c>
      <c r="B7" s="37"/>
      <c r="C7" s="37"/>
      <c r="D7" s="37"/>
      <c r="E7" s="37"/>
      <c r="F7" s="38">
        <f t="shared" si="1"/>
        <v>0</v>
      </c>
      <c r="G7" s="39" t="str">
        <f t="shared" si="2"/>
        <v/>
      </c>
      <c r="H7" s="38" t="str">
        <f t="shared" si="3"/>
        <v/>
      </c>
      <c r="I7" s="40"/>
      <c r="J7" s="41" t="str">
        <f t="shared" si="4"/>
        <v/>
      </c>
      <c r="K7" s="42" t="str">
        <f t="shared" si="5"/>
        <v/>
      </c>
      <c r="L7" s="2"/>
      <c r="M7" s="43" t="s">
        <v>44</v>
      </c>
      <c r="N7" s="18"/>
      <c r="O7" s="18"/>
      <c r="P7" s="18"/>
      <c r="Q7" s="19"/>
      <c r="R7" s="19"/>
      <c r="S7" s="19"/>
      <c r="T7" s="19"/>
      <c r="U7" s="19"/>
      <c r="V7" s="19"/>
      <c r="W7" s="19"/>
      <c r="Y7" s="19"/>
      <c r="AA7" s="19"/>
      <c r="AB7" s="19"/>
      <c r="AC7" s="19"/>
      <c r="AD7" s="19"/>
      <c r="AE7" s="19"/>
    </row>
    <row r="8">
      <c r="A8" s="28" t="str">
        <f>ALNS!A8</f>
        <v>Eduarda Shaieny Lopes Lima</v>
      </c>
      <c r="B8" s="29"/>
      <c r="C8" s="29"/>
      <c r="D8" s="29"/>
      <c r="E8" s="29"/>
      <c r="F8" s="30">
        <f t="shared" si="1"/>
        <v>0</v>
      </c>
      <c r="G8" s="31" t="str">
        <f t="shared" si="2"/>
        <v/>
      </c>
      <c r="H8" s="30" t="str">
        <f t="shared" si="3"/>
        <v/>
      </c>
      <c r="I8" s="32"/>
      <c r="J8" s="33" t="str">
        <f t="shared" si="4"/>
        <v/>
      </c>
      <c r="K8" s="34" t="str">
        <f t="shared" si="5"/>
        <v/>
      </c>
      <c r="L8" s="2"/>
      <c r="M8" s="18"/>
      <c r="N8" s="18"/>
      <c r="O8" s="18"/>
      <c r="P8" s="18"/>
      <c r="Q8" s="19"/>
      <c r="R8" s="19"/>
      <c r="S8" s="19"/>
      <c r="T8" s="19"/>
      <c r="U8" s="19"/>
      <c r="V8" s="19"/>
      <c r="W8" s="19"/>
      <c r="Y8" s="19"/>
      <c r="AA8" s="19"/>
      <c r="AB8" s="19"/>
      <c r="AC8" s="19"/>
      <c r="AD8" s="19"/>
      <c r="AE8" s="19"/>
    </row>
    <row r="9">
      <c r="A9" s="36" t="str">
        <f>ALNS!A9</f>
        <v>Ellen Beatriz Pacífico da Silva</v>
      </c>
      <c r="B9" s="37"/>
      <c r="C9" s="37"/>
      <c r="D9" s="37"/>
      <c r="E9" s="37"/>
      <c r="F9" s="38">
        <f t="shared" si="1"/>
        <v>0</v>
      </c>
      <c r="G9" s="39" t="str">
        <f t="shared" si="2"/>
        <v/>
      </c>
      <c r="H9" s="38" t="str">
        <f t="shared" si="3"/>
        <v/>
      </c>
      <c r="I9" s="40"/>
      <c r="J9" s="41" t="str">
        <f t="shared" si="4"/>
        <v/>
      </c>
      <c r="K9" s="42" t="str">
        <f t="shared" si="5"/>
        <v/>
      </c>
      <c r="L9" s="2"/>
      <c r="M9" s="18"/>
      <c r="N9" s="18"/>
      <c r="O9" s="18"/>
      <c r="P9" s="18"/>
      <c r="Q9" s="19"/>
      <c r="R9" s="19"/>
      <c r="S9" s="19"/>
      <c r="T9" s="19"/>
      <c r="U9" s="19"/>
      <c r="V9" s="19"/>
      <c r="W9" s="19"/>
      <c r="Y9" s="19"/>
      <c r="AA9" s="19"/>
      <c r="AB9" s="19"/>
      <c r="AC9" s="19"/>
      <c r="AD9" s="19"/>
      <c r="AE9" s="19"/>
    </row>
    <row r="10">
      <c r="A10" s="28" t="str">
        <f>ALNS!A10</f>
        <v>Emilly Christina Lima Freire</v>
      </c>
      <c r="B10" s="29"/>
      <c r="C10" s="29"/>
      <c r="D10" s="29"/>
      <c r="E10" s="29"/>
      <c r="F10" s="30">
        <f t="shared" si="1"/>
        <v>0</v>
      </c>
      <c r="G10" s="31" t="str">
        <f t="shared" si="2"/>
        <v/>
      </c>
      <c r="H10" s="30" t="str">
        <f t="shared" si="3"/>
        <v/>
      </c>
      <c r="I10" s="32"/>
      <c r="J10" s="33" t="str">
        <f t="shared" si="4"/>
        <v/>
      </c>
      <c r="K10" s="34" t="str">
        <f t="shared" si="5"/>
        <v/>
      </c>
      <c r="L10" s="2"/>
      <c r="M10" s="18"/>
      <c r="N10" s="18"/>
      <c r="O10" s="18"/>
      <c r="P10" s="18"/>
      <c r="Q10" s="19"/>
      <c r="R10" s="19"/>
      <c r="S10" s="19"/>
      <c r="T10" s="19"/>
      <c r="U10" s="19"/>
      <c r="V10" s="19"/>
      <c r="W10" s="19"/>
      <c r="Y10" s="19"/>
      <c r="AA10" s="19"/>
      <c r="AB10" s="19"/>
      <c r="AC10" s="19"/>
      <c r="AD10" s="19"/>
      <c r="AE10" s="19"/>
    </row>
    <row r="11">
      <c r="A11" s="36" t="str">
        <f>ALNS!A11</f>
        <v>Emilly Eduarda Almeida da Silva</v>
      </c>
      <c r="B11" s="37"/>
      <c r="C11" s="37"/>
      <c r="D11" s="37"/>
      <c r="E11" s="37"/>
      <c r="F11" s="38">
        <f t="shared" si="1"/>
        <v>0</v>
      </c>
      <c r="G11" s="39" t="str">
        <f t="shared" si="2"/>
        <v/>
      </c>
      <c r="H11" s="38" t="str">
        <f t="shared" si="3"/>
        <v/>
      </c>
      <c r="I11" s="40"/>
      <c r="J11" s="41" t="str">
        <f t="shared" si="4"/>
        <v/>
      </c>
      <c r="K11" s="42" t="str">
        <f t="shared" si="5"/>
        <v/>
      </c>
      <c r="L11" s="2"/>
      <c r="M11" s="18"/>
      <c r="N11" s="18"/>
      <c r="O11" s="18"/>
      <c r="P11" s="18"/>
      <c r="Q11" s="19"/>
      <c r="R11" s="19"/>
      <c r="S11" s="19"/>
      <c r="T11" s="19"/>
      <c r="U11" s="19"/>
      <c r="V11" s="19"/>
      <c r="W11" s="19"/>
      <c r="Y11" s="19"/>
      <c r="AA11" s="19"/>
      <c r="AB11" s="19"/>
      <c r="AC11" s="19"/>
      <c r="AD11" s="19"/>
      <c r="AE11" s="19"/>
    </row>
    <row r="12">
      <c r="A12" s="28" t="str">
        <f>ALNS!A12</f>
        <v>Emilly Oliveira da Cruz</v>
      </c>
      <c r="B12" s="29"/>
      <c r="C12" s="29"/>
      <c r="D12" s="29"/>
      <c r="E12" s="29"/>
      <c r="F12" s="30">
        <f t="shared" si="1"/>
        <v>0</v>
      </c>
      <c r="G12" s="31" t="str">
        <f t="shared" si="2"/>
        <v/>
      </c>
      <c r="H12" s="30" t="str">
        <f t="shared" si="3"/>
        <v/>
      </c>
      <c r="I12" s="32"/>
      <c r="J12" s="33" t="str">
        <f t="shared" si="4"/>
        <v/>
      </c>
      <c r="K12" s="34" t="str">
        <f t="shared" si="5"/>
        <v/>
      </c>
      <c r="L12" s="2"/>
      <c r="M12" s="18"/>
      <c r="N12" s="18"/>
      <c r="O12" s="18"/>
      <c r="P12" s="18"/>
      <c r="Q12" s="19"/>
      <c r="R12" s="19"/>
      <c r="S12" s="19"/>
      <c r="T12" s="19"/>
      <c r="U12" s="19"/>
      <c r="V12" s="19"/>
      <c r="W12" s="19"/>
      <c r="Y12" s="19"/>
      <c r="AA12" s="19"/>
      <c r="AB12" s="19"/>
      <c r="AC12" s="19"/>
      <c r="AD12" s="19"/>
      <c r="AE12" s="19"/>
    </row>
    <row r="13">
      <c r="A13" s="36" t="str">
        <f>ALNS!A13</f>
        <v>Esteffany Mirelly Lima da Silva</v>
      </c>
      <c r="B13" s="37"/>
      <c r="C13" s="37"/>
      <c r="D13" s="37"/>
      <c r="E13" s="37"/>
      <c r="F13" s="38">
        <f t="shared" si="1"/>
        <v>0</v>
      </c>
      <c r="G13" s="39" t="str">
        <f t="shared" si="2"/>
        <v/>
      </c>
      <c r="H13" s="38" t="str">
        <f t="shared" si="3"/>
        <v/>
      </c>
      <c r="I13" s="40"/>
      <c r="J13" s="41" t="str">
        <f t="shared" si="4"/>
        <v/>
      </c>
      <c r="K13" s="42" t="str">
        <f t="shared" si="5"/>
        <v/>
      </c>
      <c r="L13" s="2"/>
      <c r="M13" s="18"/>
      <c r="N13" s="18"/>
      <c r="O13" s="18"/>
      <c r="P13" s="18"/>
      <c r="Q13" s="19"/>
      <c r="R13" s="19"/>
      <c r="S13" s="19"/>
      <c r="T13" s="19"/>
      <c r="U13" s="19"/>
      <c r="V13" s="19"/>
      <c r="W13" s="19"/>
      <c r="Y13" s="19"/>
      <c r="AA13" s="19"/>
      <c r="AB13" s="19"/>
      <c r="AC13" s="19"/>
      <c r="AD13" s="19"/>
      <c r="AE13" s="19"/>
    </row>
    <row r="14">
      <c r="A14" s="28" t="str">
        <f>ALNS!A14</f>
        <v>Ester Hadassa Gomes Silva</v>
      </c>
      <c r="B14" s="29"/>
      <c r="C14" s="29"/>
      <c r="D14" s="29"/>
      <c r="E14" s="29"/>
      <c r="F14" s="30">
        <f t="shared" si="1"/>
        <v>0</v>
      </c>
      <c r="G14" s="31" t="str">
        <f t="shared" si="2"/>
        <v/>
      </c>
      <c r="H14" s="30" t="str">
        <f t="shared" si="3"/>
        <v/>
      </c>
      <c r="I14" s="32"/>
      <c r="J14" s="33" t="str">
        <f t="shared" si="4"/>
        <v/>
      </c>
      <c r="K14" s="34" t="str">
        <f t="shared" si="5"/>
        <v/>
      </c>
      <c r="L14" s="2"/>
      <c r="M14" s="18"/>
      <c r="N14" s="18"/>
      <c r="O14" s="18"/>
      <c r="P14" s="18"/>
      <c r="Q14" s="19"/>
      <c r="R14" s="19"/>
      <c r="S14" s="19"/>
      <c r="T14" s="19"/>
      <c r="U14" s="19"/>
      <c r="V14" s="19"/>
      <c r="W14" s="19"/>
      <c r="Y14" s="19"/>
      <c r="AA14" s="19"/>
      <c r="AB14" s="19"/>
      <c r="AC14" s="19"/>
      <c r="AD14" s="19"/>
      <c r="AE14" s="19"/>
    </row>
    <row r="15">
      <c r="A15" s="36" t="str">
        <f>ALNS!A15</f>
        <v>Évelin Yasmin Ferreira de Santana</v>
      </c>
      <c r="B15" s="37"/>
      <c r="C15" s="37"/>
      <c r="D15" s="37"/>
      <c r="E15" s="37"/>
      <c r="F15" s="38">
        <f t="shared" si="1"/>
        <v>0</v>
      </c>
      <c r="G15" s="39" t="str">
        <f t="shared" si="2"/>
        <v/>
      </c>
      <c r="H15" s="38" t="str">
        <f t="shared" si="3"/>
        <v/>
      </c>
      <c r="I15" s="40"/>
      <c r="J15" s="41" t="str">
        <f t="shared" si="4"/>
        <v/>
      </c>
      <c r="K15" s="42" t="str">
        <f t="shared" si="5"/>
        <v/>
      </c>
      <c r="L15" s="2"/>
      <c r="M15" s="18"/>
      <c r="N15" s="18"/>
      <c r="O15" s="18"/>
      <c r="P15" s="18"/>
      <c r="Q15" s="19"/>
      <c r="R15" s="19"/>
      <c r="S15" s="19"/>
      <c r="T15" s="19"/>
      <c r="U15" s="19"/>
      <c r="V15" s="19"/>
      <c r="W15" s="19"/>
      <c r="Y15" s="19"/>
      <c r="AA15" s="19"/>
      <c r="AB15" s="19"/>
      <c r="AC15" s="19"/>
      <c r="AD15" s="19"/>
      <c r="AE15" s="19"/>
    </row>
    <row r="16">
      <c r="A16" s="28" t="str">
        <f>ALNS!A16</f>
        <v>Everton Henrique de Negreiros Silva</v>
      </c>
      <c r="B16" s="29"/>
      <c r="C16" s="29"/>
      <c r="D16" s="29"/>
      <c r="E16" s="29"/>
      <c r="F16" s="30">
        <f t="shared" si="1"/>
        <v>0</v>
      </c>
      <c r="G16" s="31" t="str">
        <f t="shared" si="2"/>
        <v/>
      </c>
      <c r="H16" s="30" t="str">
        <f t="shared" si="3"/>
        <v/>
      </c>
      <c r="I16" s="32"/>
      <c r="J16" s="33" t="str">
        <f t="shared" si="4"/>
        <v/>
      </c>
      <c r="K16" s="34" t="str">
        <f t="shared" si="5"/>
        <v/>
      </c>
      <c r="L16" s="2"/>
      <c r="M16" s="18"/>
      <c r="N16" s="18"/>
      <c r="O16" s="18"/>
      <c r="P16" s="18"/>
      <c r="Q16" s="19"/>
      <c r="R16" s="19"/>
      <c r="S16" s="19"/>
      <c r="T16" s="19"/>
      <c r="U16" s="19"/>
      <c r="V16" s="19"/>
      <c r="W16" s="19"/>
      <c r="Y16" s="19"/>
      <c r="AA16" s="19"/>
      <c r="AB16" s="19"/>
      <c r="AC16" s="19"/>
      <c r="AD16" s="19"/>
      <c r="AE16" s="19"/>
    </row>
    <row r="17">
      <c r="A17" s="36" t="str">
        <f>ALNS!A17</f>
        <v>Gabrielle Borges Alves</v>
      </c>
      <c r="B17" s="37"/>
      <c r="C17" s="37"/>
      <c r="D17" s="37"/>
      <c r="E17" s="37"/>
      <c r="F17" s="38">
        <f t="shared" si="1"/>
        <v>0</v>
      </c>
      <c r="G17" s="39" t="str">
        <f t="shared" si="2"/>
        <v/>
      </c>
      <c r="H17" s="38" t="str">
        <f t="shared" si="3"/>
        <v/>
      </c>
      <c r="I17" s="40"/>
      <c r="J17" s="41" t="str">
        <f t="shared" si="4"/>
        <v/>
      </c>
      <c r="K17" s="42" t="str">
        <f t="shared" si="5"/>
        <v/>
      </c>
      <c r="L17" s="2"/>
      <c r="M17" s="18"/>
      <c r="N17" s="18"/>
      <c r="O17" s="18"/>
      <c r="P17" s="18"/>
      <c r="Q17" s="19"/>
      <c r="R17" s="19"/>
      <c r="S17" s="19"/>
      <c r="T17" s="19"/>
      <c r="U17" s="19"/>
      <c r="V17" s="19"/>
      <c r="W17" s="19"/>
      <c r="Y17" s="19"/>
      <c r="AA17" s="19"/>
      <c r="AB17" s="19"/>
      <c r="AC17" s="19"/>
      <c r="AD17" s="19"/>
      <c r="AE17" s="19"/>
    </row>
    <row r="18" ht="15.75" customHeight="1">
      <c r="A18" s="28" t="str">
        <f>ALNS!A18</f>
        <v>João Gabriel Araújo Macedo</v>
      </c>
      <c r="B18" s="29"/>
      <c r="C18" s="29"/>
      <c r="D18" s="29"/>
      <c r="E18" s="29"/>
      <c r="F18" s="30">
        <f t="shared" si="1"/>
        <v>0</v>
      </c>
      <c r="G18" s="31" t="str">
        <f t="shared" si="2"/>
        <v/>
      </c>
      <c r="H18" s="30" t="str">
        <f t="shared" si="3"/>
        <v/>
      </c>
      <c r="I18" s="32"/>
      <c r="J18" s="33" t="str">
        <f t="shared" si="4"/>
        <v/>
      </c>
      <c r="K18" s="34" t="str">
        <f t="shared" si="5"/>
        <v/>
      </c>
      <c r="L18" s="2"/>
      <c r="M18" s="18"/>
      <c r="N18" s="18"/>
      <c r="O18" s="18"/>
      <c r="P18" s="18"/>
      <c r="Q18" s="19"/>
      <c r="R18" s="19"/>
      <c r="S18" s="19"/>
      <c r="T18" s="19"/>
      <c r="U18" s="19"/>
      <c r="V18" s="19"/>
      <c r="W18" s="19"/>
      <c r="Y18" s="19"/>
      <c r="AA18" s="19"/>
      <c r="AB18" s="19"/>
      <c r="AC18" s="19"/>
      <c r="AD18" s="19"/>
      <c r="AE18" s="19"/>
    </row>
    <row r="19" ht="15.75" customHeight="1">
      <c r="A19" s="36" t="str">
        <f>ALNS!A19</f>
        <v>José Flávio Araújo Macedo</v>
      </c>
      <c r="B19" s="37"/>
      <c r="C19" s="37"/>
      <c r="D19" s="37"/>
      <c r="E19" s="37"/>
      <c r="F19" s="38">
        <f t="shared" si="1"/>
        <v>0</v>
      </c>
      <c r="G19" s="39" t="str">
        <f t="shared" si="2"/>
        <v/>
      </c>
      <c r="H19" s="38" t="str">
        <f t="shared" si="3"/>
        <v/>
      </c>
      <c r="I19" s="40"/>
      <c r="J19" s="41" t="str">
        <f t="shared" si="4"/>
        <v/>
      </c>
      <c r="K19" s="42" t="str">
        <f t="shared" si="5"/>
        <v/>
      </c>
      <c r="L19" s="2"/>
      <c r="M19" s="18"/>
      <c r="N19" s="18"/>
      <c r="O19" s="18"/>
      <c r="P19" s="18"/>
      <c r="Q19" s="19"/>
      <c r="R19" s="19"/>
      <c r="S19" s="19"/>
      <c r="T19" s="19"/>
      <c r="U19" s="19"/>
      <c r="V19" s="19"/>
      <c r="W19" s="19"/>
      <c r="Y19" s="19"/>
      <c r="AA19" s="19"/>
      <c r="AB19" s="19"/>
      <c r="AC19" s="19"/>
      <c r="AD19" s="19"/>
      <c r="AE19" s="19"/>
    </row>
    <row r="20" ht="15.75" customHeight="1">
      <c r="A20" s="44" t="str">
        <f>ALNS!A20</f>
        <v>Lethycia Nascimento Sousa</v>
      </c>
      <c r="B20" s="29"/>
      <c r="C20" s="29"/>
      <c r="D20" s="29"/>
      <c r="E20" s="29"/>
      <c r="F20" s="30">
        <f t="shared" si="1"/>
        <v>0</v>
      </c>
      <c r="G20" s="31" t="str">
        <f t="shared" si="2"/>
        <v/>
      </c>
      <c r="H20" s="30" t="str">
        <f t="shared" si="3"/>
        <v/>
      </c>
      <c r="I20" s="32"/>
      <c r="J20" s="33" t="str">
        <f t="shared" si="4"/>
        <v/>
      </c>
      <c r="K20" s="34" t="str">
        <f t="shared" si="5"/>
        <v/>
      </c>
      <c r="L20" s="2"/>
      <c r="M20" s="18"/>
      <c r="N20" s="18"/>
      <c r="O20" s="18"/>
      <c r="P20" s="18"/>
      <c r="Q20" s="19"/>
      <c r="R20" s="19"/>
      <c r="S20" s="19"/>
      <c r="T20" s="19"/>
      <c r="U20" s="19"/>
      <c r="V20" s="19"/>
      <c r="W20" s="19"/>
      <c r="Y20" s="19"/>
      <c r="AA20" s="19"/>
      <c r="AB20" s="19"/>
      <c r="AC20" s="19"/>
      <c r="AD20" s="19"/>
      <c r="AE20" s="19"/>
    </row>
    <row r="21" ht="15.75" customHeight="1">
      <c r="A21" s="36" t="str">
        <f>ALNS!A21</f>
        <v>Maria Julia Oliveira Almeida</v>
      </c>
      <c r="B21" s="37"/>
      <c r="C21" s="37"/>
      <c r="D21" s="37"/>
      <c r="E21" s="37"/>
      <c r="F21" s="38">
        <f t="shared" si="1"/>
        <v>0</v>
      </c>
      <c r="G21" s="39" t="str">
        <f t="shared" si="2"/>
        <v/>
      </c>
      <c r="H21" s="38" t="str">
        <f t="shared" si="3"/>
        <v/>
      </c>
      <c r="I21" s="40"/>
      <c r="J21" s="41" t="str">
        <f t="shared" si="4"/>
        <v/>
      </c>
      <c r="K21" s="42" t="str">
        <f t="shared" si="5"/>
        <v/>
      </c>
      <c r="L21" s="2"/>
      <c r="M21" s="18"/>
      <c r="N21" s="18"/>
      <c r="O21" s="18"/>
      <c r="P21" s="18"/>
      <c r="Q21" s="19"/>
      <c r="R21" s="19"/>
      <c r="S21" s="19"/>
      <c r="T21" s="19"/>
      <c r="U21" s="19"/>
      <c r="V21" s="19"/>
      <c r="W21" s="19"/>
      <c r="Y21" s="19"/>
      <c r="AA21" s="19"/>
      <c r="AB21" s="19"/>
      <c r="AC21" s="19"/>
      <c r="AD21" s="19"/>
      <c r="AE21" s="19"/>
    </row>
    <row r="22" ht="15.75" customHeight="1">
      <c r="A22" s="28" t="str">
        <f>ALNS!A22</f>
        <v>Marynna Mellyne de Oliveira Almeida Carneiro</v>
      </c>
      <c r="B22" s="29"/>
      <c r="C22" s="29"/>
      <c r="D22" s="29"/>
      <c r="E22" s="29"/>
      <c r="F22" s="30">
        <f t="shared" si="1"/>
        <v>0</v>
      </c>
      <c r="G22" s="31" t="str">
        <f t="shared" si="2"/>
        <v/>
      </c>
      <c r="H22" s="30" t="str">
        <f t="shared" si="3"/>
        <v/>
      </c>
      <c r="I22" s="32"/>
      <c r="J22" s="33" t="str">
        <f t="shared" si="4"/>
        <v/>
      </c>
      <c r="K22" s="34" t="str">
        <f t="shared" si="5"/>
        <v/>
      </c>
      <c r="L22" s="2"/>
      <c r="M22" s="18"/>
      <c r="N22" s="18"/>
      <c r="O22" s="18"/>
      <c r="P22" s="18"/>
      <c r="Q22" s="19"/>
      <c r="R22" s="19"/>
      <c r="S22" s="19"/>
      <c r="T22" s="19"/>
      <c r="U22" s="19"/>
      <c r="V22" s="19"/>
      <c r="W22" s="19"/>
      <c r="Y22" s="19"/>
      <c r="AA22" s="19"/>
      <c r="AB22" s="19"/>
      <c r="AC22" s="19"/>
      <c r="AD22" s="19"/>
      <c r="AE22" s="19"/>
    </row>
    <row r="23" ht="15.75" customHeight="1">
      <c r="A23" s="36" t="str">
        <f>ALNS!A23</f>
        <v>Milena Luana Azevedo Lima</v>
      </c>
      <c r="B23" s="37"/>
      <c r="C23" s="37"/>
      <c r="D23" s="37"/>
      <c r="E23" s="37"/>
      <c r="F23" s="38">
        <f t="shared" si="1"/>
        <v>0</v>
      </c>
      <c r="G23" s="39" t="str">
        <f t="shared" si="2"/>
        <v/>
      </c>
      <c r="H23" s="38" t="str">
        <f t="shared" si="3"/>
        <v/>
      </c>
      <c r="I23" s="40"/>
      <c r="J23" s="41" t="str">
        <f t="shared" si="4"/>
        <v/>
      </c>
      <c r="K23" s="42" t="str">
        <f t="shared" si="5"/>
        <v/>
      </c>
      <c r="L23" s="2"/>
      <c r="M23" s="18"/>
      <c r="N23" s="18"/>
      <c r="O23" s="18"/>
      <c r="P23" s="18"/>
      <c r="Q23" s="19"/>
      <c r="R23" s="19"/>
      <c r="S23" s="19"/>
      <c r="T23" s="19"/>
      <c r="U23" s="19"/>
      <c r="V23" s="19"/>
      <c r="W23" s="19"/>
      <c r="Y23" s="19"/>
      <c r="AA23" s="19"/>
      <c r="AB23" s="19"/>
      <c r="AC23" s="19"/>
      <c r="AD23" s="19"/>
      <c r="AE23" s="19"/>
    </row>
    <row r="24" ht="15.75" customHeight="1">
      <c r="A24" s="28" t="str">
        <f>ALNS!A24</f>
        <v>Myllena Maria da Silva Balbino</v>
      </c>
      <c r="B24" s="29"/>
      <c r="C24" s="29"/>
      <c r="D24" s="29"/>
      <c r="E24" s="29"/>
      <c r="F24" s="30">
        <f t="shared" si="1"/>
        <v>0</v>
      </c>
      <c r="G24" s="31" t="str">
        <f t="shared" si="2"/>
        <v/>
      </c>
      <c r="H24" s="30" t="str">
        <f t="shared" si="3"/>
        <v/>
      </c>
      <c r="I24" s="32"/>
      <c r="J24" s="33" t="str">
        <f t="shared" si="4"/>
        <v/>
      </c>
      <c r="K24" s="34" t="str">
        <f t="shared" si="5"/>
        <v/>
      </c>
      <c r="L24" s="2"/>
      <c r="M24" s="18"/>
      <c r="N24" s="2"/>
      <c r="O24" s="2"/>
      <c r="P24" s="18"/>
      <c r="Y24" s="19"/>
      <c r="AA24" s="19"/>
      <c r="AB24" s="19"/>
      <c r="AC24" s="19"/>
      <c r="AD24" s="19"/>
      <c r="AE24" s="19"/>
    </row>
    <row r="25" ht="15.75" customHeight="1">
      <c r="A25" s="36" t="str">
        <f>ALNS!A25</f>
        <v>Poliana Kelly de Almeida Nascimento</v>
      </c>
      <c r="B25" s="37"/>
      <c r="C25" s="37"/>
      <c r="D25" s="37"/>
      <c r="E25" s="37"/>
      <c r="F25" s="38">
        <f t="shared" si="1"/>
        <v>0</v>
      </c>
      <c r="G25" s="39" t="str">
        <f t="shared" si="2"/>
        <v/>
      </c>
      <c r="H25" s="38" t="str">
        <f t="shared" si="3"/>
        <v/>
      </c>
      <c r="I25" s="40"/>
      <c r="J25" s="41" t="str">
        <f t="shared" si="4"/>
        <v/>
      </c>
      <c r="K25" s="42" t="str">
        <f t="shared" si="5"/>
        <v/>
      </c>
      <c r="L25" s="2"/>
      <c r="M25" s="18"/>
      <c r="N25" s="2"/>
      <c r="O25" s="18"/>
      <c r="P25" s="18"/>
      <c r="Q25" s="19"/>
      <c r="R25" s="19"/>
      <c r="S25" s="19"/>
      <c r="Y25" s="19"/>
      <c r="AA25" s="19"/>
      <c r="AB25" s="19"/>
      <c r="AC25" s="19"/>
      <c r="AD25" s="19"/>
      <c r="AE25" s="19"/>
    </row>
    <row r="26" ht="15.75" customHeight="1">
      <c r="A26" s="28" t="str">
        <f>ALNS!A26</f>
        <v>Rafaelly Jordão de Oliveira</v>
      </c>
      <c r="B26" s="29"/>
      <c r="C26" s="29"/>
      <c r="D26" s="29"/>
      <c r="E26" s="29"/>
      <c r="F26" s="30">
        <f t="shared" si="1"/>
        <v>0</v>
      </c>
      <c r="G26" s="31" t="str">
        <f t="shared" si="2"/>
        <v/>
      </c>
      <c r="H26" s="30" t="str">
        <f t="shared" si="3"/>
        <v/>
      </c>
      <c r="I26" s="32"/>
      <c r="J26" s="33" t="str">
        <f t="shared" si="4"/>
        <v/>
      </c>
      <c r="K26" s="34" t="str">
        <f t="shared" si="5"/>
        <v/>
      </c>
      <c r="L26" s="2"/>
      <c r="M26" s="18"/>
      <c r="N26" s="18"/>
      <c r="O26" s="18"/>
      <c r="P26" s="18"/>
      <c r="Q26" s="19"/>
      <c r="R26" s="19"/>
      <c r="S26" s="19"/>
      <c r="AA26" s="19"/>
      <c r="AB26" s="19"/>
      <c r="AC26" s="19"/>
      <c r="AD26" s="19"/>
      <c r="AE26" s="19"/>
    </row>
    <row r="27" ht="15.75" customHeight="1">
      <c r="A27" s="36" t="str">
        <f>ALNS!A27</f>
        <v>Samuel de Sousa Ribeiro</v>
      </c>
      <c r="B27" s="37"/>
      <c r="C27" s="37"/>
      <c r="D27" s="37"/>
      <c r="E27" s="37"/>
      <c r="F27" s="38">
        <f t="shared" si="1"/>
        <v>0</v>
      </c>
      <c r="G27" s="39" t="str">
        <f t="shared" si="2"/>
        <v/>
      </c>
      <c r="H27" s="38" t="str">
        <f t="shared" si="3"/>
        <v/>
      </c>
      <c r="I27" s="40"/>
      <c r="J27" s="41" t="str">
        <f t="shared" si="4"/>
        <v/>
      </c>
      <c r="K27" s="42" t="str">
        <f t="shared" si="5"/>
        <v/>
      </c>
      <c r="L27" s="2"/>
      <c r="M27" s="18"/>
      <c r="N27" s="2"/>
      <c r="O27" s="18"/>
      <c r="P27" s="18"/>
      <c r="Q27" s="19"/>
      <c r="R27" s="19"/>
      <c r="S27" s="19"/>
      <c r="AA27" s="19"/>
      <c r="AB27" s="19"/>
      <c r="AC27" s="19"/>
      <c r="AD27" s="19"/>
      <c r="AE27" s="19"/>
    </row>
    <row r="28" ht="15.75" hidden="1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8"/>
      <c r="M28" s="18"/>
      <c r="N28" s="18"/>
      <c r="O28" s="18"/>
      <c r="P28" s="18"/>
      <c r="R28" s="19"/>
      <c r="S28" s="19"/>
      <c r="AA28" s="19"/>
      <c r="AC28" s="19"/>
      <c r="AD28" s="19"/>
      <c r="AE28" s="19"/>
    </row>
    <row r="29" ht="15.75" hidden="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8"/>
      <c r="M29" s="18"/>
      <c r="N29" s="18"/>
      <c r="O29" s="18"/>
      <c r="P29" s="18"/>
      <c r="Q29" s="19"/>
      <c r="R29" s="19"/>
      <c r="S29" s="19"/>
      <c r="AA29" s="19"/>
      <c r="AB29" s="19"/>
      <c r="AC29" s="19"/>
      <c r="AD29" s="19"/>
      <c r="AE29" s="19"/>
    </row>
    <row r="30" ht="15.75" hidden="1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8"/>
      <c r="M30" s="18"/>
      <c r="N30" s="18"/>
      <c r="O30" s="18"/>
      <c r="P30" s="18"/>
      <c r="Q30" s="19"/>
      <c r="R30" s="19"/>
      <c r="S30" s="19"/>
      <c r="AA30" s="19"/>
      <c r="AB30" s="19"/>
      <c r="AC30" s="19"/>
      <c r="AD30" s="19"/>
      <c r="AE30" s="19"/>
    </row>
    <row r="31" ht="15.75" hidden="1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8"/>
      <c r="M31" s="18"/>
      <c r="N31" s="18"/>
      <c r="O31" s="2"/>
      <c r="P31" s="2"/>
      <c r="AA31" s="19"/>
      <c r="AB31" s="19"/>
      <c r="AC31" s="19"/>
      <c r="AD31" s="19"/>
      <c r="AE31" s="19"/>
    </row>
    <row r="32" ht="15.75" hidden="1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8"/>
      <c r="M32" s="18"/>
      <c r="N32" s="18"/>
      <c r="O32" s="2"/>
      <c r="P32" s="2"/>
      <c r="AA32" s="19"/>
      <c r="AB32" s="19"/>
      <c r="AC32" s="19"/>
      <c r="AD32" s="19"/>
      <c r="AE32" s="19"/>
    </row>
    <row r="33" ht="15.75" hidden="1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8"/>
      <c r="M33" s="18"/>
      <c r="N33" s="18"/>
      <c r="O33" s="2"/>
      <c r="P33" s="2"/>
      <c r="AA33" s="19"/>
      <c r="AB33" s="19"/>
      <c r="AC33" s="19"/>
      <c r="AD33" s="19"/>
      <c r="AE33" s="19"/>
    </row>
    <row r="34" ht="15.75" hidden="1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8"/>
      <c r="M34" s="18"/>
      <c r="N34" s="18"/>
      <c r="O34" s="2"/>
      <c r="P34" s="2"/>
      <c r="AA34" s="19"/>
      <c r="AB34" s="19"/>
      <c r="AC34" s="19"/>
      <c r="AD34" s="19"/>
    </row>
    <row r="35" ht="15.75" hidden="1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8"/>
      <c r="M35" s="18"/>
      <c r="N35" s="18"/>
      <c r="O35" s="2"/>
      <c r="P35" s="2"/>
      <c r="AA35" s="19"/>
      <c r="AB35" s="19"/>
      <c r="AC35" s="19"/>
      <c r="AD35" s="19"/>
    </row>
    <row r="36" ht="15.75" hidden="1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8"/>
      <c r="M36" s="18"/>
      <c r="N36" s="18"/>
      <c r="O36" s="2"/>
      <c r="P36" s="2"/>
      <c r="AA36" s="19"/>
      <c r="AB36" s="19"/>
      <c r="AC36" s="19"/>
      <c r="AD36" s="19"/>
    </row>
    <row r="37" ht="15.75" hidden="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8"/>
      <c r="M37" s="18"/>
      <c r="N37" s="18"/>
      <c r="O37" s="2"/>
      <c r="P37" s="2"/>
      <c r="AA37" s="19"/>
      <c r="AB37" s="19"/>
      <c r="AC37" s="19"/>
    </row>
    <row r="38" ht="15.75" hidden="1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8"/>
      <c r="M38" s="18"/>
      <c r="N38" s="18"/>
      <c r="O38" s="2"/>
      <c r="P38" s="2"/>
      <c r="AA38" s="19"/>
    </row>
    <row r="39" ht="15.75" hidden="1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8"/>
      <c r="M39" s="18"/>
      <c r="N39" s="18"/>
      <c r="O39" s="2"/>
      <c r="P39" s="2"/>
      <c r="AA39" s="19"/>
    </row>
    <row r="40" ht="15.75" hidden="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8"/>
      <c r="M40" s="18"/>
      <c r="N40" s="18"/>
      <c r="O40" s="2"/>
      <c r="P40" s="2"/>
      <c r="AA40" s="19"/>
    </row>
    <row r="41" ht="15.75" hidden="1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8"/>
      <c r="M41" s="18"/>
      <c r="N41" s="18"/>
      <c r="O41" s="2"/>
      <c r="P41" s="2"/>
      <c r="AA41" s="19"/>
    </row>
    <row r="42" ht="15.75" hidden="1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8"/>
      <c r="M42" s="18"/>
      <c r="N42" s="18"/>
      <c r="O42" s="2"/>
      <c r="P42" s="2"/>
    </row>
    <row r="43" ht="15.75" hidden="1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8"/>
      <c r="M43" s="18"/>
      <c r="N43" s="18"/>
      <c r="O43" s="2"/>
      <c r="P43" s="2"/>
    </row>
    <row r="44" ht="15.75" hidden="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8"/>
      <c r="M44" s="18"/>
      <c r="N44" s="18"/>
      <c r="O44" s="2"/>
      <c r="P44" s="2"/>
    </row>
    <row r="45" ht="15.75" hidden="1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8"/>
      <c r="M45" s="18"/>
      <c r="N45" s="18"/>
      <c r="O45" s="2"/>
      <c r="P45" s="2"/>
    </row>
    <row r="46" ht="15.75" hidden="1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8"/>
      <c r="M46" s="18"/>
      <c r="N46" s="18"/>
      <c r="O46" s="2"/>
      <c r="P46" s="2"/>
    </row>
    <row r="47" ht="15.75" hidden="1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8"/>
      <c r="M47" s="18"/>
      <c r="N47" s="18"/>
      <c r="O47" s="2"/>
      <c r="P47" s="2"/>
    </row>
    <row r="48" ht="15.75" hidden="1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8"/>
      <c r="M48" s="18"/>
      <c r="N48" s="18"/>
      <c r="O48" s="2"/>
      <c r="P48" s="2"/>
    </row>
    <row r="49" ht="15.75" hidden="1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8"/>
      <c r="M49" s="18"/>
      <c r="N49" s="18"/>
      <c r="O49" s="2"/>
      <c r="P49" s="2"/>
    </row>
    <row r="50" ht="15.75" hidden="1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8"/>
      <c r="M50" s="18"/>
      <c r="N50" s="18"/>
      <c r="O50" s="18"/>
      <c r="P50" s="18"/>
      <c r="Q50" s="19"/>
      <c r="R50" s="19"/>
      <c r="S50" s="19"/>
      <c r="T50" s="19"/>
      <c r="U50" s="19"/>
      <c r="V50" s="19"/>
      <c r="W50" s="19"/>
      <c r="X50" s="19"/>
      <c r="Y50" s="19"/>
      <c r="AA50" s="19"/>
      <c r="AB50" s="19"/>
      <c r="AC50" s="19"/>
      <c r="AD50" s="19"/>
      <c r="AE50" s="19"/>
    </row>
    <row r="51" ht="15.75" hidden="1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8"/>
      <c r="M51" s="18"/>
      <c r="N51" s="18"/>
      <c r="O51" s="18"/>
      <c r="P51" s="18"/>
      <c r="Q51" s="19"/>
      <c r="R51" s="19"/>
      <c r="S51" s="19"/>
      <c r="T51" s="19"/>
      <c r="U51" s="19"/>
      <c r="V51" s="19"/>
      <c r="W51" s="19"/>
      <c r="X51" s="19"/>
      <c r="Y51" s="19"/>
      <c r="AA51" s="19"/>
      <c r="AB51" s="19"/>
      <c r="AC51" s="19"/>
      <c r="AD51" s="19"/>
      <c r="AE51" s="19"/>
    </row>
    <row r="52" ht="15.75" hidden="1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8"/>
      <c r="M52" s="18"/>
      <c r="N52" s="18"/>
      <c r="O52" s="18"/>
      <c r="P52" s="18"/>
      <c r="Q52" s="19"/>
      <c r="R52" s="19"/>
      <c r="S52" s="19"/>
      <c r="T52" s="19"/>
      <c r="U52" s="19"/>
      <c r="V52" s="19"/>
      <c r="W52" s="19"/>
      <c r="Y52" s="19"/>
      <c r="AA52" s="19"/>
      <c r="AB52" s="19"/>
      <c r="AC52" s="19"/>
      <c r="AD52" s="19"/>
      <c r="AE52" s="19"/>
    </row>
    <row r="53" ht="15.75" hidden="1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8"/>
      <c r="M53" s="18"/>
      <c r="N53" s="18"/>
      <c r="O53" s="18"/>
      <c r="P53" s="18"/>
      <c r="Q53" s="19"/>
      <c r="R53" s="19"/>
      <c r="S53" s="19"/>
      <c r="T53" s="19"/>
      <c r="U53" s="19"/>
      <c r="V53" s="19"/>
      <c r="W53" s="19"/>
      <c r="X53" s="19"/>
      <c r="Y53" s="19"/>
      <c r="AA53" s="19"/>
      <c r="AB53" s="19"/>
      <c r="AC53" s="19"/>
      <c r="AD53" s="19"/>
      <c r="AE53" s="19"/>
    </row>
    <row r="54" ht="15.75" hidden="1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8"/>
      <c r="M54" s="18"/>
      <c r="N54" s="18"/>
      <c r="O54" s="18"/>
      <c r="P54" s="18"/>
      <c r="Q54" s="19"/>
      <c r="R54" s="19"/>
      <c r="S54" s="19"/>
      <c r="T54" s="19"/>
      <c r="U54" s="19"/>
      <c r="V54" s="19"/>
      <c r="W54" s="19"/>
      <c r="Y54" s="19"/>
      <c r="AA54" s="19"/>
      <c r="AB54" s="19"/>
      <c r="AC54" s="19"/>
      <c r="AD54" s="19"/>
      <c r="AE54" s="19"/>
    </row>
    <row r="55" ht="15.75" hidden="1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8"/>
      <c r="M55" s="18"/>
      <c r="N55" s="18"/>
      <c r="O55" s="18"/>
      <c r="P55" s="18"/>
      <c r="Q55" s="19"/>
      <c r="R55" s="19"/>
      <c r="S55" s="19"/>
      <c r="T55" s="19"/>
      <c r="U55" s="19"/>
      <c r="V55" s="19"/>
      <c r="W55" s="19"/>
      <c r="Y55" s="19"/>
      <c r="AA55" s="19"/>
      <c r="AB55" s="19"/>
      <c r="AC55" s="19"/>
      <c r="AD55" s="19"/>
      <c r="AE55" s="19"/>
    </row>
    <row r="56" ht="15.75" hidden="1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8"/>
      <c r="M56" s="18"/>
      <c r="N56" s="18"/>
      <c r="O56" s="18"/>
      <c r="P56" s="18"/>
      <c r="Q56" s="19"/>
      <c r="R56" s="19"/>
      <c r="S56" s="19"/>
      <c r="T56" s="19"/>
      <c r="U56" s="19"/>
      <c r="V56" s="19"/>
      <c r="W56" s="19"/>
      <c r="Y56" s="19"/>
      <c r="AA56" s="19"/>
      <c r="AB56" s="19"/>
      <c r="AC56" s="19"/>
      <c r="AD56" s="19"/>
      <c r="AE56" s="19"/>
    </row>
    <row r="57" ht="15.75" hidden="1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8"/>
      <c r="M57" s="18"/>
      <c r="N57" s="18"/>
      <c r="O57" s="18"/>
      <c r="P57" s="18"/>
      <c r="Q57" s="19"/>
      <c r="R57" s="19"/>
      <c r="S57" s="19"/>
      <c r="T57" s="19"/>
      <c r="U57" s="19"/>
      <c r="V57" s="19"/>
      <c r="W57" s="19"/>
      <c r="Y57" s="19"/>
      <c r="AA57" s="19"/>
      <c r="AB57" s="19"/>
      <c r="AC57" s="19"/>
      <c r="AD57" s="19"/>
      <c r="AE57" s="19"/>
    </row>
    <row r="58" ht="15.75" hidden="1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8"/>
      <c r="M58" s="18"/>
      <c r="N58" s="18"/>
      <c r="O58" s="18"/>
      <c r="P58" s="18"/>
      <c r="Q58" s="19"/>
      <c r="R58" s="19"/>
      <c r="S58" s="19"/>
      <c r="T58" s="19"/>
      <c r="U58" s="19"/>
      <c r="V58" s="19"/>
      <c r="W58" s="19"/>
      <c r="Y58" s="19"/>
      <c r="AA58" s="19"/>
      <c r="AB58" s="19"/>
      <c r="AC58" s="19"/>
      <c r="AD58" s="19"/>
      <c r="AE58" s="19"/>
    </row>
    <row r="59" ht="15.75" hidden="1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8"/>
      <c r="M59" s="18"/>
      <c r="N59" s="18"/>
      <c r="O59" s="18"/>
      <c r="P59" s="18"/>
      <c r="Q59" s="19"/>
      <c r="R59" s="19"/>
      <c r="S59" s="19"/>
      <c r="T59" s="19"/>
      <c r="U59" s="19"/>
      <c r="V59" s="19"/>
      <c r="W59" s="19"/>
      <c r="Y59" s="19"/>
      <c r="AA59" s="19"/>
      <c r="AB59" s="19"/>
      <c r="AC59" s="19"/>
      <c r="AD59" s="19"/>
      <c r="AE59" s="19"/>
    </row>
    <row r="60" ht="15.75" hidden="1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8"/>
      <c r="M60" s="18"/>
      <c r="N60" s="18"/>
      <c r="O60" s="18"/>
      <c r="P60" s="18"/>
      <c r="Q60" s="19"/>
      <c r="R60" s="19"/>
      <c r="S60" s="19"/>
      <c r="T60" s="19"/>
      <c r="U60" s="19"/>
      <c r="V60" s="19"/>
      <c r="W60" s="19"/>
      <c r="Y60" s="19"/>
      <c r="AA60" s="19"/>
      <c r="AB60" s="19"/>
      <c r="AC60" s="19"/>
      <c r="AD60" s="19"/>
      <c r="AE60" s="19"/>
    </row>
    <row r="61" ht="15.75" hidden="1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8"/>
      <c r="M61" s="18"/>
      <c r="N61" s="18"/>
      <c r="O61" s="18"/>
      <c r="P61" s="18"/>
      <c r="Q61" s="19"/>
      <c r="R61" s="19"/>
      <c r="S61" s="19"/>
      <c r="T61" s="19"/>
      <c r="U61" s="19"/>
      <c r="V61" s="19"/>
      <c r="W61" s="19"/>
      <c r="Y61" s="19"/>
      <c r="AA61" s="19"/>
      <c r="AB61" s="19"/>
      <c r="AC61" s="19"/>
      <c r="AD61" s="19"/>
      <c r="AE61" s="19"/>
    </row>
    <row r="62" ht="15.75" hidden="1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8"/>
      <c r="M62" s="18"/>
      <c r="N62" s="18"/>
      <c r="O62" s="18"/>
      <c r="P62" s="18"/>
      <c r="Q62" s="19"/>
      <c r="R62" s="19"/>
      <c r="S62" s="19"/>
      <c r="T62" s="19"/>
      <c r="U62" s="19"/>
      <c r="V62" s="19"/>
      <c r="W62" s="19"/>
      <c r="Y62" s="19"/>
      <c r="AA62" s="19"/>
      <c r="AB62" s="19"/>
      <c r="AC62" s="19"/>
      <c r="AD62" s="19"/>
      <c r="AE62" s="19"/>
    </row>
    <row r="63" ht="15.75" hidden="1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8"/>
      <c r="M63" s="18"/>
      <c r="N63" s="18"/>
      <c r="O63" s="18"/>
      <c r="P63" s="18"/>
      <c r="Q63" s="19"/>
      <c r="R63" s="19"/>
      <c r="S63" s="19"/>
      <c r="T63" s="19"/>
      <c r="U63" s="19"/>
      <c r="V63" s="19"/>
      <c r="W63" s="19"/>
      <c r="Y63" s="19"/>
      <c r="AA63" s="19"/>
      <c r="AB63" s="19"/>
      <c r="AC63" s="19"/>
      <c r="AD63" s="19"/>
      <c r="AE63" s="19"/>
    </row>
    <row r="64" ht="15.75" hidden="1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8"/>
      <c r="M64" s="18"/>
      <c r="N64" s="18"/>
      <c r="O64" s="18"/>
      <c r="P64" s="18"/>
      <c r="Q64" s="19"/>
      <c r="R64" s="19"/>
      <c r="S64" s="19"/>
      <c r="T64" s="19"/>
      <c r="U64" s="19"/>
      <c r="V64" s="19"/>
      <c r="W64" s="19"/>
      <c r="Y64" s="19"/>
      <c r="AA64" s="19"/>
      <c r="AB64" s="19"/>
      <c r="AC64" s="19"/>
      <c r="AD64" s="19"/>
      <c r="AE64" s="19"/>
    </row>
    <row r="65" ht="15.75" hidden="1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8"/>
      <c r="M65" s="18"/>
      <c r="N65" s="18"/>
      <c r="O65" s="18"/>
      <c r="P65" s="18"/>
      <c r="Q65" s="19"/>
      <c r="R65" s="19"/>
      <c r="S65" s="19"/>
      <c r="T65" s="19"/>
      <c r="U65" s="19"/>
      <c r="V65" s="19"/>
      <c r="W65" s="19"/>
      <c r="Y65" s="19"/>
      <c r="AA65" s="19"/>
      <c r="AB65" s="19"/>
      <c r="AC65" s="19"/>
      <c r="AD65" s="19"/>
      <c r="AE65" s="19"/>
    </row>
    <row r="66" ht="15.75" hidden="1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8"/>
      <c r="M66" s="18"/>
      <c r="N66" s="18"/>
      <c r="O66" s="18"/>
      <c r="P66" s="18"/>
      <c r="Q66" s="19"/>
      <c r="R66" s="19"/>
      <c r="S66" s="19"/>
      <c r="T66" s="19"/>
      <c r="U66" s="19"/>
      <c r="V66" s="19"/>
      <c r="W66" s="19"/>
      <c r="Y66" s="19"/>
      <c r="AA66" s="19"/>
      <c r="AB66" s="19"/>
      <c r="AC66" s="19"/>
      <c r="AD66" s="19"/>
      <c r="AE66" s="19"/>
    </row>
    <row r="67" ht="15.75" hidden="1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8"/>
      <c r="M67" s="18"/>
      <c r="N67" s="18"/>
      <c r="O67" s="18"/>
      <c r="P67" s="18"/>
      <c r="Q67" s="19"/>
      <c r="R67" s="19"/>
      <c r="S67" s="19"/>
      <c r="T67" s="19"/>
      <c r="U67" s="19"/>
      <c r="V67" s="19"/>
      <c r="W67" s="19"/>
      <c r="Y67" s="19"/>
      <c r="AA67" s="19"/>
      <c r="AB67" s="19"/>
      <c r="AC67" s="19"/>
      <c r="AD67" s="19"/>
      <c r="AE67" s="19"/>
    </row>
    <row r="68" ht="15.75" hidden="1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8"/>
      <c r="M68" s="18"/>
      <c r="N68" s="18"/>
      <c r="O68" s="18"/>
      <c r="P68" s="18"/>
      <c r="Q68" s="19"/>
      <c r="R68" s="19"/>
      <c r="S68" s="19"/>
      <c r="T68" s="19"/>
      <c r="U68" s="19"/>
      <c r="V68" s="19"/>
      <c r="W68" s="19"/>
      <c r="Y68" s="19"/>
      <c r="AA68" s="19"/>
      <c r="AB68" s="19"/>
      <c r="AC68" s="19"/>
      <c r="AD68" s="19"/>
      <c r="AE68" s="19"/>
    </row>
    <row r="69" ht="15.75" hidden="1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8"/>
      <c r="M69" s="18"/>
      <c r="N69" s="18"/>
      <c r="O69" s="18"/>
      <c r="P69" s="18"/>
      <c r="Q69" s="19"/>
      <c r="R69" s="19"/>
      <c r="S69" s="19"/>
      <c r="T69" s="19"/>
      <c r="U69" s="19"/>
      <c r="V69" s="19"/>
      <c r="W69" s="19"/>
      <c r="Y69" s="19"/>
      <c r="AA69" s="19"/>
      <c r="AB69" s="19"/>
      <c r="AC69" s="19"/>
      <c r="AD69" s="19"/>
      <c r="AE69" s="19"/>
    </row>
    <row r="70" ht="15.75" hidden="1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8"/>
      <c r="M70" s="18"/>
      <c r="N70" s="18"/>
      <c r="O70" s="18"/>
      <c r="P70" s="18"/>
      <c r="Q70" s="19"/>
      <c r="R70" s="19"/>
      <c r="S70" s="19"/>
      <c r="T70" s="19"/>
      <c r="U70" s="19"/>
      <c r="V70" s="19"/>
      <c r="W70" s="19"/>
      <c r="Y70" s="19"/>
      <c r="AA70" s="19"/>
      <c r="AB70" s="19"/>
      <c r="AC70" s="19"/>
      <c r="AD70" s="19"/>
      <c r="AE70" s="19"/>
    </row>
    <row r="71" ht="15.75" hidden="1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8"/>
      <c r="M71" s="18"/>
      <c r="N71" s="18"/>
      <c r="O71" s="18"/>
      <c r="P71" s="18"/>
      <c r="Q71" s="19"/>
      <c r="R71" s="19"/>
      <c r="S71" s="19"/>
      <c r="T71" s="19"/>
      <c r="U71" s="19"/>
      <c r="V71" s="19"/>
      <c r="W71" s="19"/>
      <c r="Y71" s="19"/>
      <c r="AA71" s="19"/>
      <c r="AB71" s="19"/>
      <c r="AC71" s="19"/>
      <c r="AD71" s="19"/>
      <c r="AE71" s="19"/>
    </row>
    <row r="72" ht="15.75" hidden="1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8"/>
      <c r="M72" s="18"/>
      <c r="N72" s="18"/>
      <c r="O72" s="18"/>
      <c r="P72" s="18"/>
      <c r="Q72" s="19"/>
      <c r="R72" s="19"/>
      <c r="S72" s="19"/>
      <c r="T72" s="19"/>
      <c r="U72" s="19"/>
      <c r="V72" s="19"/>
      <c r="W72" s="19"/>
      <c r="Y72" s="19"/>
      <c r="AA72" s="19"/>
      <c r="AB72" s="19"/>
      <c r="AC72" s="19"/>
      <c r="AD72" s="19"/>
      <c r="AE72" s="19"/>
    </row>
    <row r="73" ht="15.75" hidden="1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8"/>
      <c r="M73" s="18"/>
      <c r="N73" s="18"/>
      <c r="O73" s="18"/>
      <c r="P73" s="18"/>
      <c r="Q73" s="19"/>
      <c r="R73" s="19"/>
      <c r="S73" s="19"/>
      <c r="T73" s="19"/>
      <c r="U73" s="19"/>
      <c r="V73" s="19"/>
      <c r="W73" s="19"/>
      <c r="Y73" s="19"/>
      <c r="AA73" s="19"/>
      <c r="AB73" s="19"/>
      <c r="AC73" s="19"/>
      <c r="AD73" s="19"/>
      <c r="AE73" s="19"/>
    </row>
    <row r="74" ht="15.75" hidden="1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8"/>
      <c r="M74" s="18"/>
      <c r="N74" s="18"/>
      <c r="O74" s="18"/>
      <c r="P74" s="18"/>
      <c r="Q74" s="19"/>
      <c r="R74" s="19"/>
      <c r="S74" s="19"/>
      <c r="T74" s="19"/>
      <c r="U74" s="19"/>
      <c r="V74" s="19"/>
      <c r="W74" s="19"/>
      <c r="Y74" s="19"/>
      <c r="AA74" s="19"/>
      <c r="AB74" s="19"/>
      <c r="AC74" s="19"/>
      <c r="AD74" s="19"/>
      <c r="AE74" s="19"/>
    </row>
    <row r="75" ht="15.75" hidden="1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8"/>
      <c r="M75" s="18"/>
      <c r="N75" s="18"/>
      <c r="O75" s="18"/>
      <c r="P75" s="18"/>
      <c r="Q75" s="19"/>
      <c r="R75" s="19"/>
      <c r="S75" s="19"/>
      <c r="T75" s="19"/>
      <c r="U75" s="19"/>
      <c r="V75" s="19"/>
      <c r="W75" s="19"/>
      <c r="Y75" s="19"/>
      <c r="AA75" s="19"/>
      <c r="AB75" s="19"/>
      <c r="AC75" s="19"/>
      <c r="AD75" s="19"/>
      <c r="AE75" s="19"/>
    </row>
    <row r="76" ht="15.75" hidden="1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8"/>
      <c r="M76" s="18"/>
      <c r="N76" s="18"/>
      <c r="O76" s="18"/>
      <c r="P76" s="18"/>
      <c r="Q76" s="19"/>
      <c r="R76" s="19"/>
      <c r="S76" s="19"/>
      <c r="T76" s="19"/>
      <c r="U76" s="19"/>
      <c r="Y76" s="19"/>
      <c r="AA76" s="19"/>
      <c r="AB76" s="19"/>
      <c r="AC76" s="19"/>
      <c r="AD76" s="19"/>
      <c r="AE76" s="19"/>
    </row>
    <row r="77" ht="15.75" hidden="1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8"/>
      <c r="M77" s="18"/>
      <c r="N77" s="18"/>
      <c r="O77" s="18"/>
      <c r="P77" s="18"/>
      <c r="Q77" s="19"/>
      <c r="R77" s="19"/>
      <c r="S77" s="19"/>
      <c r="T77" s="19"/>
      <c r="U77" s="19"/>
      <c r="Y77" s="19"/>
      <c r="AA77" s="19"/>
      <c r="AB77" s="19"/>
      <c r="AC77" s="19"/>
      <c r="AD77" s="19"/>
      <c r="AE77" s="19"/>
    </row>
    <row r="78" ht="15.75" hidden="1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8"/>
      <c r="M78" s="18"/>
      <c r="N78" s="18"/>
      <c r="O78" s="18"/>
      <c r="P78" s="18"/>
      <c r="Q78" s="19"/>
      <c r="R78" s="19"/>
      <c r="S78" s="19"/>
      <c r="T78" s="19"/>
      <c r="U78" s="19"/>
      <c r="AA78" s="19"/>
      <c r="AB78" s="19"/>
      <c r="AC78" s="19"/>
      <c r="AD78" s="19"/>
      <c r="AE78" s="19"/>
    </row>
    <row r="79" ht="15.75" hidden="1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8"/>
      <c r="M79" s="18"/>
      <c r="N79" s="18"/>
      <c r="O79" s="18"/>
      <c r="P79" s="18"/>
      <c r="Q79" s="19"/>
      <c r="R79" s="19"/>
      <c r="S79" s="19"/>
      <c r="T79" s="19"/>
      <c r="U79" s="19"/>
      <c r="AA79" s="19"/>
      <c r="AB79" s="19"/>
      <c r="AC79" s="19"/>
      <c r="AD79" s="19"/>
      <c r="AE79" s="19"/>
    </row>
    <row r="80" ht="15.75" hidden="1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8"/>
      <c r="M80" s="18"/>
      <c r="N80" s="18"/>
      <c r="O80" s="18"/>
      <c r="P80" s="18"/>
      <c r="Q80" s="19"/>
      <c r="R80" s="19"/>
      <c r="S80" s="19"/>
      <c r="T80" s="19"/>
      <c r="U80" s="19"/>
      <c r="AA80" s="19"/>
      <c r="AB80" s="19"/>
      <c r="AC80" s="19"/>
      <c r="AD80" s="19"/>
      <c r="AE80" s="19"/>
    </row>
    <row r="81" ht="15.75" hidden="1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8"/>
      <c r="M81" s="18"/>
      <c r="N81" s="18"/>
      <c r="O81" s="18"/>
      <c r="P81" s="18"/>
      <c r="Q81" s="19"/>
      <c r="R81" s="19"/>
      <c r="S81" s="19"/>
      <c r="T81" s="19"/>
      <c r="U81" s="19"/>
      <c r="AA81" s="19"/>
      <c r="AB81" s="19"/>
      <c r="AC81" s="19"/>
      <c r="AD81" s="19"/>
      <c r="AE81" s="19"/>
    </row>
    <row r="82" ht="15.75" hidden="1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8"/>
      <c r="M82" s="18"/>
      <c r="N82" s="18"/>
      <c r="O82" s="18"/>
      <c r="P82" s="18"/>
      <c r="Q82" s="19"/>
      <c r="R82" s="19"/>
      <c r="S82" s="19"/>
      <c r="T82" s="19"/>
      <c r="U82" s="19"/>
      <c r="AA82" s="19"/>
      <c r="AB82" s="19"/>
      <c r="AC82" s="19"/>
      <c r="AD82" s="19"/>
      <c r="AE82" s="19"/>
    </row>
    <row r="83" ht="15.75" hidden="1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8"/>
      <c r="M83" s="18"/>
      <c r="N83" s="18"/>
      <c r="O83" s="18"/>
      <c r="P83" s="18"/>
      <c r="S83" s="19"/>
      <c r="T83" s="19"/>
      <c r="AA83" s="19"/>
      <c r="AB83" s="19"/>
      <c r="AC83" s="19"/>
      <c r="AD83" s="19"/>
      <c r="AE83" s="19"/>
    </row>
    <row r="84" ht="15.75" hidden="1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8"/>
      <c r="M84" s="18"/>
      <c r="N84" s="18"/>
      <c r="O84" s="18"/>
      <c r="P84" s="18"/>
      <c r="AA84" s="19"/>
      <c r="AB84" s="19"/>
      <c r="AC84" s="19"/>
      <c r="AD84" s="19"/>
      <c r="AE84" s="19"/>
    </row>
    <row r="85" ht="15.75" hidden="1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8"/>
      <c r="M85" s="18"/>
      <c r="N85" s="18"/>
      <c r="O85" s="18"/>
      <c r="P85" s="18"/>
      <c r="AA85" s="19"/>
      <c r="AB85" s="19"/>
      <c r="AC85" s="19"/>
      <c r="AD85" s="19"/>
      <c r="AE85" s="19"/>
    </row>
    <row r="86" ht="15.75" hidden="1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8"/>
      <c r="M86" s="18"/>
      <c r="N86" s="18"/>
      <c r="O86" s="18"/>
      <c r="P86" s="18"/>
      <c r="AA86" s="19"/>
      <c r="AB86" s="19"/>
      <c r="AC86" s="19"/>
      <c r="AD86" s="19"/>
      <c r="AE86" s="19"/>
    </row>
    <row r="87" ht="15.75" hidden="1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8"/>
      <c r="M87" s="18"/>
      <c r="N87" s="18"/>
      <c r="O87" s="18"/>
      <c r="P87" s="18"/>
      <c r="AA87" s="19"/>
      <c r="AB87" s="19"/>
      <c r="AC87" s="19"/>
      <c r="AD87" s="19"/>
    </row>
    <row r="88" ht="15.75" hidden="1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8"/>
      <c r="M88" s="18"/>
      <c r="N88" s="18"/>
      <c r="O88" s="18"/>
      <c r="P88" s="18"/>
      <c r="AA88" s="19"/>
      <c r="AB88" s="19"/>
      <c r="AC88" s="19"/>
      <c r="AD88" s="19"/>
    </row>
    <row r="89" ht="15.75" hidden="1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8"/>
      <c r="M89" s="18"/>
      <c r="N89" s="18"/>
      <c r="O89" s="18"/>
      <c r="P89" s="2"/>
      <c r="AA89" s="19"/>
      <c r="AB89" s="19"/>
      <c r="AC89" s="19"/>
    </row>
    <row r="90" ht="15.75" hidden="1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8"/>
      <c r="M90" s="18"/>
      <c r="N90" s="18"/>
      <c r="O90" s="2"/>
      <c r="P90" s="2"/>
      <c r="AA90" s="19"/>
    </row>
    <row r="91" ht="15.75" hidden="1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8"/>
      <c r="M91" s="18"/>
      <c r="N91" s="18"/>
      <c r="O91" s="2"/>
      <c r="P91" s="2"/>
      <c r="AA91" s="19"/>
    </row>
    <row r="92" ht="15.75" hidden="1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8"/>
      <c r="M92" s="18"/>
      <c r="N92" s="18"/>
      <c r="O92" s="2"/>
      <c r="P92" s="2"/>
      <c r="AA92" s="19"/>
    </row>
    <row r="93" ht="15.75" hidden="1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8"/>
      <c r="M93" s="18"/>
      <c r="N93" s="18"/>
      <c r="O93" s="2"/>
      <c r="P93" s="2"/>
      <c r="AA93" s="19"/>
    </row>
    <row r="94" ht="15.75" hidden="1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8"/>
      <c r="M94" s="18"/>
      <c r="N94" s="18"/>
      <c r="O94" s="2"/>
      <c r="P94" s="2"/>
    </row>
    <row r="95" ht="15.75" hidden="1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8"/>
      <c r="M95" s="18"/>
      <c r="N95" s="18"/>
      <c r="O95" s="2"/>
      <c r="P95" s="2"/>
    </row>
    <row r="96" ht="15.75" hidden="1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8"/>
      <c r="M96" s="18"/>
      <c r="N96" s="18"/>
      <c r="O96" s="2"/>
      <c r="P96" s="2"/>
    </row>
    <row r="97" ht="15.75" hidden="1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8"/>
      <c r="M97" s="18"/>
      <c r="N97" s="18"/>
      <c r="O97" s="2"/>
      <c r="P97" s="2"/>
    </row>
    <row r="98" ht="15.75" hidden="1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8"/>
      <c r="M98" s="18"/>
      <c r="N98" s="18"/>
      <c r="O98" s="2"/>
      <c r="P98" s="2"/>
    </row>
    <row r="99" ht="15.75" hidden="1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8"/>
      <c r="M99" s="18"/>
      <c r="N99" s="18"/>
      <c r="O99" s="2"/>
      <c r="P99" s="2"/>
    </row>
    <row r="100" ht="15.75" hidden="1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8"/>
      <c r="M100" s="18"/>
      <c r="N100" s="18"/>
      <c r="O100" s="2"/>
      <c r="P100" s="2"/>
    </row>
    <row r="101" ht="15.75" hidden="1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8"/>
      <c r="M101" s="18"/>
      <c r="N101" s="18"/>
      <c r="O101" s="2"/>
      <c r="P101" s="2"/>
    </row>
    <row r="102" ht="15.75" hidden="1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8"/>
      <c r="M102" s="18"/>
      <c r="N102" s="18"/>
      <c r="O102" s="2"/>
      <c r="P102" s="2"/>
    </row>
    <row r="103" ht="15.75" hidden="1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8"/>
      <c r="M103" s="18"/>
      <c r="N103" s="18"/>
      <c r="O103" s="2"/>
      <c r="P103" s="2"/>
    </row>
    <row r="104" ht="15.75" hidden="1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8"/>
      <c r="M104" s="18"/>
      <c r="N104" s="18"/>
      <c r="O104" s="2"/>
      <c r="P104" s="2"/>
    </row>
    <row r="105" ht="15.75" hidden="1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8"/>
      <c r="M105" s="18"/>
      <c r="N105" s="18"/>
      <c r="O105" s="2"/>
      <c r="P105" s="2"/>
    </row>
    <row r="106" ht="15.75" hidden="1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8"/>
      <c r="M106" s="18"/>
      <c r="N106" s="18"/>
      <c r="O106" s="2"/>
      <c r="P106" s="2"/>
    </row>
    <row r="107" ht="15.75" hidden="1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8"/>
      <c r="M107" s="18"/>
      <c r="N107" s="18"/>
      <c r="O107" s="2"/>
      <c r="P107" s="2"/>
    </row>
    <row r="108" ht="15.75" hidden="1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8"/>
      <c r="M108" s="18"/>
      <c r="N108" s="18"/>
      <c r="O108" s="2"/>
      <c r="P108" s="2"/>
    </row>
    <row r="109" ht="15.75" hidden="1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8"/>
      <c r="M109" s="18"/>
      <c r="N109" s="18"/>
      <c r="O109" s="2"/>
      <c r="P109" s="2"/>
    </row>
    <row r="110" ht="15.75" hidden="1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8"/>
      <c r="M110" s="18"/>
      <c r="N110" s="18"/>
      <c r="O110" s="2"/>
      <c r="P110" s="2"/>
    </row>
    <row r="111" ht="15.75" hidden="1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8"/>
      <c r="M111" s="18"/>
      <c r="N111" s="18"/>
      <c r="O111" s="2"/>
      <c r="P111" s="2"/>
    </row>
    <row r="112" ht="15.75" hidden="1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8"/>
      <c r="M112" s="18"/>
      <c r="N112" s="18"/>
      <c r="O112" s="2"/>
      <c r="P112" s="2"/>
    </row>
    <row r="113" ht="15.75" hidden="1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8"/>
      <c r="M113" s="18"/>
      <c r="N113" s="18"/>
      <c r="O113" s="2"/>
      <c r="P113" s="2"/>
    </row>
    <row r="114" ht="15.75" hidden="1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8"/>
      <c r="M114" s="18"/>
      <c r="N114" s="18"/>
      <c r="O114" s="2"/>
      <c r="P114" s="2"/>
    </row>
    <row r="115" ht="15.75" hidden="1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8"/>
      <c r="M115" s="18"/>
      <c r="N115" s="18"/>
      <c r="O115" s="2"/>
      <c r="P115" s="2"/>
    </row>
    <row r="116" ht="15.75" hidden="1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8"/>
      <c r="M116" s="18"/>
      <c r="N116" s="18"/>
      <c r="O116" s="2"/>
      <c r="P116" s="2"/>
    </row>
    <row r="117" ht="15.75" hidden="1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8"/>
      <c r="M117" s="18"/>
      <c r="N117" s="18"/>
      <c r="O117" s="2"/>
      <c r="P117" s="2"/>
    </row>
    <row r="118" ht="15.75" hidden="1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8"/>
      <c r="M118" s="18"/>
      <c r="N118" s="18"/>
      <c r="O118" s="2"/>
      <c r="P118" s="2"/>
    </row>
    <row r="119" ht="15.75" hidden="1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8"/>
      <c r="M119" s="18"/>
      <c r="N119" s="18"/>
      <c r="O119" s="2"/>
      <c r="P119" s="2"/>
    </row>
    <row r="120" ht="15.75" hidden="1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8"/>
      <c r="M120" s="18"/>
      <c r="N120" s="18"/>
      <c r="O120" s="2"/>
      <c r="P120" s="2"/>
    </row>
    <row r="121" ht="15.75" hidden="1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8"/>
      <c r="M121" s="18"/>
      <c r="N121" s="18"/>
      <c r="O121" s="2"/>
      <c r="P121" s="2"/>
    </row>
    <row r="122" ht="15.75" hidden="1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8"/>
      <c r="M122" s="18"/>
      <c r="N122" s="18"/>
      <c r="O122" s="2"/>
      <c r="P122" s="2"/>
    </row>
    <row r="123" ht="15.75" hidden="1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8"/>
      <c r="M123" s="18"/>
      <c r="N123" s="18"/>
      <c r="O123" s="2"/>
      <c r="P123" s="2"/>
    </row>
    <row r="124" ht="15.75" hidden="1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8"/>
      <c r="M124" s="18"/>
      <c r="N124" s="18"/>
      <c r="O124" s="2"/>
      <c r="P124" s="2"/>
    </row>
    <row r="125" ht="15.75" hidden="1" customHeight="1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8"/>
      <c r="M125" s="18"/>
      <c r="N125" s="18"/>
      <c r="O125" s="2"/>
      <c r="P125" s="2"/>
    </row>
    <row r="126" ht="15.75" hidden="1" customHeight="1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8"/>
      <c r="M126" s="18"/>
      <c r="N126" s="18"/>
      <c r="O126" s="2"/>
      <c r="P126" s="2"/>
    </row>
    <row r="127" ht="15.75" hidden="1" customHeight="1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8"/>
      <c r="M127" s="18"/>
      <c r="N127" s="18"/>
      <c r="O127" s="2"/>
      <c r="P127" s="2"/>
    </row>
    <row r="128" ht="15.75" hidden="1" customHeight="1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8"/>
      <c r="M128" s="18"/>
      <c r="N128" s="18"/>
      <c r="O128" s="2"/>
      <c r="P128" s="2"/>
    </row>
    <row r="129" ht="15.75" hidden="1" customHeight="1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8"/>
      <c r="M129" s="18"/>
      <c r="N129" s="18"/>
      <c r="O129" s="2"/>
      <c r="P129" s="2"/>
    </row>
    <row r="130" ht="15.75" hidden="1" customHeight="1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8"/>
      <c r="M130" s="18"/>
      <c r="N130" s="18"/>
      <c r="O130" s="2"/>
      <c r="P130" s="2"/>
    </row>
    <row r="131" ht="15.75" hidden="1" customHeight="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8"/>
      <c r="M131" s="18"/>
      <c r="N131" s="18"/>
      <c r="O131" s="2"/>
      <c r="P131" s="2"/>
    </row>
    <row r="132" ht="15.75" hidden="1" customHeight="1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8"/>
      <c r="M132" s="18"/>
      <c r="N132" s="18"/>
      <c r="O132" s="2"/>
      <c r="P132" s="2"/>
    </row>
    <row r="133" ht="15.75" hidden="1" customHeight="1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8"/>
      <c r="M133" s="18"/>
      <c r="N133" s="18"/>
      <c r="O133" s="2"/>
      <c r="P133" s="2"/>
    </row>
    <row r="134" ht="15.75" hidden="1" customHeight="1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8"/>
      <c r="M134" s="18"/>
      <c r="N134" s="18"/>
      <c r="O134" s="2"/>
      <c r="P134" s="2"/>
    </row>
    <row r="135" ht="15.75" hidden="1" customHeight="1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8"/>
      <c r="M135" s="18"/>
      <c r="N135" s="18"/>
      <c r="O135" s="2"/>
      <c r="P135" s="2"/>
    </row>
    <row r="136" ht="15.75" hidden="1" customHeight="1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8"/>
      <c r="M136" s="18"/>
      <c r="N136" s="18"/>
      <c r="O136" s="2"/>
      <c r="P136" s="2"/>
    </row>
    <row r="137" ht="15.75" hidden="1" customHeight="1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8"/>
      <c r="M137" s="18"/>
      <c r="N137" s="18"/>
      <c r="O137" s="2"/>
      <c r="P137" s="2"/>
    </row>
    <row r="138" ht="15.75" hidden="1" customHeight="1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8"/>
      <c r="M138" s="18"/>
      <c r="N138" s="18"/>
      <c r="O138" s="2"/>
      <c r="P138" s="2"/>
    </row>
    <row r="139" ht="15.75" hidden="1" customHeight="1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8"/>
      <c r="M139" s="18"/>
      <c r="N139" s="18"/>
      <c r="O139" s="2"/>
      <c r="P139" s="2"/>
    </row>
    <row r="140" ht="15.75" hidden="1" customHeight="1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8"/>
      <c r="M140" s="18"/>
      <c r="N140" s="18"/>
      <c r="O140" s="2"/>
      <c r="P140" s="2"/>
    </row>
    <row r="141" ht="15.75" hidden="1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8"/>
      <c r="M141" s="18"/>
      <c r="N141" s="18"/>
      <c r="O141" s="2"/>
      <c r="P141" s="2"/>
    </row>
    <row r="142" ht="15.75" hidden="1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8"/>
      <c r="M142" s="18"/>
      <c r="N142" s="18"/>
      <c r="O142" s="2"/>
      <c r="P142" s="2"/>
    </row>
    <row r="143" ht="15.75" hidden="1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8"/>
      <c r="M143" s="18"/>
      <c r="N143" s="18"/>
      <c r="O143" s="2"/>
      <c r="P143" s="2"/>
    </row>
    <row r="144" ht="15.75" hidden="1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8"/>
      <c r="M144" s="18"/>
      <c r="N144" s="18"/>
      <c r="O144" s="2"/>
      <c r="P144" s="2"/>
    </row>
    <row r="145" ht="15.75" hidden="1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8"/>
      <c r="M145" s="18"/>
      <c r="N145" s="18"/>
      <c r="O145" s="2"/>
      <c r="P145" s="2"/>
    </row>
    <row r="146" ht="15.75" hidden="1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8"/>
      <c r="M146" s="18"/>
      <c r="N146" s="18"/>
      <c r="O146" s="2"/>
      <c r="P146" s="2"/>
    </row>
    <row r="147" ht="15.75" hidden="1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8"/>
      <c r="M147" s="18"/>
      <c r="N147" s="18"/>
      <c r="O147" s="2"/>
      <c r="P147" s="2"/>
    </row>
    <row r="148" ht="15.75" hidden="1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8"/>
      <c r="M148" s="18"/>
      <c r="N148" s="18"/>
      <c r="O148" s="2"/>
      <c r="P148" s="2"/>
    </row>
    <row r="149" ht="15.75" hidden="1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8"/>
      <c r="M149" s="18"/>
      <c r="N149" s="18"/>
      <c r="O149" s="2"/>
      <c r="P149" s="2"/>
    </row>
    <row r="150" ht="15.75" hidden="1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8"/>
      <c r="M150" s="18"/>
      <c r="N150" s="18"/>
      <c r="O150" s="2"/>
      <c r="P150" s="2"/>
    </row>
    <row r="151" ht="15.75" hidden="1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8"/>
      <c r="M151" s="18"/>
      <c r="N151" s="18"/>
      <c r="O151" s="2"/>
      <c r="P151" s="2"/>
    </row>
    <row r="152" ht="15.75" hidden="1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8"/>
      <c r="M152" s="18"/>
      <c r="N152" s="18"/>
      <c r="O152" s="2"/>
      <c r="P152" s="2"/>
    </row>
    <row r="153" ht="15.75" hidden="1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8"/>
      <c r="M153" s="18"/>
      <c r="N153" s="18"/>
      <c r="O153" s="2"/>
      <c r="P153" s="2"/>
    </row>
    <row r="154" ht="15.75" hidden="1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8"/>
      <c r="M154" s="18"/>
      <c r="N154" s="18"/>
      <c r="O154" s="2"/>
      <c r="P154" s="2"/>
    </row>
    <row r="155" ht="15.75" hidden="1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8"/>
      <c r="M155" s="18"/>
      <c r="N155" s="18"/>
      <c r="O155" s="2"/>
      <c r="P155" s="2"/>
    </row>
    <row r="156" ht="15.75" hidden="1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8"/>
      <c r="M156" s="18"/>
      <c r="N156" s="18"/>
      <c r="O156" s="2"/>
      <c r="P156" s="2"/>
    </row>
    <row r="157" ht="15.75" hidden="1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8"/>
      <c r="M157" s="18"/>
      <c r="N157" s="18"/>
      <c r="O157" s="2"/>
      <c r="P157" s="2"/>
    </row>
    <row r="158" ht="15.75" hidden="1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8"/>
      <c r="M158" s="18"/>
      <c r="N158" s="18"/>
      <c r="O158" s="2"/>
      <c r="P158" s="2"/>
    </row>
    <row r="159" ht="15.75" hidden="1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8"/>
      <c r="M159" s="18"/>
      <c r="N159" s="18"/>
      <c r="O159" s="2"/>
      <c r="P159" s="2"/>
    </row>
    <row r="160" ht="15.75" hidden="1" customHeight="1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8"/>
      <c r="M160" s="18"/>
      <c r="N160" s="18"/>
      <c r="O160" s="2"/>
      <c r="P160" s="2"/>
    </row>
    <row r="161" ht="15.75" hidden="1" customHeight="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8"/>
      <c r="M161" s="18"/>
      <c r="N161" s="18"/>
      <c r="O161" s="2"/>
      <c r="P161" s="2"/>
    </row>
    <row r="162" ht="15.75" hidden="1" customHeight="1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8"/>
      <c r="M162" s="18"/>
      <c r="N162" s="18"/>
      <c r="O162" s="2"/>
      <c r="P162" s="2"/>
    </row>
    <row r="163" ht="15.75" hidden="1" customHeight="1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8"/>
      <c r="M163" s="18"/>
      <c r="N163" s="18"/>
      <c r="O163" s="2"/>
      <c r="P163" s="2"/>
    </row>
    <row r="164" ht="15.75" hidden="1" customHeight="1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8"/>
      <c r="M164" s="18"/>
      <c r="N164" s="18"/>
      <c r="O164" s="2"/>
      <c r="P164" s="2"/>
    </row>
    <row r="165" ht="15.75" hidden="1" customHeight="1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8"/>
      <c r="M165" s="18"/>
      <c r="N165" s="18"/>
      <c r="O165" s="2"/>
      <c r="P165" s="2"/>
    </row>
    <row r="166" ht="15.75" hidden="1" customHeight="1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8"/>
      <c r="M166" s="18"/>
      <c r="N166" s="18"/>
      <c r="O166" s="2"/>
      <c r="P166" s="2"/>
    </row>
    <row r="167" ht="15.75" hidden="1" customHeight="1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8"/>
      <c r="M167" s="18"/>
      <c r="N167" s="18"/>
      <c r="O167" s="2"/>
      <c r="P167" s="2"/>
    </row>
    <row r="168" ht="15.75" hidden="1" customHeight="1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8"/>
      <c r="M168" s="18"/>
      <c r="N168" s="18"/>
      <c r="O168" s="2"/>
      <c r="P168" s="2"/>
    </row>
    <row r="169" ht="15.75" hidden="1" customHeight="1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8"/>
      <c r="M169" s="18"/>
      <c r="N169" s="18"/>
      <c r="O169" s="2"/>
      <c r="P169" s="2"/>
    </row>
    <row r="170" ht="15.75" hidden="1" customHeight="1">
      <c r="A170" s="45"/>
      <c r="B170" s="45"/>
      <c r="C170" s="45"/>
      <c r="D170" s="45"/>
      <c r="E170" s="45"/>
      <c r="F170" s="45"/>
      <c r="G170" s="45"/>
      <c r="L170" s="2"/>
      <c r="M170" s="2"/>
      <c r="N170" s="2"/>
      <c r="O170" s="2"/>
      <c r="P170" s="2"/>
    </row>
    <row r="171" ht="15.75" hidden="1" customHeight="1">
      <c r="A171" s="45"/>
      <c r="B171" s="45"/>
      <c r="C171" s="45"/>
      <c r="D171" s="45"/>
      <c r="E171" s="45"/>
      <c r="F171" s="45"/>
      <c r="G171" s="45"/>
      <c r="L171" s="2"/>
      <c r="M171" s="2"/>
      <c r="N171" s="2"/>
      <c r="O171" s="2"/>
      <c r="P171" s="2"/>
    </row>
    <row r="172" ht="15.75" hidden="1" customHeight="1">
      <c r="A172" s="45"/>
      <c r="B172" s="45"/>
      <c r="C172" s="45"/>
      <c r="D172" s="45"/>
      <c r="E172" s="45"/>
      <c r="F172" s="45"/>
      <c r="G172" s="45"/>
      <c r="L172" s="2"/>
      <c r="M172" s="2"/>
      <c r="N172" s="2"/>
      <c r="O172" s="2"/>
      <c r="P172" s="2"/>
    </row>
    <row r="173" ht="15.75" hidden="1" customHeight="1">
      <c r="A173" s="45"/>
      <c r="B173" s="45"/>
      <c r="C173" s="45"/>
      <c r="D173" s="45"/>
      <c r="E173" s="45"/>
      <c r="F173" s="45"/>
      <c r="G173" s="45"/>
      <c r="L173" s="2"/>
      <c r="M173" s="2"/>
      <c r="N173" s="2"/>
      <c r="O173" s="2"/>
      <c r="P173" s="2"/>
    </row>
    <row r="174" ht="15.75" hidden="1" customHeight="1">
      <c r="A174" s="45"/>
      <c r="B174" s="45"/>
      <c r="C174" s="45"/>
      <c r="D174" s="45"/>
      <c r="E174" s="45"/>
      <c r="F174" s="45"/>
      <c r="G174" s="45"/>
      <c r="L174" s="2"/>
      <c r="M174" s="2"/>
      <c r="N174" s="2"/>
      <c r="O174" s="2"/>
      <c r="P174" s="2"/>
    </row>
    <row r="175" ht="15.75" hidden="1" customHeight="1">
      <c r="A175" s="45"/>
      <c r="B175" s="45"/>
      <c r="C175" s="45"/>
      <c r="D175" s="45"/>
      <c r="E175" s="45"/>
      <c r="F175" s="45"/>
      <c r="G175" s="45"/>
      <c r="L175" s="2"/>
      <c r="M175" s="2"/>
      <c r="N175" s="2"/>
      <c r="O175" s="2"/>
      <c r="P175" s="2"/>
    </row>
    <row r="176" ht="15.75" hidden="1" customHeight="1">
      <c r="A176" s="45"/>
      <c r="B176" s="45"/>
      <c r="C176" s="45"/>
      <c r="D176" s="45"/>
      <c r="E176" s="45"/>
      <c r="F176" s="45"/>
      <c r="G176" s="45"/>
      <c r="L176" s="2"/>
      <c r="M176" s="2"/>
      <c r="N176" s="2"/>
      <c r="O176" s="2"/>
      <c r="P176" s="2"/>
    </row>
    <row r="177" ht="15.75" hidden="1" customHeight="1">
      <c r="A177" s="45"/>
      <c r="B177" s="45"/>
      <c r="C177" s="45"/>
      <c r="D177" s="45"/>
      <c r="E177" s="45"/>
      <c r="F177" s="45"/>
      <c r="G177" s="45"/>
      <c r="L177" s="2"/>
      <c r="M177" s="2"/>
      <c r="N177" s="2"/>
      <c r="O177" s="2"/>
      <c r="P177" s="2"/>
    </row>
    <row r="178" ht="15.75" hidden="1" customHeight="1">
      <c r="A178" s="45"/>
      <c r="B178" s="45"/>
      <c r="C178" s="45"/>
      <c r="D178" s="45"/>
      <c r="E178" s="45"/>
      <c r="F178" s="45"/>
      <c r="G178" s="45"/>
      <c r="L178" s="2"/>
      <c r="M178" s="2"/>
      <c r="N178" s="2"/>
      <c r="O178" s="2"/>
      <c r="P178" s="2"/>
    </row>
    <row r="179" ht="15.75" hidden="1" customHeight="1">
      <c r="A179" s="45"/>
      <c r="B179" s="45"/>
      <c r="C179" s="45"/>
      <c r="D179" s="45"/>
      <c r="E179" s="45"/>
      <c r="F179" s="45"/>
      <c r="G179" s="45"/>
      <c r="L179" s="2"/>
      <c r="M179" s="2"/>
      <c r="N179" s="2"/>
      <c r="O179" s="2"/>
      <c r="P179" s="2"/>
    </row>
    <row r="180" ht="15.75" hidden="1" customHeight="1">
      <c r="A180" s="45"/>
      <c r="B180" s="45"/>
      <c r="C180" s="45"/>
      <c r="D180" s="45"/>
      <c r="E180" s="45"/>
      <c r="F180" s="45"/>
      <c r="G180" s="45"/>
      <c r="L180" s="2"/>
      <c r="M180" s="2"/>
      <c r="N180" s="2"/>
      <c r="O180" s="2"/>
      <c r="P180" s="2"/>
    </row>
    <row r="181" ht="15.75" hidden="1" customHeight="1">
      <c r="A181" s="45"/>
      <c r="B181" s="45"/>
      <c r="C181" s="45"/>
      <c r="D181" s="45"/>
      <c r="E181" s="45"/>
      <c r="F181" s="45"/>
      <c r="G181" s="45"/>
      <c r="L181" s="2"/>
      <c r="M181" s="2"/>
      <c r="N181" s="2"/>
      <c r="O181" s="2"/>
      <c r="P181" s="2"/>
    </row>
    <row r="182" ht="15.75" hidden="1" customHeight="1">
      <c r="A182" s="45"/>
      <c r="B182" s="45"/>
      <c r="C182" s="45"/>
      <c r="D182" s="45"/>
      <c r="E182" s="45"/>
      <c r="F182" s="45"/>
      <c r="G182" s="45"/>
      <c r="L182" s="2"/>
      <c r="M182" s="2"/>
      <c r="N182" s="2"/>
      <c r="O182" s="2"/>
      <c r="P182" s="2"/>
    </row>
    <row r="183" ht="15.75" hidden="1" customHeight="1">
      <c r="A183" s="45"/>
      <c r="B183" s="45"/>
      <c r="C183" s="45"/>
      <c r="D183" s="45"/>
      <c r="E183" s="45"/>
      <c r="F183" s="45"/>
      <c r="G183" s="45"/>
      <c r="L183" s="2"/>
      <c r="M183" s="2"/>
      <c r="N183" s="2"/>
      <c r="O183" s="2"/>
      <c r="P183" s="2"/>
    </row>
    <row r="184" ht="15.75" hidden="1" customHeight="1">
      <c r="A184" s="45"/>
      <c r="B184" s="45"/>
      <c r="C184" s="45"/>
      <c r="D184" s="45"/>
      <c r="E184" s="45"/>
      <c r="F184" s="45"/>
      <c r="G184" s="45"/>
      <c r="L184" s="2"/>
      <c r="M184" s="2"/>
      <c r="N184" s="2"/>
      <c r="O184" s="2"/>
      <c r="P184" s="2"/>
    </row>
    <row r="185" ht="15.75" hidden="1" customHeight="1">
      <c r="A185" s="45"/>
      <c r="B185" s="45"/>
      <c r="C185" s="45"/>
      <c r="D185" s="45"/>
      <c r="E185" s="45"/>
      <c r="F185" s="45"/>
      <c r="G185" s="45"/>
      <c r="L185" s="2"/>
      <c r="M185" s="2"/>
      <c r="N185" s="2"/>
      <c r="O185" s="2"/>
      <c r="P185" s="2"/>
    </row>
    <row r="186" ht="15.75" hidden="1" customHeight="1">
      <c r="A186" s="45"/>
      <c r="B186" s="45"/>
      <c r="C186" s="45"/>
      <c r="D186" s="45"/>
      <c r="E186" s="45"/>
      <c r="F186" s="45"/>
      <c r="G186" s="45"/>
      <c r="L186" s="2"/>
      <c r="M186" s="2"/>
      <c r="N186" s="2"/>
      <c r="O186" s="2"/>
      <c r="P186" s="2"/>
    </row>
    <row r="187" ht="15.75" hidden="1" customHeight="1">
      <c r="A187" s="45"/>
      <c r="B187" s="45"/>
      <c r="C187" s="45"/>
      <c r="D187" s="45"/>
      <c r="E187" s="45"/>
      <c r="F187" s="45"/>
      <c r="G187" s="45"/>
      <c r="L187" s="2"/>
      <c r="M187" s="2"/>
      <c r="N187" s="2"/>
      <c r="O187" s="2"/>
      <c r="P187" s="2"/>
    </row>
    <row r="188" ht="15.75" hidden="1" customHeight="1">
      <c r="A188" s="45"/>
      <c r="B188" s="45"/>
      <c r="C188" s="45"/>
      <c r="D188" s="45"/>
      <c r="E188" s="45"/>
      <c r="F188" s="45"/>
      <c r="G188" s="45"/>
      <c r="L188" s="2"/>
      <c r="M188" s="2"/>
      <c r="N188" s="2"/>
      <c r="O188" s="2"/>
      <c r="P188" s="2"/>
    </row>
    <row r="189" ht="15.75" hidden="1" customHeight="1">
      <c r="A189" s="45"/>
      <c r="B189" s="45"/>
      <c r="C189" s="45"/>
      <c r="D189" s="45"/>
      <c r="E189" s="45"/>
      <c r="F189" s="45"/>
      <c r="G189" s="45"/>
      <c r="L189" s="2"/>
      <c r="M189" s="2"/>
      <c r="N189" s="2"/>
      <c r="O189" s="2"/>
      <c r="P189" s="2"/>
    </row>
    <row r="190" ht="15.75" hidden="1" customHeight="1">
      <c r="A190" s="45"/>
      <c r="B190" s="45"/>
      <c r="C190" s="45"/>
      <c r="D190" s="45"/>
      <c r="E190" s="45"/>
      <c r="F190" s="45"/>
      <c r="G190" s="45"/>
      <c r="L190" s="2"/>
      <c r="M190" s="2"/>
      <c r="N190" s="2"/>
      <c r="O190" s="2"/>
      <c r="P190" s="2"/>
    </row>
    <row r="191" ht="15.75" hidden="1" customHeight="1">
      <c r="A191" s="45"/>
      <c r="B191" s="45"/>
      <c r="C191" s="45"/>
      <c r="D191" s="45"/>
      <c r="E191" s="45"/>
      <c r="F191" s="45"/>
      <c r="G191" s="45"/>
      <c r="L191" s="2"/>
      <c r="M191" s="2"/>
      <c r="N191" s="2"/>
      <c r="O191" s="2"/>
      <c r="P191" s="2"/>
    </row>
    <row r="192" ht="15.75" hidden="1" customHeight="1">
      <c r="A192" s="45"/>
      <c r="B192" s="45"/>
      <c r="C192" s="45"/>
      <c r="D192" s="45"/>
      <c r="E192" s="45"/>
      <c r="F192" s="45"/>
      <c r="G192" s="45"/>
      <c r="L192" s="2"/>
      <c r="M192" s="2"/>
      <c r="N192" s="2"/>
      <c r="O192" s="2"/>
      <c r="P192" s="2"/>
    </row>
    <row r="193" ht="15.75" hidden="1" customHeight="1">
      <c r="A193" s="45"/>
      <c r="B193" s="45"/>
      <c r="C193" s="45"/>
      <c r="D193" s="45"/>
      <c r="E193" s="45"/>
      <c r="F193" s="45"/>
      <c r="G193" s="45"/>
      <c r="L193" s="2"/>
      <c r="M193" s="2"/>
      <c r="N193" s="2"/>
      <c r="O193" s="2"/>
      <c r="P193" s="2"/>
    </row>
    <row r="194" ht="15.75" hidden="1" customHeight="1">
      <c r="A194" s="45"/>
      <c r="B194" s="45"/>
      <c r="C194" s="45"/>
      <c r="D194" s="45"/>
      <c r="E194" s="45"/>
      <c r="F194" s="45"/>
      <c r="G194" s="45"/>
      <c r="L194" s="2"/>
      <c r="M194" s="2"/>
      <c r="N194" s="2"/>
      <c r="O194" s="2"/>
      <c r="P194" s="2"/>
    </row>
    <row r="195" ht="15.75" hidden="1" customHeight="1">
      <c r="A195" s="45"/>
      <c r="B195" s="45"/>
      <c r="C195" s="45"/>
      <c r="D195" s="45"/>
      <c r="E195" s="45"/>
      <c r="F195" s="45"/>
      <c r="G195" s="45"/>
      <c r="L195" s="2"/>
      <c r="M195" s="2"/>
      <c r="N195" s="2"/>
      <c r="O195" s="2"/>
      <c r="P195" s="2"/>
    </row>
    <row r="196" ht="15.75" hidden="1" customHeight="1">
      <c r="A196" s="45"/>
      <c r="B196" s="45"/>
      <c r="C196" s="45"/>
      <c r="D196" s="45"/>
      <c r="E196" s="45"/>
      <c r="F196" s="45"/>
      <c r="G196" s="45"/>
      <c r="L196" s="2"/>
      <c r="M196" s="2"/>
      <c r="N196" s="2"/>
      <c r="O196" s="2"/>
      <c r="P196" s="2"/>
    </row>
    <row r="197" ht="15.75" hidden="1" customHeight="1">
      <c r="A197" s="45"/>
      <c r="B197" s="45"/>
      <c r="C197" s="45"/>
      <c r="D197" s="45"/>
      <c r="E197" s="45"/>
      <c r="F197" s="45"/>
      <c r="G197" s="45"/>
      <c r="L197" s="2"/>
      <c r="M197" s="2"/>
      <c r="N197" s="2"/>
      <c r="O197" s="2"/>
      <c r="P197" s="2"/>
    </row>
    <row r="198" ht="15.75" hidden="1" customHeight="1">
      <c r="A198" s="45"/>
      <c r="B198" s="45"/>
      <c r="C198" s="45"/>
      <c r="D198" s="45"/>
      <c r="E198" s="45"/>
      <c r="F198" s="45"/>
      <c r="G198" s="45"/>
      <c r="L198" s="2"/>
      <c r="M198" s="2"/>
      <c r="N198" s="2"/>
      <c r="O198" s="2"/>
      <c r="P198" s="2"/>
    </row>
    <row r="199" ht="15.75" hidden="1" customHeight="1">
      <c r="A199" s="45"/>
      <c r="B199" s="45"/>
      <c r="C199" s="45"/>
      <c r="D199" s="45"/>
      <c r="E199" s="45"/>
      <c r="F199" s="45"/>
      <c r="G199" s="45"/>
      <c r="L199" s="2"/>
      <c r="M199" s="2"/>
      <c r="N199" s="2"/>
      <c r="O199" s="2"/>
      <c r="P199" s="2"/>
    </row>
    <row r="200" ht="15.75" hidden="1" customHeight="1">
      <c r="A200" s="45"/>
      <c r="B200" s="45"/>
      <c r="C200" s="45"/>
      <c r="D200" s="45"/>
      <c r="E200" s="45"/>
      <c r="F200" s="45"/>
      <c r="G200" s="45"/>
      <c r="L200" s="2"/>
      <c r="M200" s="2"/>
      <c r="N200" s="2"/>
      <c r="O200" s="2"/>
      <c r="P200" s="2"/>
    </row>
    <row r="201" ht="15.75" hidden="1" customHeight="1">
      <c r="A201" s="45"/>
      <c r="B201" s="45"/>
      <c r="C201" s="45"/>
      <c r="D201" s="45"/>
      <c r="E201" s="45"/>
      <c r="F201" s="45"/>
      <c r="G201" s="45"/>
      <c r="L201" s="2"/>
      <c r="M201" s="2"/>
      <c r="N201" s="2"/>
      <c r="O201" s="2"/>
      <c r="P201" s="2"/>
    </row>
    <row r="202" ht="15.75" hidden="1" customHeight="1">
      <c r="A202" s="45"/>
      <c r="B202" s="45"/>
      <c r="C202" s="45"/>
      <c r="D202" s="45"/>
      <c r="E202" s="45"/>
      <c r="F202" s="45"/>
      <c r="G202" s="45"/>
      <c r="L202" s="2"/>
      <c r="M202" s="2"/>
      <c r="N202" s="2"/>
      <c r="O202" s="2"/>
      <c r="P202" s="2"/>
    </row>
    <row r="203" ht="15.75" hidden="1" customHeight="1">
      <c r="A203" s="45"/>
      <c r="B203" s="45"/>
      <c r="C203" s="45"/>
      <c r="D203" s="45"/>
      <c r="E203" s="45"/>
      <c r="F203" s="45"/>
      <c r="G203" s="45"/>
      <c r="L203" s="2"/>
      <c r="M203" s="2"/>
      <c r="N203" s="2"/>
      <c r="O203" s="2"/>
      <c r="P203" s="2"/>
    </row>
    <row r="204" ht="15.75" hidden="1" customHeight="1">
      <c r="A204" s="45"/>
      <c r="B204" s="45"/>
      <c r="C204" s="45"/>
      <c r="D204" s="45"/>
      <c r="E204" s="45"/>
      <c r="F204" s="45"/>
      <c r="G204" s="45"/>
      <c r="L204" s="2"/>
      <c r="M204" s="2"/>
      <c r="N204" s="2"/>
      <c r="O204" s="2"/>
      <c r="P204" s="2"/>
    </row>
    <row r="205" ht="15.75" hidden="1" customHeight="1">
      <c r="A205" s="45"/>
      <c r="B205" s="45"/>
      <c r="C205" s="45"/>
      <c r="D205" s="45"/>
      <c r="E205" s="45"/>
      <c r="F205" s="45"/>
      <c r="G205" s="45"/>
      <c r="L205" s="2"/>
      <c r="M205" s="2"/>
      <c r="N205" s="2"/>
      <c r="O205" s="2"/>
      <c r="P205" s="2"/>
    </row>
    <row r="206" ht="15.75" hidden="1" customHeight="1">
      <c r="A206" s="45"/>
      <c r="B206" s="45"/>
      <c r="C206" s="45"/>
      <c r="D206" s="45"/>
      <c r="E206" s="45"/>
      <c r="F206" s="45"/>
      <c r="G206" s="45"/>
      <c r="L206" s="2"/>
      <c r="M206" s="2"/>
      <c r="N206" s="2"/>
      <c r="O206" s="2"/>
      <c r="P206" s="2"/>
    </row>
    <row r="207" ht="15.75" hidden="1" customHeight="1">
      <c r="A207" s="45"/>
      <c r="B207" s="45"/>
      <c r="C207" s="45"/>
      <c r="D207" s="45"/>
      <c r="E207" s="45"/>
      <c r="F207" s="45"/>
      <c r="G207" s="45"/>
      <c r="L207" s="2"/>
      <c r="M207" s="2"/>
      <c r="N207" s="2"/>
      <c r="O207" s="2"/>
      <c r="P207" s="2"/>
    </row>
    <row r="208" ht="15.75" hidden="1" customHeight="1">
      <c r="A208" s="45"/>
      <c r="B208" s="45"/>
      <c r="C208" s="45"/>
      <c r="D208" s="45"/>
      <c r="E208" s="45"/>
      <c r="F208" s="45"/>
      <c r="G208" s="45"/>
      <c r="L208" s="2"/>
      <c r="M208" s="2"/>
      <c r="N208" s="2"/>
      <c r="O208" s="2"/>
      <c r="P208" s="2"/>
    </row>
    <row r="209" ht="15.75" hidden="1" customHeight="1">
      <c r="A209" s="45"/>
      <c r="B209" s="45"/>
      <c r="C209" s="45"/>
      <c r="D209" s="45"/>
      <c r="E209" s="45"/>
      <c r="F209" s="45"/>
      <c r="G209" s="45"/>
      <c r="L209" s="2"/>
      <c r="M209" s="2"/>
      <c r="N209" s="2"/>
      <c r="O209" s="2"/>
      <c r="P209" s="2"/>
    </row>
    <row r="210" ht="15.75" hidden="1" customHeight="1">
      <c r="A210" s="45"/>
      <c r="B210" s="45"/>
      <c r="C210" s="45"/>
      <c r="D210" s="45"/>
      <c r="E210" s="45"/>
      <c r="F210" s="45"/>
      <c r="G210" s="45"/>
      <c r="L210" s="2"/>
      <c r="M210" s="2"/>
      <c r="N210" s="2"/>
      <c r="O210" s="2"/>
      <c r="P210" s="2"/>
    </row>
    <row r="211" ht="15.75" hidden="1" customHeight="1">
      <c r="A211" s="45"/>
      <c r="B211" s="45"/>
      <c r="C211" s="45"/>
      <c r="D211" s="45"/>
      <c r="E211" s="45"/>
      <c r="F211" s="45"/>
      <c r="G211" s="45"/>
      <c r="L211" s="2"/>
      <c r="M211" s="2"/>
      <c r="N211" s="2"/>
      <c r="O211" s="2"/>
      <c r="P211" s="2"/>
    </row>
    <row r="212" ht="15.75" hidden="1" customHeight="1">
      <c r="A212" s="45"/>
      <c r="B212" s="45"/>
      <c r="C212" s="45"/>
      <c r="D212" s="45"/>
      <c r="E212" s="45"/>
      <c r="F212" s="45"/>
      <c r="G212" s="45"/>
      <c r="L212" s="2"/>
      <c r="M212" s="2"/>
      <c r="N212" s="2"/>
      <c r="O212" s="2"/>
      <c r="P212" s="2"/>
    </row>
    <row r="213" ht="15.75" hidden="1" customHeight="1">
      <c r="A213" s="45"/>
      <c r="B213" s="45"/>
      <c r="C213" s="45"/>
      <c r="D213" s="45"/>
      <c r="E213" s="45"/>
      <c r="F213" s="45"/>
      <c r="G213" s="45"/>
      <c r="L213" s="2"/>
      <c r="M213" s="2"/>
      <c r="N213" s="2"/>
      <c r="O213" s="2"/>
      <c r="P213" s="2"/>
    </row>
    <row r="214" ht="15.75" hidden="1" customHeight="1">
      <c r="A214" s="45"/>
      <c r="B214" s="45"/>
      <c r="C214" s="45"/>
      <c r="D214" s="45"/>
      <c r="E214" s="45"/>
      <c r="F214" s="45"/>
      <c r="G214" s="45"/>
      <c r="L214" s="2"/>
      <c r="M214" s="2"/>
      <c r="N214" s="2"/>
      <c r="O214" s="2"/>
      <c r="P214" s="2"/>
    </row>
    <row r="215" ht="15.75" hidden="1" customHeight="1">
      <c r="A215" s="45"/>
      <c r="B215" s="45"/>
      <c r="C215" s="45"/>
      <c r="D215" s="45"/>
      <c r="E215" s="45"/>
      <c r="F215" s="45"/>
      <c r="G215" s="45"/>
      <c r="L215" s="2"/>
      <c r="M215" s="2"/>
      <c r="N215" s="2"/>
      <c r="O215" s="2"/>
      <c r="P215" s="2"/>
    </row>
    <row r="216" ht="15.75" hidden="1" customHeight="1">
      <c r="A216" s="45"/>
      <c r="B216" s="45"/>
      <c r="C216" s="45"/>
      <c r="D216" s="45"/>
      <c r="E216" s="45"/>
      <c r="F216" s="45"/>
      <c r="G216" s="45"/>
      <c r="L216" s="2"/>
      <c r="M216" s="2"/>
      <c r="N216" s="2"/>
      <c r="O216" s="2"/>
      <c r="P216" s="2"/>
    </row>
    <row r="217" ht="15.75" hidden="1" customHeight="1">
      <c r="A217" s="45"/>
      <c r="B217" s="45"/>
      <c r="C217" s="45"/>
      <c r="D217" s="45"/>
      <c r="E217" s="45"/>
      <c r="F217" s="45"/>
      <c r="G217" s="45"/>
      <c r="L217" s="2"/>
      <c r="M217" s="2"/>
      <c r="N217" s="2"/>
      <c r="O217" s="2"/>
      <c r="P217" s="2"/>
    </row>
    <row r="218" ht="15.75" hidden="1" customHeight="1">
      <c r="A218" s="45"/>
      <c r="B218" s="45"/>
      <c r="C218" s="45"/>
      <c r="D218" s="45"/>
      <c r="E218" s="45"/>
      <c r="F218" s="45"/>
      <c r="G218" s="45"/>
      <c r="L218" s="2"/>
      <c r="M218" s="2"/>
      <c r="N218" s="2"/>
      <c r="O218" s="2"/>
      <c r="P218" s="2"/>
    </row>
    <row r="219" ht="15.75" hidden="1" customHeight="1">
      <c r="A219" s="45"/>
      <c r="B219" s="45"/>
      <c r="C219" s="45"/>
      <c r="D219" s="45"/>
      <c r="E219" s="45"/>
      <c r="F219" s="45"/>
      <c r="G219" s="45"/>
      <c r="L219" s="2"/>
      <c r="M219" s="2"/>
      <c r="N219" s="2"/>
      <c r="O219" s="2"/>
      <c r="P219" s="2"/>
    </row>
    <row r="220" ht="15.75" hidden="1" customHeight="1">
      <c r="A220" s="45"/>
      <c r="B220" s="45"/>
      <c r="C220" s="45"/>
      <c r="D220" s="45"/>
      <c r="E220" s="45"/>
      <c r="F220" s="45"/>
      <c r="G220" s="45"/>
      <c r="L220" s="2"/>
      <c r="M220" s="2"/>
      <c r="N220" s="2"/>
      <c r="O220" s="2"/>
      <c r="P220" s="2"/>
    </row>
    <row r="221" ht="15.75" hidden="1" customHeight="1">
      <c r="A221" s="45"/>
      <c r="B221" s="45"/>
      <c r="C221" s="45"/>
      <c r="D221" s="45"/>
      <c r="E221" s="45"/>
      <c r="F221" s="45"/>
      <c r="G221" s="45"/>
      <c r="L221" s="2"/>
      <c r="M221" s="2"/>
      <c r="N221" s="2"/>
      <c r="O221" s="2"/>
      <c r="P221" s="2"/>
    </row>
    <row r="222" ht="15.75" hidden="1" customHeight="1">
      <c r="A222" s="45"/>
      <c r="B222" s="45"/>
      <c r="C222" s="45"/>
      <c r="D222" s="45"/>
      <c r="E222" s="45"/>
      <c r="F222" s="45"/>
      <c r="G222" s="45"/>
      <c r="L222" s="2"/>
      <c r="M222" s="2"/>
      <c r="N222" s="2"/>
      <c r="O222" s="2"/>
      <c r="P222" s="2"/>
    </row>
    <row r="223" ht="15.75" hidden="1" customHeight="1">
      <c r="L223" s="2"/>
      <c r="M223" s="2"/>
      <c r="N223" s="2"/>
      <c r="O223" s="2"/>
      <c r="P223" s="2"/>
    </row>
    <row r="224" ht="15.75" hidden="1" customHeight="1">
      <c r="L224" s="2"/>
      <c r="M224" s="2"/>
      <c r="N224" s="2"/>
      <c r="O224" s="2"/>
      <c r="P224" s="2"/>
    </row>
    <row r="225" ht="15.75" hidden="1" customHeight="1"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customHeight="1">
      <c r="L228" s="2"/>
      <c r="M228" s="2"/>
      <c r="N228" s="2"/>
      <c r="O228" s="2"/>
      <c r="P228" s="2"/>
    </row>
    <row r="229" ht="15.75" customHeight="1">
      <c r="L229" s="2"/>
      <c r="M229" s="2"/>
      <c r="N229" s="2"/>
      <c r="O229" s="2"/>
      <c r="P229" s="2"/>
    </row>
    <row r="230" ht="15.75" customHeight="1">
      <c r="L230" s="2"/>
      <c r="M230" s="2"/>
      <c r="N230" s="2"/>
      <c r="O230" s="2"/>
      <c r="P230" s="2"/>
    </row>
    <row r="231" ht="15.75" customHeight="1">
      <c r="L231" s="2"/>
      <c r="M231" s="2"/>
      <c r="N231" s="2"/>
      <c r="O231" s="2"/>
      <c r="P231" s="2"/>
    </row>
    <row r="232" ht="15.75" customHeight="1">
      <c r="L232" s="2"/>
      <c r="M232" s="2"/>
      <c r="N232" s="2"/>
      <c r="O232" s="2"/>
      <c r="P232" s="2"/>
    </row>
    <row r="233" ht="15.75" customHeight="1">
      <c r="L233" s="2"/>
      <c r="M233" s="2"/>
      <c r="N233" s="2"/>
      <c r="O233" s="2"/>
      <c r="P233" s="2"/>
    </row>
    <row r="234" ht="15.75" customHeight="1">
      <c r="L234" s="2"/>
      <c r="M234" s="2"/>
      <c r="N234" s="2"/>
      <c r="O234" s="2"/>
      <c r="P234" s="2"/>
    </row>
    <row r="235" ht="15.75" customHeight="1">
      <c r="L235" s="2"/>
      <c r="M235" s="2"/>
      <c r="N235" s="2"/>
      <c r="O235" s="2"/>
      <c r="P235" s="2"/>
    </row>
    <row r="236" ht="15.75" customHeight="1">
      <c r="L236" s="2"/>
      <c r="M236" s="2"/>
      <c r="N236" s="2"/>
      <c r="O236" s="2"/>
      <c r="P236" s="2"/>
    </row>
    <row r="237" ht="15.75" customHeight="1">
      <c r="L237" s="2"/>
      <c r="M237" s="2"/>
      <c r="N237" s="2"/>
      <c r="O237" s="2"/>
      <c r="P237" s="2"/>
    </row>
    <row r="238" ht="15.75" customHeight="1">
      <c r="L238" s="2"/>
      <c r="M238" s="2"/>
      <c r="N238" s="2"/>
      <c r="O238" s="2"/>
      <c r="P238" s="2"/>
    </row>
    <row r="239" ht="15.75" customHeight="1">
      <c r="L239" s="2"/>
      <c r="M239" s="2"/>
      <c r="N239" s="2"/>
      <c r="O239" s="2"/>
      <c r="P239" s="2"/>
    </row>
    <row r="240" ht="15.75" customHeight="1">
      <c r="L240" s="2"/>
      <c r="M240" s="2"/>
      <c r="N240" s="2"/>
      <c r="O240" s="2"/>
      <c r="P240" s="2"/>
    </row>
    <row r="241" ht="15.75" customHeight="1">
      <c r="L241" s="2"/>
      <c r="M241" s="2"/>
      <c r="N241" s="2"/>
      <c r="O241" s="2"/>
      <c r="P241" s="2"/>
    </row>
    <row r="242" ht="15.75" customHeight="1">
      <c r="L242" s="2"/>
      <c r="M242" s="2"/>
      <c r="N242" s="2"/>
      <c r="O242" s="2"/>
      <c r="P242" s="2"/>
    </row>
    <row r="243" ht="15.75" customHeight="1">
      <c r="L243" s="2"/>
      <c r="M243" s="2"/>
      <c r="N243" s="2"/>
      <c r="O243" s="2"/>
      <c r="P243" s="2"/>
    </row>
    <row r="244" ht="15.75" customHeight="1">
      <c r="L244" s="2"/>
      <c r="M244" s="2"/>
      <c r="N244" s="2"/>
      <c r="O244" s="2"/>
      <c r="P244" s="2"/>
    </row>
    <row r="245" ht="15.75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33:G48">
    <cfRule type="cellIs" dxfId="0" priority="1" operator="lessThan">
      <formula>7</formula>
    </cfRule>
  </conditionalFormatting>
  <conditionalFormatting sqref="G33:G48">
    <cfRule type="cellIs" dxfId="1" priority="2" operator="greaterThanOrEqual">
      <formula>7</formula>
    </cfRule>
  </conditionalFormatting>
  <conditionalFormatting sqref="G4:G27">
    <cfRule type="cellIs" dxfId="0" priority="3" operator="lessThan">
      <formula>7</formula>
    </cfRule>
  </conditionalFormatting>
  <conditionalFormatting sqref="G4:G27">
    <cfRule type="cellIs" dxfId="1" priority="4" operator="greaterThanOrEqual">
      <formula>7</formula>
    </cfRule>
  </conditionalFormatting>
  <conditionalFormatting sqref="B4:E2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36C09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3" t="s">
        <v>26</v>
      </c>
      <c r="B1" s="14" t="s">
        <v>79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 t="s">
        <v>28</v>
      </c>
      <c r="N1" s="18"/>
      <c r="O1" s="18"/>
      <c r="P1" s="18"/>
      <c r="Q1" s="19"/>
      <c r="R1" s="19"/>
      <c r="S1" s="19"/>
      <c r="T1" s="19"/>
      <c r="U1" s="19"/>
      <c r="V1" s="19"/>
      <c r="W1" s="19"/>
      <c r="X1" s="19"/>
      <c r="Y1" s="19"/>
      <c r="AA1" s="19"/>
      <c r="AB1" s="19"/>
      <c r="AC1" s="19"/>
      <c r="AD1" s="19"/>
      <c r="AE1" s="19"/>
    </row>
    <row r="2">
      <c r="A2" s="20"/>
      <c r="B2" s="21"/>
      <c r="C2" s="22"/>
      <c r="D2" s="22"/>
      <c r="E2" s="22"/>
      <c r="F2" s="22"/>
      <c r="G2" s="22"/>
      <c r="H2" s="22"/>
      <c r="I2" s="22"/>
      <c r="J2" s="22"/>
      <c r="K2" s="23"/>
      <c r="L2" s="2"/>
      <c r="M2" s="24" t="s">
        <v>29</v>
      </c>
      <c r="N2" s="18"/>
      <c r="O2" s="18"/>
      <c r="P2" s="18"/>
      <c r="Q2" s="19"/>
      <c r="R2" s="19"/>
      <c r="S2" s="19"/>
      <c r="T2" s="19"/>
      <c r="U2" s="19"/>
      <c r="V2" s="19"/>
      <c r="W2" s="19"/>
      <c r="X2" s="19"/>
      <c r="Y2" s="19"/>
      <c r="AA2" s="19"/>
      <c r="AB2" s="19"/>
      <c r="AC2" s="19"/>
      <c r="AD2" s="19"/>
      <c r="AE2" s="19"/>
    </row>
    <row r="3">
      <c r="A3" s="25"/>
      <c r="B3" s="26" t="s">
        <v>30</v>
      </c>
      <c r="C3" s="26" t="s">
        <v>31</v>
      </c>
      <c r="D3" s="26" t="s">
        <v>32</v>
      </c>
      <c r="E3" s="26" t="s">
        <v>33</v>
      </c>
      <c r="F3" s="27" t="s">
        <v>34</v>
      </c>
      <c r="G3" s="27" t="s">
        <v>35</v>
      </c>
      <c r="H3" s="27" t="s">
        <v>36</v>
      </c>
      <c r="I3" s="27" t="s">
        <v>37</v>
      </c>
      <c r="J3" s="26" t="s">
        <v>38</v>
      </c>
      <c r="K3" s="26" t="s">
        <v>39</v>
      </c>
      <c r="L3" s="2"/>
      <c r="M3" s="17" t="s">
        <v>40</v>
      </c>
      <c r="N3" s="18"/>
      <c r="O3" s="18"/>
      <c r="P3" s="18"/>
      <c r="Q3" s="19"/>
      <c r="R3" s="19"/>
      <c r="S3" s="19"/>
      <c r="T3" s="19"/>
      <c r="U3" s="19"/>
      <c r="V3" s="19"/>
      <c r="W3" s="19"/>
      <c r="Y3" s="19"/>
      <c r="Z3" s="19"/>
      <c r="AA3" s="19"/>
      <c r="AB3" s="19"/>
      <c r="AC3" s="19"/>
      <c r="AD3" s="19"/>
      <c r="AE3" s="19"/>
    </row>
    <row r="4">
      <c r="A4" s="28" t="str">
        <f>ALNS!A4</f>
        <v>Ana Beatriz Oliveira Barbosa</v>
      </c>
      <c r="B4" s="29"/>
      <c r="C4" s="29"/>
      <c r="D4" s="29"/>
      <c r="E4" s="29"/>
      <c r="F4" s="30">
        <f t="shared" ref="F4:F27" si="1">IF(A4&lt;&gt;"",SUM(B4:E4),)</f>
        <v>0</v>
      </c>
      <c r="G4" s="31" t="str">
        <f t="shared" ref="G4:G27" si="2">IFERROR(IF(F4&gt;=0,AVERAGE(B4:E4),""),"")</f>
        <v/>
      </c>
      <c r="H4" s="30" t="str">
        <f t="shared" ref="H4:H27" si="3">IF(AND(F4&gt;=10,F4&lt;28,G4&lt;7),ROUND((50-G4*6)/4,1),"")</f>
        <v/>
      </c>
      <c r="I4" s="32"/>
      <c r="J4" s="33" t="str">
        <f t="shared" ref="J4:J27" si="4">IF(AND(B4&lt;&gt;"",C4&lt;&gt;"",D4&lt;&gt;"",E4&lt;&gt;""),IF(OR(F4&gt;=28,F4&lt;10),G4,IF(I4=H4,5,((G4*6)+(I4*4))/10)),)</f>
        <v/>
      </c>
      <c r="K4" s="34" t="str">
        <f t="shared" ref="K4:K27" si="5">IF(AND(B4&lt;&gt;"",C4&lt;&gt;"",D4&lt;&gt;"",E4&lt;&gt;""),IF(J4&gt;=5,"A","R"),)</f>
        <v/>
      </c>
      <c r="L4" s="2"/>
      <c r="M4" s="35" t="s">
        <v>41</v>
      </c>
      <c r="N4" s="18"/>
      <c r="O4" s="18"/>
      <c r="P4" s="18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</row>
    <row r="5">
      <c r="A5" s="36" t="str">
        <f>ALNS!A5</f>
        <v>Ana Clara de Lima</v>
      </c>
      <c r="B5" s="37"/>
      <c r="C5" s="37"/>
      <c r="D5" s="37"/>
      <c r="E5" s="37"/>
      <c r="F5" s="38">
        <f t="shared" si="1"/>
        <v>0</v>
      </c>
      <c r="G5" s="39" t="str">
        <f t="shared" si="2"/>
        <v/>
      </c>
      <c r="H5" s="38" t="str">
        <f t="shared" si="3"/>
        <v/>
      </c>
      <c r="I5" s="40"/>
      <c r="J5" s="41" t="str">
        <f t="shared" si="4"/>
        <v/>
      </c>
      <c r="K5" s="42" t="str">
        <f t="shared" si="5"/>
        <v/>
      </c>
      <c r="L5" s="2"/>
      <c r="M5" s="24" t="s">
        <v>42</v>
      </c>
      <c r="N5" s="18"/>
      <c r="O5" s="18"/>
      <c r="P5" s="18"/>
      <c r="Q5" s="19"/>
      <c r="R5" s="19"/>
      <c r="S5" s="19"/>
      <c r="T5" s="19"/>
      <c r="U5" s="19"/>
      <c r="V5" s="19"/>
      <c r="W5" s="19"/>
      <c r="Y5" s="19"/>
      <c r="AA5" s="19"/>
      <c r="AB5" s="19"/>
      <c r="AC5" s="19"/>
      <c r="AD5" s="19"/>
      <c r="AE5" s="19"/>
    </row>
    <row r="6">
      <c r="A6" s="28" t="str">
        <f>ALNS!A6</f>
        <v>Brenda Teixeira Figueiredo</v>
      </c>
      <c r="B6" s="29"/>
      <c r="C6" s="29"/>
      <c r="D6" s="29"/>
      <c r="E6" s="29"/>
      <c r="F6" s="30">
        <f t="shared" si="1"/>
        <v>0</v>
      </c>
      <c r="G6" s="31" t="str">
        <f t="shared" si="2"/>
        <v/>
      </c>
      <c r="H6" s="30" t="str">
        <f t="shared" si="3"/>
        <v/>
      </c>
      <c r="I6" s="32"/>
      <c r="J6" s="33" t="str">
        <f t="shared" si="4"/>
        <v/>
      </c>
      <c r="K6" s="34" t="str">
        <f t="shared" si="5"/>
        <v/>
      </c>
      <c r="L6" s="2"/>
      <c r="M6" s="43" t="s">
        <v>43</v>
      </c>
      <c r="N6" s="18"/>
      <c r="O6" s="18"/>
      <c r="P6" s="18"/>
      <c r="Q6" s="19"/>
      <c r="R6" s="19"/>
      <c r="S6" s="19"/>
      <c r="T6" s="19"/>
      <c r="U6" s="19"/>
      <c r="V6" s="19"/>
      <c r="W6" s="19"/>
      <c r="Y6" s="19"/>
      <c r="AA6" s="19"/>
      <c r="AB6" s="19"/>
      <c r="AC6" s="19"/>
      <c r="AD6" s="19"/>
      <c r="AE6" s="19"/>
    </row>
    <row r="7">
      <c r="A7" s="36" t="str">
        <f>ALNS!A7</f>
        <v>Carlos Antonio da Silva Vicente</v>
      </c>
      <c r="B7" s="37"/>
      <c r="C7" s="37"/>
      <c r="D7" s="37"/>
      <c r="E7" s="37"/>
      <c r="F7" s="38">
        <f t="shared" si="1"/>
        <v>0</v>
      </c>
      <c r="G7" s="39" t="str">
        <f t="shared" si="2"/>
        <v/>
      </c>
      <c r="H7" s="38" t="str">
        <f t="shared" si="3"/>
        <v/>
      </c>
      <c r="I7" s="40"/>
      <c r="J7" s="41" t="str">
        <f t="shared" si="4"/>
        <v/>
      </c>
      <c r="K7" s="42" t="str">
        <f t="shared" si="5"/>
        <v/>
      </c>
      <c r="L7" s="2"/>
      <c r="M7" s="43" t="s">
        <v>44</v>
      </c>
      <c r="N7" s="18"/>
      <c r="O7" s="18"/>
      <c r="P7" s="18"/>
      <c r="Q7" s="19"/>
      <c r="R7" s="19"/>
      <c r="S7" s="19"/>
      <c r="T7" s="19"/>
      <c r="U7" s="19"/>
      <c r="V7" s="19"/>
      <c r="W7" s="19"/>
      <c r="Y7" s="19"/>
      <c r="AA7" s="19"/>
      <c r="AB7" s="19"/>
      <c r="AC7" s="19"/>
      <c r="AD7" s="19"/>
      <c r="AE7" s="19"/>
    </row>
    <row r="8">
      <c r="A8" s="28" t="str">
        <f>ALNS!A8</f>
        <v>Eduarda Shaieny Lopes Lima</v>
      </c>
      <c r="B8" s="29"/>
      <c r="C8" s="29"/>
      <c r="D8" s="29"/>
      <c r="E8" s="29"/>
      <c r="F8" s="30">
        <f t="shared" si="1"/>
        <v>0</v>
      </c>
      <c r="G8" s="31" t="str">
        <f t="shared" si="2"/>
        <v/>
      </c>
      <c r="H8" s="30" t="str">
        <f t="shared" si="3"/>
        <v/>
      </c>
      <c r="I8" s="32"/>
      <c r="J8" s="33" t="str">
        <f t="shared" si="4"/>
        <v/>
      </c>
      <c r="K8" s="34" t="str">
        <f t="shared" si="5"/>
        <v/>
      </c>
      <c r="L8" s="2"/>
      <c r="M8" s="18"/>
      <c r="N8" s="18"/>
      <c r="O8" s="18"/>
      <c r="P8" s="18"/>
      <c r="Q8" s="19"/>
      <c r="R8" s="19"/>
      <c r="S8" s="19"/>
      <c r="T8" s="19"/>
      <c r="U8" s="19"/>
      <c r="V8" s="19"/>
      <c r="W8" s="19"/>
      <c r="Y8" s="19"/>
      <c r="AA8" s="19"/>
      <c r="AB8" s="19"/>
      <c r="AC8" s="19"/>
      <c r="AD8" s="19"/>
      <c r="AE8" s="19"/>
    </row>
    <row r="9">
      <c r="A9" s="36" t="str">
        <f>ALNS!A9</f>
        <v>Ellen Beatriz Pacífico da Silva</v>
      </c>
      <c r="B9" s="37"/>
      <c r="C9" s="37"/>
      <c r="D9" s="37"/>
      <c r="E9" s="37"/>
      <c r="F9" s="38">
        <f t="shared" si="1"/>
        <v>0</v>
      </c>
      <c r="G9" s="39" t="str">
        <f t="shared" si="2"/>
        <v/>
      </c>
      <c r="H9" s="38" t="str">
        <f t="shared" si="3"/>
        <v/>
      </c>
      <c r="I9" s="40"/>
      <c r="J9" s="41" t="str">
        <f t="shared" si="4"/>
        <v/>
      </c>
      <c r="K9" s="42" t="str">
        <f t="shared" si="5"/>
        <v/>
      </c>
      <c r="L9" s="2"/>
      <c r="M9" s="18"/>
      <c r="N9" s="18"/>
      <c r="O9" s="18"/>
      <c r="P9" s="18"/>
      <c r="Q9" s="19"/>
      <c r="R9" s="19"/>
      <c r="S9" s="19"/>
      <c r="T9" s="19"/>
      <c r="U9" s="19"/>
      <c r="V9" s="19"/>
      <c r="W9" s="19"/>
      <c r="Y9" s="19"/>
      <c r="AA9" s="19"/>
      <c r="AB9" s="19"/>
      <c r="AC9" s="19"/>
      <c r="AD9" s="19"/>
      <c r="AE9" s="19"/>
    </row>
    <row r="10">
      <c r="A10" s="28" t="str">
        <f>ALNS!A10</f>
        <v>Emilly Christina Lima Freire</v>
      </c>
      <c r="B10" s="29"/>
      <c r="C10" s="29"/>
      <c r="D10" s="29"/>
      <c r="E10" s="29"/>
      <c r="F10" s="30">
        <f t="shared" si="1"/>
        <v>0</v>
      </c>
      <c r="G10" s="31" t="str">
        <f t="shared" si="2"/>
        <v/>
      </c>
      <c r="H10" s="30" t="str">
        <f t="shared" si="3"/>
        <v/>
      </c>
      <c r="I10" s="32"/>
      <c r="J10" s="33" t="str">
        <f t="shared" si="4"/>
        <v/>
      </c>
      <c r="K10" s="34" t="str">
        <f t="shared" si="5"/>
        <v/>
      </c>
      <c r="L10" s="2"/>
      <c r="M10" s="18"/>
      <c r="N10" s="18"/>
      <c r="O10" s="18"/>
      <c r="P10" s="18"/>
      <c r="Q10" s="19"/>
      <c r="R10" s="19"/>
      <c r="S10" s="19"/>
      <c r="T10" s="19"/>
      <c r="U10" s="19"/>
      <c r="V10" s="19"/>
      <c r="W10" s="19"/>
      <c r="Y10" s="19"/>
      <c r="AA10" s="19"/>
      <c r="AB10" s="19"/>
      <c r="AC10" s="19"/>
      <c r="AD10" s="19"/>
      <c r="AE10" s="19"/>
    </row>
    <row r="11">
      <c r="A11" s="36" t="str">
        <f>ALNS!A11</f>
        <v>Emilly Eduarda Almeida da Silva</v>
      </c>
      <c r="B11" s="37"/>
      <c r="C11" s="37"/>
      <c r="D11" s="37"/>
      <c r="E11" s="37"/>
      <c r="F11" s="38">
        <f t="shared" si="1"/>
        <v>0</v>
      </c>
      <c r="G11" s="39" t="str">
        <f t="shared" si="2"/>
        <v/>
      </c>
      <c r="H11" s="38" t="str">
        <f t="shared" si="3"/>
        <v/>
      </c>
      <c r="I11" s="40"/>
      <c r="J11" s="41" t="str">
        <f t="shared" si="4"/>
        <v/>
      </c>
      <c r="K11" s="42" t="str">
        <f t="shared" si="5"/>
        <v/>
      </c>
      <c r="L11" s="2"/>
      <c r="M11" s="18"/>
      <c r="N11" s="18"/>
      <c r="O11" s="18"/>
      <c r="P11" s="18"/>
      <c r="Q11" s="19"/>
      <c r="R11" s="19"/>
      <c r="S11" s="19"/>
      <c r="T11" s="19"/>
      <c r="U11" s="19"/>
      <c r="V11" s="19"/>
      <c r="W11" s="19"/>
      <c r="Y11" s="19"/>
      <c r="AA11" s="19"/>
      <c r="AB11" s="19"/>
      <c r="AC11" s="19"/>
      <c r="AD11" s="19"/>
      <c r="AE11" s="19"/>
    </row>
    <row r="12">
      <c r="A12" s="28" t="str">
        <f>ALNS!A12</f>
        <v>Emilly Oliveira da Cruz</v>
      </c>
      <c r="B12" s="29"/>
      <c r="C12" s="29"/>
      <c r="D12" s="29"/>
      <c r="E12" s="29"/>
      <c r="F12" s="30">
        <f t="shared" si="1"/>
        <v>0</v>
      </c>
      <c r="G12" s="31" t="str">
        <f t="shared" si="2"/>
        <v/>
      </c>
      <c r="H12" s="30" t="str">
        <f t="shared" si="3"/>
        <v/>
      </c>
      <c r="I12" s="32"/>
      <c r="J12" s="33" t="str">
        <f t="shared" si="4"/>
        <v/>
      </c>
      <c r="K12" s="34" t="str">
        <f t="shared" si="5"/>
        <v/>
      </c>
      <c r="L12" s="2"/>
      <c r="M12" s="18"/>
      <c r="N12" s="18"/>
      <c r="O12" s="18"/>
      <c r="P12" s="18"/>
      <c r="Q12" s="19"/>
      <c r="R12" s="19"/>
      <c r="S12" s="19"/>
      <c r="T12" s="19"/>
      <c r="U12" s="19"/>
      <c r="V12" s="19"/>
      <c r="W12" s="19"/>
      <c r="Y12" s="19"/>
      <c r="AA12" s="19"/>
      <c r="AB12" s="19"/>
      <c r="AC12" s="19"/>
      <c r="AD12" s="19"/>
      <c r="AE12" s="19"/>
    </row>
    <row r="13">
      <c r="A13" s="36" t="str">
        <f>ALNS!A13</f>
        <v>Esteffany Mirelly Lima da Silva</v>
      </c>
      <c r="B13" s="37"/>
      <c r="C13" s="37"/>
      <c r="D13" s="37"/>
      <c r="E13" s="37"/>
      <c r="F13" s="38">
        <f t="shared" si="1"/>
        <v>0</v>
      </c>
      <c r="G13" s="39" t="str">
        <f t="shared" si="2"/>
        <v/>
      </c>
      <c r="H13" s="38" t="str">
        <f t="shared" si="3"/>
        <v/>
      </c>
      <c r="I13" s="40"/>
      <c r="J13" s="41" t="str">
        <f t="shared" si="4"/>
        <v/>
      </c>
      <c r="K13" s="42" t="str">
        <f t="shared" si="5"/>
        <v/>
      </c>
      <c r="L13" s="2"/>
      <c r="M13" s="18"/>
      <c r="N13" s="18"/>
      <c r="O13" s="18"/>
      <c r="P13" s="18"/>
      <c r="Q13" s="19"/>
      <c r="R13" s="19"/>
      <c r="S13" s="19"/>
      <c r="T13" s="19"/>
      <c r="U13" s="19"/>
      <c r="V13" s="19"/>
      <c r="W13" s="19"/>
      <c r="Y13" s="19"/>
      <c r="AA13" s="19"/>
      <c r="AB13" s="19"/>
      <c r="AC13" s="19"/>
      <c r="AD13" s="19"/>
      <c r="AE13" s="19"/>
    </row>
    <row r="14">
      <c r="A14" s="28" t="str">
        <f>ALNS!A14</f>
        <v>Ester Hadassa Gomes Silva</v>
      </c>
      <c r="B14" s="29"/>
      <c r="C14" s="29"/>
      <c r="D14" s="29"/>
      <c r="E14" s="29"/>
      <c r="F14" s="30">
        <f t="shared" si="1"/>
        <v>0</v>
      </c>
      <c r="G14" s="31" t="str">
        <f t="shared" si="2"/>
        <v/>
      </c>
      <c r="H14" s="30" t="str">
        <f t="shared" si="3"/>
        <v/>
      </c>
      <c r="I14" s="32"/>
      <c r="J14" s="33" t="str">
        <f t="shared" si="4"/>
        <v/>
      </c>
      <c r="K14" s="34" t="str">
        <f t="shared" si="5"/>
        <v/>
      </c>
      <c r="L14" s="2"/>
      <c r="M14" s="18"/>
      <c r="N14" s="18"/>
      <c r="O14" s="18"/>
      <c r="P14" s="18"/>
      <c r="Q14" s="19"/>
      <c r="R14" s="19"/>
      <c r="S14" s="19"/>
      <c r="T14" s="19"/>
      <c r="U14" s="19"/>
      <c r="V14" s="19"/>
      <c r="W14" s="19"/>
      <c r="Y14" s="19"/>
      <c r="AA14" s="19"/>
      <c r="AB14" s="19"/>
      <c r="AC14" s="19"/>
      <c r="AD14" s="19"/>
      <c r="AE14" s="19"/>
    </row>
    <row r="15">
      <c r="A15" s="36" t="str">
        <f>ALNS!A15</f>
        <v>Évelin Yasmin Ferreira de Santana</v>
      </c>
      <c r="B15" s="37"/>
      <c r="C15" s="37"/>
      <c r="D15" s="37"/>
      <c r="E15" s="37"/>
      <c r="F15" s="38">
        <f t="shared" si="1"/>
        <v>0</v>
      </c>
      <c r="G15" s="39" t="str">
        <f t="shared" si="2"/>
        <v/>
      </c>
      <c r="H15" s="38" t="str">
        <f t="shared" si="3"/>
        <v/>
      </c>
      <c r="I15" s="40"/>
      <c r="J15" s="41" t="str">
        <f t="shared" si="4"/>
        <v/>
      </c>
      <c r="K15" s="42" t="str">
        <f t="shared" si="5"/>
        <v/>
      </c>
      <c r="L15" s="2"/>
      <c r="M15" s="18"/>
      <c r="N15" s="18"/>
      <c r="O15" s="18"/>
      <c r="P15" s="18"/>
      <c r="Q15" s="19"/>
      <c r="R15" s="19"/>
      <c r="S15" s="19"/>
      <c r="T15" s="19"/>
      <c r="U15" s="19"/>
      <c r="V15" s="19"/>
      <c r="W15" s="19"/>
      <c r="Y15" s="19"/>
      <c r="AA15" s="19"/>
      <c r="AB15" s="19"/>
      <c r="AC15" s="19"/>
      <c r="AD15" s="19"/>
      <c r="AE15" s="19"/>
    </row>
    <row r="16">
      <c r="A16" s="28" t="str">
        <f>ALNS!A16</f>
        <v>Everton Henrique de Negreiros Silva</v>
      </c>
      <c r="B16" s="29"/>
      <c r="C16" s="29"/>
      <c r="D16" s="29"/>
      <c r="E16" s="29"/>
      <c r="F16" s="30">
        <f t="shared" si="1"/>
        <v>0</v>
      </c>
      <c r="G16" s="31" t="str">
        <f t="shared" si="2"/>
        <v/>
      </c>
      <c r="H16" s="30" t="str">
        <f t="shared" si="3"/>
        <v/>
      </c>
      <c r="I16" s="32"/>
      <c r="J16" s="33" t="str">
        <f t="shared" si="4"/>
        <v/>
      </c>
      <c r="K16" s="34" t="str">
        <f t="shared" si="5"/>
        <v/>
      </c>
      <c r="L16" s="2"/>
      <c r="M16" s="18"/>
      <c r="N16" s="18"/>
      <c r="O16" s="18"/>
      <c r="P16" s="18"/>
      <c r="Q16" s="19"/>
      <c r="R16" s="19"/>
      <c r="S16" s="19"/>
      <c r="T16" s="19"/>
      <c r="U16" s="19"/>
      <c r="V16" s="19"/>
      <c r="W16" s="19"/>
      <c r="Y16" s="19"/>
      <c r="AA16" s="19"/>
      <c r="AB16" s="19"/>
      <c r="AC16" s="19"/>
      <c r="AD16" s="19"/>
      <c r="AE16" s="19"/>
    </row>
    <row r="17">
      <c r="A17" s="36" t="str">
        <f>ALNS!A17</f>
        <v>Gabrielle Borges Alves</v>
      </c>
      <c r="B17" s="37"/>
      <c r="C17" s="37"/>
      <c r="D17" s="37"/>
      <c r="E17" s="37"/>
      <c r="F17" s="38">
        <f t="shared" si="1"/>
        <v>0</v>
      </c>
      <c r="G17" s="39" t="str">
        <f t="shared" si="2"/>
        <v/>
      </c>
      <c r="H17" s="38" t="str">
        <f t="shared" si="3"/>
        <v/>
      </c>
      <c r="I17" s="40"/>
      <c r="J17" s="41" t="str">
        <f t="shared" si="4"/>
        <v/>
      </c>
      <c r="K17" s="42" t="str">
        <f t="shared" si="5"/>
        <v/>
      </c>
      <c r="L17" s="2"/>
      <c r="M17" s="18"/>
      <c r="N17" s="18"/>
      <c r="O17" s="18"/>
      <c r="P17" s="18"/>
      <c r="Q17" s="19"/>
      <c r="R17" s="19"/>
      <c r="S17" s="19"/>
      <c r="T17" s="19"/>
      <c r="U17" s="19"/>
      <c r="V17" s="19"/>
      <c r="W17" s="19"/>
      <c r="Y17" s="19"/>
      <c r="AA17" s="19"/>
      <c r="AB17" s="19"/>
      <c r="AC17" s="19"/>
      <c r="AD17" s="19"/>
      <c r="AE17" s="19"/>
    </row>
    <row r="18">
      <c r="A18" s="28" t="str">
        <f>ALNS!A18</f>
        <v>João Gabriel Araújo Macedo</v>
      </c>
      <c r="B18" s="29"/>
      <c r="C18" s="29"/>
      <c r="D18" s="29"/>
      <c r="E18" s="29"/>
      <c r="F18" s="30">
        <f t="shared" si="1"/>
        <v>0</v>
      </c>
      <c r="G18" s="31" t="str">
        <f t="shared" si="2"/>
        <v/>
      </c>
      <c r="H18" s="30" t="str">
        <f t="shared" si="3"/>
        <v/>
      </c>
      <c r="I18" s="32"/>
      <c r="J18" s="33" t="str">
        <f t="shared" si="4"/>
        <v/>
      </c>
      <c r="K18" s="34" t="str">
        <f t="shared" si="5"/>
        <v/>
      </c>
      <c r="L18" s="2"/>
      <c r="M18" s="18"/>
      <c r="N18" s="18"/>
      <c r="O18" s="18"/>
      <c r="P18" s="18"/>
      <c r="Q18" s="19"/>
      <c r="R18" s="19"/>
      <c r="S18" s="19"/>
      <c r="T18" s="19"/>
      <c r="U18" s="19"/>
      <c r="V18" s="19"/>
      <c r="W18" s="19"/>
      <c r="Y18" s="19"/>
      <c r="AA18" s="19"/>
      <c r="AB18" s="19"/>
      <c r="AC18" s="19"/>
      <c r="AD18" s="19"/>
      <c r="AE18" s="19"/>
    </row>
    <row r="19">
      <c r="A19" s="36" t="str">
        <f>ALNS!A19</f>
        <v>José Flávio Araújo Macedo</v>
      </c>
      <c r="B19" s="37"/>
      <c r="C19" s="37"/>
      <c r="D19" s="37"/>
      <c r="E19" s="37"/>
      <c r="F19" s="38">
        <f t="shared" si="1"/>
        <v>0</v>
      </c>
      <c r="G19" s="39" t="str">
        <f t="shared" si="2"/>
        <v/>
      </c>
      <c r="H19" s="38" t="str">
        <f t="shared" si="3"/>
        <v/>
      </c>
      <c r="I19" s="40"/>
      <c r="J19" s="41" t="str">
        <f t="shared" si="4"/>
        <v/>
      </c>
      <c r="K19" s="42" t="str">
        <f t="shared" si="5"/>
        <v/>
      </c>
      <c r="L19" s="2"/>
      <c r="M19" s="18"/>
      <c r="N19" s="18"/>
      <c r="O19" s="18"/>
      <c r="P19" s="18"/>
      <c r="Q19" s="19"/>
      <c r="R19" s="19"/>
      <c r="S19" s="19"/>
      <c r="T19" s="19"/>
      <c r="U19" s="19"/>
      <c r="V19" s="19"/>
      <c r="W19" s="19"/>
      <c r="Y19" s="19"/>
      <c r="AA19" s="19"/>
      <c r="AB19" s="19"/>
      <c r="AC19" s="19"/>
      <c r="AD19" s="19"/>
      <c r="AE19" s="19"/>
    </row>
    <row r="20" ht="15.75" customHeight="1">
      <c r="A20" s="44" t="str">
        <f>ALNS!A20</f>
        <v>Lethycia Nascimento Sousa</v>
      </c>
      <c r="B20" s="29"/>
      <c r="C20" s="29"/>
      <c r="D20" s="29"/>
      <c r="E20" s="29"/>
      <c r="F20" s="30">
        <f t="shared" si="1"/>
        <v>0</v>
      </c>
      <c r="G20" s="31" t="str">
        <f t="shared" si="2"/>
        <v/>
      </c>
      <c r="H20" s="30" t="str">
        <f t="shared" si="3"/>
        <v/>
      </c>
      <c r="I20" s="32"/>
      <c r="J20" s="33" t="str">
        <f t="shared" si="4"/>
        <v/>
      </c>
      <c r="K20" s="34" t="str">
        <f t="shared" si="5"/>
        <v/>
      </c>
      <c r="L20" s="2"/>
      <c r="M20" s="18"/>
      <c r="N20" s="18"/>
      <c r="O20" s="18"/>
      <c r="P20" s="18"/>
      <c r="Q20" s="19"/>
      <c r="R20" s="19"/>
      <c r="S20" s="19"/>
      <c r="T20" s="19"/>
      <c r="U20" s="19"/>
      <c r="V20" s="19"/>
      <c r="W20" s="19"/>
      <c r="Y20" s="19"/>
      <c r="AA20" s="19"/>
      <c r="AB20" s="19"/>
      <c r="AC20" s="19"/>
      <c r="AD20" s="19"/>
      <c r="AE20" s="19"/>
    </row>
    <row r="21" ht="15.75" customHeight="1">
      <c r="A21" s="36" t="str">
        <f>ALNS!A21</f>
        <v>Maria Julia Oliveira Almeida</v>
      </c>
      <c r="B21" s="37"/>
      <c r="C21" s="37"/>
      <c r="D21" s="37"/>
      <c r="E21" s="37"/>
      <c r="F21" s="38">
        <f t="shared" si="1"/>
        <v>0</v>
      </c>
      <c r="G21" s="39" t="str">
        <f t="shared" si="2"/>
        <v/>
      </c>
      <c r="H21" s="38" t="str">
        <f t="shared" si="3"/>
        <v/>
      </c>
      <c r="I21" s="40"/>
      <c r="J21" s="41" t="str">
        <f t="shared" si="4"/>
        <v/>
      </c>
      <c r="K21" s="42" t="str">
        <f t="shared" si="5"/>
        <v/>
      </c>
      <c r="L21" s="2"/>
      <c r="M21" s="18"/>
      <c r="N21" s="18"/>
      <c r="O21" s="18"/>
      <c r="P21" s="18"/>
      <c r="Q21" s="19"/>
      <c r="R21" s="19"/>
      <c r="S21" s="19"/>
      <c r="T21" s="19"/>
      <c r="U21" s="19"/>
      <c r="V21" s="19"/>
      <c r="W21" s="19"/>
      <c r="Y21" s="19"/>
      <c r="AA21" s="19"/>
      <c r="AB21" s="19"/>
      <c r="AC21" s="19"/>
      <c r="AD21" s="19"/>
      <c r="AE21" s="19"/>
    </row>
    <row r="22" ht="15.75" customHeight="1">
      <c r="A22" s="28" t="str">
        <f>ALNS!A22</f>
        <v>Marynna Mellyne de Oliveira Almeida Carneiro</v>
      </c>
      <c r="B22" s="29"/>
      <c r="C22" s="29"/>
      <c r="D22" s="29"/>
      <c r="E22" s="29"/>
      <c r="F22" s="30">
        <f t="shared" si="1"/>
        <v>0</v>
      </c>
      <c r="G22" s="31" t="str">
        <f t="shared" si="2"/>
        <v/>
      </c>
      <c r="H22" s="30" t="str">
        <f t="shared" si="3"/>
        <v/>
      </c>
      <c r="I22" s="32"/>
      <c r="J22" s="33" t="str">
        <f t="shared" si="4"/>
        <v/>
      </c>
      <c r="K22" s="34" t="str">
        <f t="shared" si="5"/>
        <v/>
      </c>
      <c r="L22" s="2"/>
      <c r="M22" s="18"/>
      <c r="N22" s="18"/>
      <c r="O22" s="18"/>
      <c r="P22" s="18"/>
      <c r="Q22" s="19"/>
      <c r="R22" s="19"/>
      <c r="S22" s="19"/>
      <c r="T22" s="19"/>
      <c r="U22" s="19"/>
      <c r="V22" s="19"/>
      <c r="W22" s="19"/>
      <c r="Y22" s="19"/>
      <c r="AA22" s="19"/>
      <c r="AB22" s="19"/>
      <c r="AC22" s="19"/>
      <c r="AD22" s="19"/>
      <c r="AE22" s="19"/>
    </row>
    <row r="23" ht="15.75" customHeight="1">
      <c r="A23" s="36" t="str">
        <f>ALNS!A23</f>
        <v>Milena Luana Azevedo Lima</v>
      </c>
      <c r="B23" s="37"/>
      <c r="C23" s="37"/>
      <c r="D23" s="37"/>
      <c r="E23" s="37"/>
      <c r="F23" s="38">
        <f t="shared" si="1"/>
        <v>0</v>
      </c>
      <c r="G23" s="39" t="str">
        <f t="shared" si="2"/>
        <v/>
      </c>
      <c r="H23" s="38" t="str">
        <f t="shared" si="3"/>
        <v/>
      </c>
      <c r="I23" s="40"/>
      <c r="J23" s="41" t="str">
        <f t="shared" si="4"/>
        <v/>
      </c>
      <c r="K23" s="42" t="str">
        <f t="shared" si="5"/>
        <v/>
      </c>
      <c r="L23" s="2"/>
      <c r="M23" s="18"/>
      <c r="N23" s="18"/>
      <c r="O23" s="18"/>
      <c r="P23" s="18"/>
      <c r="Q23" s="19"/>
      <c r="R23" s="19"/>
      <c r="S23" s="19"/>
      <c r="T23" s="19"/>
      <c r="U23" s="19"/>
      <c r="V23" s="19"/>
      <c r="W23" s="19"/>
      <c r="Y23" s="19"/>
      <c r="AA23" s="19"/>
      <c r="AB23" s="19"/>
      <c r="AC23" s="19"/>
      <c r="AD23" s="19"/>
      <c r="AE23" s="19"/>
    </row>
    <row r="24" ht="15.75" customHeight="1">
      <c r="A24" s="28" t="str">
        <f>ALNS!A24</f>
        <v>Myllena Maria da Silva Balbino</v>
      </c>
      <c r="B24" s="29"/>
      <c r="C24" s="29"/>
      <c r="D24" s="29"/>
      <c r="E24" s="29"/>
      <c r="F24" s="30">
        <f t="shared" si="1"/>
        <v>0</v>
      </c>
      <c r="G24" s="31" t="str">
        <f t="shared" si="2"/>
        <v/>
      </c>
      <c r="H24" s="30" t="str">
        <f t="shared" si="3"/>
        <v/>
      </c>
      <c r="I24" s="32"/>
      <c r="J24" s="33" t="str">
        <f t="shared" si="4"/>
        <v/>
      </c>
      <c r="K24" s="34" t="str">
        <f t="shared" si="5"/>
        <v/>
      </c>
      <c r="L24" s="2"/>
      <c r="M24" s="18"/>
      <c r="N24" s="18"/>
      <c r="O24" s="18"/>
      <c r="P24" s="18"/>
      <c r="Q24" s="19"/>
      <c r="R24" s="19"/>
      <c r="S24" s="19"/>
      <c r="T24" s="19"/>
      <c r="U24" s="19"/>
      <c r="V24" s="19"/>
      <c r="W24" s="19"/>
      <c r="Y24" s="19"/>
      <c r="AA24" s="19"/>
      <c r="AB24" s="19"/>
      <c r="AC24" s="19"/>
      <c r="AD24" s="19"/>
      <c r="AE24" s="19"/>
    </row>
    <row r="25" ht="15.75" customHeight="1">
      <c r="A25" s="36" t="str">
        <f>ALNS!A25</f>
        <v>Poliana Kelly de Almeida Nascimento</v>
      </c>
      <c r="B25" s="37"/>
      <c r="C25" s="37"/>
      <c r="D25" s="37"/>
      <c r="E25" s="37"/>
      <c r="F25" s="38">
        <f t="shared" si="1"/>
        <v>0</v>
      </c>
      <c r="G25" s="39" t="str">
        <f t="shared" si="2"/>
        <v/>
      </c>
      <c r="H25" s="38" t="str">
        <f t="shared" si="3"/>
        <v/>
      </c>
      <c r="I25" s="40"/>
      <c r="J25" s="41" t="str">
        <f t="shared" si="4"/>
        <v/>
      </c>
      <c r="K25" s="42" t="str">
        <f t="shared" si="5"/>
        <v/>
      </c>
      <c r="L25" s="2"/>
      <c r="M25" s="18"/>
      <c r="N25" s="18"/>
      <c r="O25" s="18"/>
      <c r="P25" s="18"/>
      <c r="Q25" s="19"/>
      <c r="R25" s="19"/>
      <c r="S25" s="19"/>
      <c r="T25" s="19"/>
      <c r="U25" s="19"/>
      <c r="V25" s="19"/>
      <c r="W25" s="19"/>
      <c r="Y25" s="19"/>
      <c r="AA25" s="19"/>
      <c r="AB25" s="19"/>
      <c r="AC25" s="19"/>
      <c r="AD25" s="19"/>
      <c r="AE25" s="19"/>
    </row>
    <row r="26" ht="15.75" customHeight="1">
      <c r="A26" s="28" t="str">
        <f>ALNS!A26</f>
        <v>Rafaelly Jordão de Oliveira</v>
      </c>
      <c r="B26" s="29"/>
      <c r="C26" s="29"/>
      <c r="D26" s="29"/>
      <c r="E26" s="29"/>
      <c r="F26" s="30">
        <f t="shared" si="1"/>
        <v>0</v>
      </c>
      <c r="G26" s="31" t="str">
        <f t="shared" si="2"/>
        <v/>
      </c>
      <c r="H26" s="30" t="str">
        <f t="shared" si="3"/>
        <v/>
      </c>
      <c r="I26" s="32"/>
      <c r="J26" s="33" t="str">
        <f t="shared" si="4"/>
        <v/>
      </c>
      <c r="K26" s="34" t="str">
        <f t="shared" si="5"/>
        <v/>
      </c>
      <c r="L26" s="2"/>
      <c r="M26" s="18"/>
      <c r="N26" s="18"/>
      <c r="O26" s="18"/>
      <c r="P26" s="18"/>
      <c r="Q26" s="19"/>
      <c r="R26" s="19"/>
      <c r="S26" s="19"/>
      <c r="T26" s="19"/>
      <c r="U26" s="19"/>
      <c r="V26" s="19"/>
      <c r="W26" s="19"/>
      <c r="Y26" s="19"/>
      <c r="AA26" s="19"/>
      <c r="AB26" s="19"/>
      <c r="AC26" s="19"/>
      <c r="AD26" s="19"/>
      <c r="AE26" s="19"/>
    </row>
    <row r="27" ht="15.75" customHeight="1">
      <c r="A27" s="36" t="str">
        <f>ALNS!A27</f>
        <v>Samuel de Sousa Ribeiro</v>
      </c>
      <c r="B27" s="37"/>
      <c r="C27" s="37"/>
      <c r="D27" s="37"/>
      <c r="E27" s="37"/>
      <c r="F27" s="38">
        <f t="shared" si="1"/>
        <v>0</v>
      </c>
      <c r="G27" s="39" t="str">
        <f t="shared" si="2"/>
        <v/>
      </c>
      <c r="H27" s="38" t="str">
        <f t="shared" si="3"/>
        <v/>
      </c>
      <c r="I27" s="40"/>
      <c r="J27" s="41" t="str">
        <f t="shared" si="4"/>
        <v/>
      </c>
      <c r="K27" s="42" t="str">
        <f t="shared" si="5"/>
        <v/>
      </c>
      <c r="L27" s="2"/>
      <c r="M27" s="18"/>
      <c r="N27" s="2"/>
      <c r="O27" s="2"/>
      <c r="P27" s="18"/>
      <c r="Y27" s="19"/>
      <c r="AA27" s="19"/>
      <c r="AB27" s="19"/>
      <c r="AC27" s="19"/>
      <c r="AD27" s="19"/>
      <c r="AE27" s="19"/>
    </row>
    <row r="28" ht="15.75" hidden="1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2"/>
      <c r="M28" s="18"/>
      <c r="N28" s="2"/>
      <c r="O28" s="18"/>
      <c r="P28" s="18"/>
      <c r="Q28" s="19"/>
      <c r="R28" s="19"/>
      <c r="S28" s="19"/>
      <c r="Y28" s="19"/>
      <c r="AA28" s="19"/>
      <c r="AB28" s="19"/>
      <c r="AC28" s="19"/>
      <c r="AD28" s="19"/>
      <c r="AE28" s="19"/>
    </row>
    <row r="29" ht="15.75" hidden="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2"/>
      <c r="M29" s="18"/>
      <c r="N29" s="18"/>
      <c r="O29" s="18"/>
      <c r="P29" s="18"/>
      <c r="Q29" s="19"/>
      <c r="R29" s="19"/>
      <c r="S29" s="19"/>
      <c r="AA29" s="19"/>
      <c r="AB29" s="19"/>
      <c r="AC29" s="19"/>
      <c r="AD29" s="19"/>
      <c r="AE29" s="19"/>
    </row>
    <row r="30" ht="15.75" hidden="1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2"/>
      <c r="M30" s="18"/>
      <c r="N30" s="2"/>
      <c r="O30" s="18"/>
      <c r="P30" s="18"/>
      <c r="Q30" s="19"/>
      <c r="R30" s="19"/>
      <c r="S30" s="19"/>
      <c r="AA30" s="19"/>
      <c r="AB30" s="19"/>
      <c r="AC30" s="19"/>
      <c r="AD30" s="19"/>
      <c r="AE30" s="19"/>
    </row>
    <row r="31" ht="15.75" hidden="1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8"/>
      <c r="M31" s="18"/>
      <c r="N31" s="18"/>
      <c r="O31" s="18"/>
      <c r="P31" s="18"/>
      <c r="R31" s="19"/>
      <c r="S31" s="19"/>
      <c r="AA31" s="19"/>
      <c r="AC31" s="19"/>
      <c r="AD31" s="19"/>
      <c r="AE31" s="19"/>
    </row>
    <row r="32" ht="15.75" hidden="1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8"/>
      <c r="M32" s="18"/>
      <c r="N32" s="18"/>
      <c r="O32" s="18"/>
      <c r="P32" s="18"/>
      <c r="Q32" s="19"/>
      <c r="R32" s="19"/>
      <c r="S32" s="19"/>
      <c r="AA32" s="19"/>
      <c r="AB32" s="19"/>
      <c r="AC32" s="19"/>
      <c r="AD32" s="19"/>
      <c r="AE32" s="19"/>
    </row>
    <row r="33" ht="15.75" hidden="1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8"/>
      <c r="M33" s="18"/>
      <c r="N33" s="18"/>
      <c r="O33" s="18"/>
      <c r="P33" s="18"/>
      <c r="Q33" s="19"/>
      <c r="R33" s="19"/>
      <c r="S33" s="19"/>
      <c r="AA33" s="19"/>
      <c r="AB33" s="19"/>
      <c r="AC33" s="19"/>
      <c r="AD33" s="19"/>
      <c r="AE33" s="19"/>
    </row>
    <row r="34" ht="15.75" hidden="1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8"/>
      <c r="M34" s="18"/>
      <c r="N34" s="18"/>
      <c r="O34" s="18"/>
      <c r="P34" s="2"/>
      <c r="AA34" s="19"/>
      <c r="AB34" s="19"/>
      <c r="AC34" s="19"/>
      <c r="AD34" s="19"/>
      <c r="AE34" s="19"/>
    </row>
    <row r="35" ht="15.75" hidden="1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8"/>
      <c r="M35" s="18"/>
      <c r="N35" s="18"/>
      <c r="O35" s="18"/>
      <c r="P35" s="2"/>
      <c r="AA35" s="19"/>
      <c r="AB35" s="19"/>
      <c r="AC35" s="19"/>
      <c r="AD35" s="19"/>
      <c r="AE35" s="19"/>
    </row>
    <row r="36" ht="15.75" hidden="1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8"/>
      <c r="M36" s="18"/>
      <c r="N36" s="18"/>
      <c r="O36" s="18"/>
      <c r="P36" s="2"/>
      <c r="AA36" s="19"/>
      <c r="AB36" s="19"/>
      <c r="AC36" s="19"/>
      <c r="AD36" s="19"/>
      <c r="AE36" s="19"/>
    </row>
    <row r="37" ht="15.75" hidden="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8"/>
      <c r="M37" s="18"/>
      <c r="N37" s="18"/>
      <c r="O37" s="18"/>
      <c r="P37" s="2"/>
      <c r="AA37" s="19"/>
      <c r="AB37" s="19"/>
      <c r="AC37" s="19"/>
      <c r="AD37" s="19"/>
    </row>
    <row r="38" ht="15.75" hidden="1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8"/>
      <c r="M38" s="18"/>
      <c r="N38" s="18"/>
      <c r="O38" s="18"/>
      <c r="P38" s="2"/>
      <c r="AA38" s="19"/>
      <c r="AB38" s="19"/>
      <c r="AC38" s="19"/>
      <c r="AD38" s="19"/>
    </row>
    <row r="39" ht="15.75" hidden="1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8"/>
      <c r="M39" s="18"/>
      <c r="N39" s="18"/>
      <c r="O39" s="18"/>
      <c r="P39" s="2"/>
      <c r="AA39" s="19"/>
      <c r="AB39" s="19"/>
      <c r="AC39" s="19"/>
      <c r="AD39" s="19"/>
    </row>
    <row r="40" ht="15.75" hidden="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8"/>
      <c r="M40" s="18"/>
      <c r="N40" s="18"/>
      <c r="O40" s="18"/>
      <c r="P40" s="2"/>
      <c r="AA40" s="19"/>
      <c r="AB40" s="19"/>
      <c r="AC40" s="19"/>
    </row>
    <row r="41" ht="15.75" hidden="1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8"/>
      <c r="M41" s="18"/>
      <c r="N41" s="18"/>
      <c r="O41" s="18"/>
      <c r="P41" s="2"/>
      <c r="AA41" s="19"/>
    </row>
    <row r="42" ht="15.75" hidden="1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8"/>
      <c r="M42" s="18"/>
      <c r="N42" s="18"/>
      <c r="O42" s="18"/>
      <c r="P42" s="2"/>
      <c r="AA42" s="19"/>
    </row>
    <row r="43" ht="15.75" hidden="1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8"/>
      <c r="M43" s="18"/>
      <c r="N43" s="18"/>
      <c r="O43" s="18"/>
      <c r="P43" s="2"/>
      <c r="AA43" s="19"/>
    </row>
    <row r="44" ht="15.75" hidden="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8"/>
      <c r="M44" s="18"/>
      <c r="N44" s="18"/>
      <c r="O44" s="18"/>
      <c r="P44" s="2"/>
      <c r="AA44" s="19"/>
    </row>
    <row r="45" ht="15.75" hidden="1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8"/>
      <c r="M45" s="18"/>
      <c r="N45" s="18"/>
      <c r="O45" s="18"/>
      <c r="P45" s="2"/>
    </row>
    <row r="46" ht="15.75" hidden="1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8"/>
      <c r="M46" s="18"/>
      <c r="N46" s="18"/>
      <c r="O46" s="18"/>
      <c r="P46" s="2"/>
    </row>
    <row r="47" ht="15.75" hidden="1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8"/>
      <c r="M47" s="18"/>
      <c r="N47" s="18"/>
      <c r="O47" s="18"/>
      <c r="P47" s="2"/>
    </row>
    <row r="48" ht="15.75" hidden="1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8"/>
      <c r="M48" s="18"/>
      <c r="N48" s="18"/>
      <c r="O48" s="18"/>
      <c r="P48" s="2"/>
    </row>
    <row r="49" ht="15.75" hidden="1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8"/>
      <c r="M49" s="18"/>
      <c r="N49" s="18"/>
      <c r="O49" s="18"/>
      <c r="P49" s="2"/>
    </row>
    <row r="50" ht="15.75" hidden="1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8"/>
      <c r="M50" s="18"/>
      <c r="N50" s="18"/>
      <c r="O50" s="18"/>
      <c r="P50" s="2"/>
    </row>
    <row r="51" ht="15.75" hidden="1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8"/>
      <c r="M51" s="18"/>
      <c r="N51" s="18"/>
      <c r="O51" s="18"/>
      <c r="P51" s="2"/>
    </row>
    <row r="52" ht="15.75" hidden="1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8"/>
      <c r="M52" s="18"/>
      <c r="N52" s="18"/>
      <c r="O52" s="18"/>
      <c r="P52" s="2"/>
    </row>
    <row r="53" ht="15.75" hidden="1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8"/>
      <c r="M53" s="18"/>
      <c r="N53" s="18"/>
      <c r="O53" s="18"/>
      <c r="P53" s="18"/>
      <c r="Q53" s="19"/>
      <c r="R53" s="19"/>
      <c r="S53" s="19"/>
      <c r="T53" s="19"/>
      <c r="U53" s="19"/>
      <c r="V53" s="19"/>
      <c r="W53" s="19"/>
      <c r="X53" s="19"/>
      <c r="Y53" s="19"/>
      <c r="AA53" s="19"/>
      <c r="AB53" s="19"/>
      <c r="AC53" s="19"/>
      <c r="AD53" s="19"/>
      <c r="AE53" s="19"/>
    </row>
    <row r="54" ht="15.75" hidden="1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8"/>
      <c r="M54" s="18"/>
      <c r="N54" s="18"/>
      <c r="O54" s="18"/>
      <c r="P54" s="18"/>
      <c r="Q54" s="19"/>
      <c r="R54" s="19"/>
      <c r="S54" s="19"/>
      <c r="T54" s="19"/>
      <c r="U54" s="19"/>
      <c r="V54" s="19"/>
      <c r="W54" s="19"/>
      <c r="X54" s="19"/>
      <c r="Y54" s="19"/>
      <c r="AA54" s="19"/>
      <c r="AB54" s="19"/>
      <c r="AC54" s="19"/>
      <c r="AD54" s="19"/>
      <c r="AE54" s="19"/>
    </row>
    <row r="55" ht="15.75" hidden="1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8"/>
      <c r="M55" s="18"/>
      <c r="N55" s="18"/>
      <c r="O55" s="18"/>
      <c r="P55" s="18"/>
      <c r="Q55" s="19"/>
      <c r="R55" s="19"/>
      <c r="S55" s="19"/>
      <c r="T55" s="19"/>
      <c r="U55" s="19"/>
      <c r="V55" s="19"/>
      <c r="W55" s="19"/>
      <c r="Y55" s="19"/>
      <c r="AA55" s="19"/>
      <c r="AB55" s="19"/>
      <c r="AC55" s="19"/>
      <c r="AD55" s="19"/>
      <c r="AE55" s="19"/>
    </row>
    <row r="56" ht="15.75" hidden="1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8"/>
      <c r="M56" s="18"/>
      <c r="N56" s="18"/>
      <c r="O56" s="18"/>
      <c r="P56" s="18"/>
      <c r="Q56" s="19"/>
      <c r="R56" s="19"/>
      <c r="S56" s="19"/>
      <c r="T56" s="19"/>
      <c r="U56" s="19"/>
      <c r="V56" s="19"/>
      <c r="W56" s="19"/>
      <c r="X56" s="19"/>
      <c r="Y56" s="19"/>
      <c r="AA56" s="19"/>
      <c r="AB56" s="19"/>
      <c r="AC56" s="19"/>
      <c r="AD56" s="19"/>
      <c r="AE56" s="19"/>
    </row>
    <row r="57" ht="15.75" hidden="1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8"/>
      <c r="M57" s="18"/>
      <c r="N57" s="18"/>
      <c r="O57" s="18"/>
      <c r="P57" s="18"/>
      <c r="Q57" s="19"/>
      <c r="R57" s="19"/>
      <c r="S57" s="19"/>
      <c r="T57" s="19"/>
      <c r="U57" s="19"/>
      <c r="V57" s="19"/>
      <c r="W57" s="19"/>
      <c r="Y57" s="19"/>
      <c r="AA57" s="19"/>
      <c r="AB57" s="19"/>
      <c r="AC57" s="19"/>
      <c r="AD57" s="19"/>
      <c r="AE57" s="19"/>
    </row>
    <row r="58" ht="15.75" hidden="1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8"/>
      <c r="M58" s="18"/>
      <c r="N58" s="18"/>
      <c r="O58" s="18"/>
      <c r="P58" s="18"/>
      <c r="Q58" s="19"/>
      <c r="R58" s="19"/>
      <c r="S58" s="19"/>
      <c r="T58" s="19"/>
      <c r="U58" s="19"/>
      <c r="V58" s="19"/>
      <c r="W58" s="19"/>
      <c r="Y58" s="19"/>
      <c r="AA58" s="19"/>
      <c r="AB58" s="19"/>
      <c r="AC58" s="19"/>
      <c r="AD58" s="19"/>
      <c r="AE58" s="19"/>
    </row>
    <row r="59" ht="15.75" hidden="1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8"/>
      <c r="M59" s="18"/>
      <c r="N59" s="18"/>
      <c r="O59" s="18"/>
      <c r="P59" s="18"/>
      <c r="Q59" s="19"/>
      <c r="R59" s="19"/>
      <c r="S59" s="19"/>
      <c r="T59" s="19"/>
      <c r="U59" s="19"/>
      <c r="V59" s="19"/>
      <c r="W59" s="19"/>
      <c r="Y59" s="19"/>
      <c r="AA59" s="19"/>
      <c r="AB59" s="19"/>
      <c r="AC59" s="19"/>
      <c r="AD59" s="19"/>
      <c r="AE59" s="19"/>
    </row>
    <row r="60" ht="15.75" hidden="1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8"/>
      <c r="M60" s="18"/>
      <c r="N60" s="18"/>
      <c r="O60" s="18"/>
      <c r="P60" s="18"/>
      <c r="Q60" s="19"/>
      <c r="R60" s="19"/>
      <c r="S60" s="19"/>
      <c r="T60" s="19"/>
      <c r="U60" s="19"/>
      <c r="V60" s="19"/>
      <c r="W60" s="19"/>
      <c r="Y60" s="19"/>
      <c r="AA60" s="19"/>
      <c r="AB60" s="19"/>
      <c r="AC60" s="19"/>
      <c r="AD60" s="19"/>
      <c r="AE60" s="19"/>
    </row>
    <row r="61" ht="15.75" hidden="1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8"/>
      <c r="M61" s="18"/>
      <c r="N61" s="18"/>
      <c r="O61" s="18"/>
      <c r="P61" s="18"/>
      <c r="Q61" s="19"/>
      <c r="R61" s="19"/>
      <c r="S61" s="19"/>
      <c r="T61" s="19"/>
      <c r="U61" s="19"/>
      <c r="V61" s="19"/>
      <c r="W61" s="19"/>
      <c r="Y61" s="19"/>
      <c r="AA61" s="19"/>
      <c r="AB61" s="19"/>
      <c r="AC61" s="19"/>
      <c r="AD61" s="19"/>
      <c r="AE61" s="19"/>
    </row>
    <row r="62" ht="15.75" hidden="1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8"/>
      <c r="M62" s="18"/>
      <c r="N62" s="18"/>
      <c r="O62" s="18"/>
      <c r="P62" s="18"/>
      <c r="Q62" s="19"/>
      <c r="R62" s="19"/>
      <c r="S62" s="19"/>
      <c r="T62" s="19"/>
      <c r="U62" s="19"/>
      <c r="V62" s="19"/>
      <c r="W62" s="19"/>
      <c r="Y62" s="19"/>
      <c r="AA62" s="19"/>
      <c r="AB62" s="19"/>
      <c r="AC62" s="19"/>
      <c r="AD62" s="19"/>
      <c r="AE62" s="19"/>
    </row>
    <row r="63" ht="15.75" hidden="1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8"/>
      <c r="M63" s="18"/>
      <c r="N63" s="18"/>
      <c r="O63" s="18"/>
      <c r="P63" s="18"/>
      <c r="Q63" s="19"/>
      <c r="R63" s="19"/>
      <c r="S63" s="19"/>
      <c r="T63" s="19"/>
      <c r="U63" s="19"/>
      <c r="V63" s="19"/>
      <c r="W63" s="19"/>
      <c r="Y63" s="19"/>
      <c r="AA63" s="19"/>
      <c r="AB63" s="19"/>
      <c r="AC63" s="19"/>
      <c r="AD63" s="19"/>
      <c r="AE63" s="19"/>
    </row>
    <row r="64" ht="15.75" hidden="1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8"/>
      <c r="M64" s="18"/>
      <c r="N64" s="18"/>
      <c r="O64" s="18"/>
      <c r="P64" s="18"/>
      <c r="Q64" s="19"/>
      <c r="R64" s="19"/>
      <c r="S64" s="19"/>
      <c r="T64" s="19"/>
      <c r="U64" s="19"/>
      <c r="V64" s="19"/>
      <c r="W64" s="19"/>
      <c r="Y64" s="19"/>
      <c r="AA64" s="19"/>
      <c r="AB64" s="19"/>
      <c r="AC64" s="19"/>
      <c r="AD64" s="19"/>
      <c r="AE64" s="19"/>
    </row>
    <row r="65" ht="15.75" hidden="1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8"/>
      <c r="M65" s="18"/>
      <c r="N65" s="18"/>
      <c r="O65" s="18"/>
      <c r="P65" s="18"/>
      <c r="Q65" s="19"/>
      <c r="R65" s="19"/>
      <c r="S65" s="19"/>
      <c r="T65" s="19"/>
      <c r="U65" s="19"/>
      <c r="V65" s="19"/>
      <c r="W65" s="19"/>
      <c r="Y65" s="19"/>
      <c r="AA65" s="19"/>
      <c r="AB65" s="19"/>
      <c r="AC65" s="19"/>
      <c r="AD65" s="19"/>
      <c r="AE65" s="19"/>
    </row>
    <row r="66" ht="15.75" hidden="1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8"/>
      <c r="M66" s="18"/>
      <c r="N66" s="18"/>
      <c r="O66" s="18"/>
      <c r="P66" s="18"/>
      <c r="Q66" s="19"/>
      <c r="R66" s="19"/>
      <c r="S66" s="19"/>
      <c r="T66" s="19"/>
      <c r="U66" s="19"/>
      <c r="V66" s="19"/>
      <c r="W66" s="19"/>
      <c r="Y66" s="19"/>
      <c r="AA66" s="19"/>
      <c r="AB66" s="19"/>
      <c r="AC66" s="19"/>
      <c r="AD66" s="19"/>
      <c r="AE66" s="19"/>
    </row>
    <row r="67" ht="15.75" hidden="1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8"/>
      <c r="M67" s="18"/>
      <c r="N67" s="18"/>
      <c r="O67" s="18"/>
      <c r="P67" s="18"/>
      <c r="Q67" s="19"/>
      <c r="R67" s="19"/>
      <c r="S67" s="19"/>
      <c r="T67" s="19"/>
      <c r="U67" s="19"/>
      <c r="V67" s="19"/>
      <c r="W67" s="19"/>
      <c r="Y67" s="19"/>
      <c r="AA67" s="19"/>
      <c r="AB67" s="19"/>
      <c r="AC67" s="19"/>
      <c r="AD67" s="19"/>
      <c r="AE67" s="19"/>
    </row>
    <row r="68" ht="15.75" hidden="1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8"/>
      <c r="M68" s="18"/>
      <c r="N68" s="18"/>
      <c r="O68" s="18"/>
      <c r="P68" s="18"/>
      <c r="Q68" s="19"/>
      <c r="R68" s="19"/>
      <c r="S68" s="19"/>
      <c r="T68" s="19"/>
      <c r="U68" s="19"/>
      <c r="V68" s="19"/>
      <c r="W68" s="19"/>
      <c r="Y68" s="19"/>
      <c r="AA68" s="19"/>
      <c r="AB68" s="19"/>
      <c r="AC68" s="19"/>
      <c r="AD68" s="19"/>
      <c r="AE68" s="19"/>
    </row>
    <row r="69" ht="15.75" hidden="1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8"/>
      <c r="M69" s="18"/>
      <c r="N69" s="18"/>
      <c r="O69" s="18"/>
      <c r="P69" s="18"/>
      <c r="Q69" s="19"/>
      <c r="R69" s="19"/>
      <c r="S69" s="19"/>
      <c r="T69" s="19"/>
      <c r="U69" s="19"/>
      <c r="V69" s="19"/>
      <c r="W69" s="19"/>
      <c r="Y69" s="19"/>
      <c r="AA69" s="19"/>
      <c r="AB69" s="19"/>
      <c r="AC69" s="19"/>
      <c r="AD69" s="19"/>
      <c r="AE69" s="19"/>
    </row>
    <row r="70" ht="15.75" hidden="1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8"/>
      <c r="M70" s="18"/>
      <c r="N70" s="18"/>
      <c r="O70" s="18"/>
      <c r="P70" s="18"/>
      <c r="Q70" s="19"/>
      <c r="R70" s="19"/>
      <c r="S70" s="19"/>
      <c r="T70" s="19"/>
      <c r="U70" s="19"/>
      <c r="V70" s="19"/>
      <c r="W70" s="19"/>
      <c r="Y70" s="19"/>
      <c r="AA70" s="19"/>
      <c r="AB70" s="19"/>
      <c r="AC70" s="19"/>
      <c r="AD70" s="19"/>
      <c r="AE70" s="19"/>
    </row>
    <row r="71" ht="15.75" hidden="1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8"/>
      <c r="M71" s="18"/>
      <c r="N71" s="18"/>
      <c r="O71" s="18"/>
      <c r="P71" s="18"/>
      <c r="Q71" s="19"/>
      <c r="R71" s="19"/>
      <c r="S71" s="19"/>
      <c r="T71" s="19"/>
      <c r="U71" s="19"/>
      <c r="V71" s="19"/>
      <c r="W71" s="19"/>
      <c r="Y71" s="19"/>
      <c r="AA71" s="19"/>
      <c r="AB71" s="19"/>
      <c r="AC71" s="19"/>
      <c r="AD71" s="19"/>
      <c r="AE71" s="19"/>
    </row>
    <row r="72" ht="15.75" hidden="1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8"/>
      <c r="M72" s="18"/>
      <c r="N72" s="18"/>
      <c r="O72" s="18"/>
      <c r="P72" s="18"/>
      <c r="Q72" s="19"/>
      <c r="R72" s="19"/>
      <c r="S72" s="19"/>
      <c r="T72" s="19"/>
      <c r="U72" s="19"/>
      <c r="V72" s="19"/>
      <c r="W72" s="19"/>
      <c r="Y72" s="19"/>
      <c r="AA72" s="19"/>
      <c r="AB72" s="19"/>
      <c r="AC72" s="19"/>
      <c r="AD72" s="19"/>
      <c r="AE72" s="19"/>
    </row>
    <row r="73" ht="15.75" hidden="1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8"/>
      <c r="M73" s="18"/>
      <c r="N73" s="18"/>
      <c r="O73" s="18"/>
      <c r="P73" s="18"/>
      <c r="Q73" s="19"/>
      <c r="R73" s="19"/>
      <c r="S73" s="19"/>
      <c r="T73" s="19"/>
      <c r="U73" s="19"/>
      <c r="V73" s="19"/>
      <c r="W73" s="19"/>
      <c r="Y73" s="19"/>
      <c r="AA73" s="19"/>
      <c r="AB73" s="19"/>
      <c r="AC73" s="19"/>
      <c r="AD73" s="19"/>
      <c r="AE73" s="19"/>
    </row>
    <row r="74" ht="15.75" hidden="1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8"/>
      <c r="M74" s="18"/>
      <c r="N74" s="18"/>
      <c r="O74" s="18"/>
      <c r="P74" s="18"/>
      <c r="Q74" s="19"/>
      <c r="R74" s="19"/>
      <c r="S74" s="19"/>
      <c r="T74" s="19"/>
      <c r="U74" s="19"/>
      <c r="V74" s="19"/>
      <c r="W74" s="19"/>
      <c r="Y74" s="19"/>
      <c r="AA74" s="19"/>
      <c r="AB74" s="19"/>
      <c r="AC74" s="19"/>
      <c r="AD74" s="19"/>
      <c r="AE74" s="19"/>
    </row>
    <row r="75" ht="15.75" hidden="1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8"/>
      <c r="M75" s="18"/>
      <c r="N75" s="18"/>
      <c r="O75" s="18"/>
      <c r="P75" s="18"/>
      <c r="Q75" s="19"/>
      <c r="R75" s="19"/>
      <c r="S75" s="19"/>
      <c r="T75" s="19"/>
      <c r="U75" s="19"/>
      <c r="V75" s="19"/>
      <c r="W75" s="19"/>
      <c r="Y75" s="19"/>
      <c r="AA75" s="19"/>
      <c r="AB75" s="19"/>
      <c r="AC75" s="19"/>
      <c r="AD75" s="19"/>
      <c r="AE75" s="19"/>
    </row>
    <row r="76" ht="15.75" hidden="1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8"/>
      <c r="M76" s="18"/>
      <c r="N76" s="18"/>
      <c r="O76" s="18"/>
      <c r="P76" s="18"/>
      <c r="Q76" s="19"/>
      <c r="R76" s="19"/>
      <c r="S76" s="19"/>
      <c r="T76" s="19"/>
      <c r="U76" s="19"/>
      <c r="V76" s="19"/>
      <c r="W76" s="19"/>
      <c r="Y76" s="19"/>
      <c r="AA76" s="19"/>
      <c r="AB76" s="19"/>
      <c r="AC76" s="19"/>
      <c r="AD76" s="19"/>
      <c r="AE76" s="19"/>
    </row>
    <row r="77" ht="15.75" hidden="1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8"/>
      <c r="M77" s="18"/>
      <c r="N77" s="18"/>
      <c r="O77" s="18"/>
      <c r="P77" s="18"/>
      <c r="Q77" s="19"/>
      <c r="R77" s="19"/>
      <c r="S77" s="19"/>
      <c r="T77" s="19"/>
      <c r="U77" s="19"/>
      <c r="V77" s="19"/>
      <c r="W77" s="19"/>
      <c r="Y77" s="19"/>
      <c r="AA77" s="19"/>
      <c r="AB77" s="19"/>
      <c r="AC77" s="19"/>
      <c r="AD77" s="19"/>
      <c r="AE77" s="19"/>
    </row>
    <row r="78" ht="15.75" hidden="1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8"/>
      <c r="M78" s="18"/>
      <c r="N78" s="18"/>
      <c r="O78" s="18"/>
      <c r="P78" s="18"/>
      <c r="Q78" s="19"/>
      <c r="R78" s="19"/>
      <c r="S78" s="19"/>
      <c r="T78" s="19"/>
      <c r="U78" s="19"/>
      <c r="V78" s="19"/>
      <c r="W78" s="19"/>
      <c r="Y78" s="19"/>
      <c r="AA78" s="19"/>
      <c r="AB78" s="19"/>
      <c r="AC78" s="19"/>
      <c r="AD78" s="19"/>
      <c r="AE78" s="19"/>
    </row>
    <row r="79" ht="15.75" hidden="1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8"/>
      <c r="M79" s="18"/>
      <c r="N79" s="18"/>
      <c r="O79" s="18"/>
      <c r="P79" s="18"/>
      <c r="Q79" s="19"/>
      <c r="R79" s="19"/>
      <c r="S79" s="19"/>
      <c r="T79" s="19"/>
      <c r="U79" s="19"/>
      <c r="Y79" s="19"/>
      <c r="AA79" s="19"/>
      <c r="AB79" s="19"/>
      <c r="AC79" s="19"/>
      <c r="AD79" s="19"/>
      <c r="AE79" s="19"/>
    </row>
    <row r="80" ht="15.75" hidden="1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8"/>
      <c r="M80" s="18"/>
      <c r="N80" s="18"/>
      <c r="O80" s="18"/>
      <c r="P80" s="18"/>
      <c r="Q80" s="19"/>
      <c r="R80" s="19"/>
      <c r="S80" s="19"/>
      <c r="T80" s="19"/>
      <c r="U80" s="19"/>
      <c r="Y80" s="19"/>
      <c r="AA80" s="19"/>
      <c r="AB80" s="19"/>
      <c r="AC80" s="19"/>
      <c r="AD80" s="19"/>
      <c r="AE80" s="19"/>
    </row>
    <row r="81" ht="15.75" hidden="1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8"/>
      <c r="M81" s="18"/>
      <c r="N81" s="18"/>
      <c r="O81" s="18"/>
      <c r="P81" s="18"/>
      <c r="Q81" s="19"/>
      <c r="R81" s="19"/>
      <c r="S81" s="19"/>
      <c r="T81" s="19"/>
      <c r="U81" s="19"/>
      <c r="AA81" s="19"/>
      <c r="AB81" s="19"/>
      <c r="AC81" s="19"/>
      <c r="AD81" s="19"/>
      <c r="AE81" s="19"/>
    </row>
    <row r="82" ht="15.75" hidden="1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8"/>
      <c r="M82" s="18"/>
      <c r="N82" s="18"/>
      <c r="O82" s="18"/>
      <c r="P82" s="18"/>
      <c r="Q82" s="19"/>
      <c r="R82" s="19"/>
      <c r="S82" s="19"/>
      <c r="T82" s="19"/>
      <c r="U82" s="19"/>
      <c r="AA82" s="19"/>
      <c r="AB82" s="19"/>
      <c r="AC82" s="19"/>
      <c r="AD82" s="19"/>
      <c r="AE82" s="19"/>
    </row>
    <row r="83" ht="15.75" hidden="1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8"/>
      <c r="M83" s="18"/>
      <c r="N83" s="18"/>
      <c r="O83" s="18"/>
      <c r="P83" s="18"/>
      <c r="Q83" s="19"/>
      <c r="R83" s="19"/>
      <c r="S83" s="19"/>
      <c r="T83" s="19"/>
      <c r="U83" s="19"/>
      <c r="AA83" s="19"/>
      <c r="AB83" s="19"/>
      <c r="AC83" s="19"/>
      <c r="AD83" s="19"/>
      <c r="AE83" s="19"/>
    </row>
    <row r="84" ht="15.75" hidden="1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8"/>
      <c r="M84" s="18"/>
      <c r="N84" s="18"/>
      <c r="O84" s="18"/>
      <c r="P84" s="18"/>
      <c r="Q84" s="19"/>
      <c r="R84" s="19"/>
      <c r="S84" s="19"/>
      <c r="T84" s="19"/>
      <c r="U84" s="19"/>
      <c r="AA84" s="19"/>
      <c r="AB84" s="19"/>
      <c r="AC84" s="19"/>
      <c r="AD84" s="19"/>
      <c r="AE84" s="19"/>
    </row>
    <row r="85" ht="15.75" hidden="1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8"/>
      <c r="M85" s="18"/>
      <c r="N85" s="18"/>
      <c r="O85" s="18"/>
      <c r="P85" s="18"/>
      <c r="Q85" s="19"/>
      <c r="R85" s="19"/>
      <c r="S85" s="19"/>
      <c r="T85" s="19"/>
      <c r="U85" s="19"/>
      <c r="AA85" s="19"/>
      <c r="AB85" s="19"/>
      <c r="AC85" s="19"/>
      <c r="AD85" s="19"/>
      <c r="AE85" s="19"/>
    </row>
    <row r="86" ht="15.75" hidden="1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8"/>
      <c r="M86" s="18"/>
      <c r="N86" s="18"/>
      <c r="O86" s="18"/>
      <c r="P86" s="18"/>
      <c r="S86" s="19"/>
      <c r="T86" s="19"/>
      <c r="AA86" s="19"/>
      <c r="AB86" s="19"/>
      <c r="AC86" s="19"/>
      <c r="AD86" s="19"/>
      <c r="AE86" s="19"/>
    </row>
    <row r="87" ht="15.75" hidden="1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8"/>
      <c r="M87" s="18"/>
      <c r="N87" s="18"/>
      <c r="O87" s="18"/>
      <c r="P87" s="18"/>
      <c r="AA87" s="19"/>
      <c r="AB87" s="19"/>
      <c r="AC87" s="19"/>
      <c r="AD87" s="19"/>
      <c r="AE87" s="19"/>
    </row>
    <row r="88" ht="15.75" hidden="1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8"/>
      <c r="M88" s="18"/>
      <c r="N88" s="18"/>
      <c r="O88" s="18"/>
      <c r="P88" s="18"/>
      <c r="AA88" s="19"/>
      <c r="AB88" s="19"/>
      <c r="AC88" s="19"/>
      <c r="AD88" s="19"/>
      <c r="AE88" s="19"/>
    </row>
    <row r="89" ht="15.75" hidden="1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8"/>
      <c r="M89" s="18"/>
      <c r="N89" s="18"/>
      <c r="O89" s="18"/>
      <c r="P89" s="18"/>
      <c r="AA89" s="19"/>
      <c r="AB89" s="19"/>
      <c r="AC89" s="19"/>
      <c r="AD89" s="19"/>
      <c r="AE89" s="19"/>
    </row>
    <row r="90" ht="15.75" hidden="1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8"/>
      <c r="M90" s="18"/>
      <c r="N90" s="18"/>
      <c r="O90" s="18"/>
      <c r="P90" s="18"/>
      <c r="AA90" s="19"/>
      <c r="AB90" s="19"/>
      <c r="AC90" s="19"/>
      <c r="AD90" s="19"/>
    </row>
    <row r="91" ht="15.75" hidden="1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8"/>
      <c r="M91" s="18"/>
      <c r="N91" s="18"/>
      <c r="O91" s="18"/>
      <c r="P91" s="18"/>
      <c r="AA91" s="19"/>
      <c r="AB91" s="19"/>
      <c r="AC91" s="19"/>
      <c r="AD91" s="19"/>
    </row>
    <row r="92" ht="15.75" hidden="1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8"/>
      <c r="M92" s="18"/>
      <c r="N92" s="18"/>
      <c r="O92" s="18"/>
      <c r="P92" s="2"/>
      <c r="AA92" s="19"/>
      <c r="AB92" s="19"/>
      <c r="AC92" s="19"/>
    </row>
    <row r="93" ht="15.75" hidden="1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8"/>
      <c r="M93" s="18"/>
      <c r="N93" s="18"/>
      <c r="O93" s="18"/>
      <c r="P93" s="2"/>
      <c r="AA93" s="19"/>
    </row>
    <row r="94" ht="15.75" hidden="1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8"/>
      <c r="M94" s="18"/>
      <c r="N94" s="18"/>
      <c r="O94" s="18"/>
      <c r="P94" s="2"/>
      <c r="AA94" s="19"/>
    </row>
    <row r="95" ht="15.75" hidden="1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8"/>
      <c r="M95" s="18"/>
      <c r="N95" s="18"/>
      <c r="O95" s="18"/>
      <c r="P95" s="2"/>
      <c r="AA95" s="19"/>
    </row>
    <row r="96" ht="15.75" hidden="1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8"/>
      <c r="M96" s="18"/>
      <c r="N96" s="18"/>
      <c r="O96" s="18"/>
      <c r="P96" s="2"/>
      <c r="AA96" s="19"/>
    </row>
    <row r="97" ht="15.75" hidden="1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8"/>
      <c r="M97" s="18"/>
      <c r="N97" s="18"/>
      <c r="O97" s="18"/>
      <c r="P97" s="2"/>
    </row>
    <row r="98" ht="15.75" hidden="1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8"/>
      <c r="M98" s="18"/>
      <c r="N98" s="18"/>
      <c r="O98" s="18"/>
      <c r="P98" s="2"/>
    </row>
    <row r="99" ht="15.75" hidden="1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8"/>
      <c r="M99" s="18"/>
      <c r="N99" s="18"/>
      <c r="O99" s="18"/>
      <c r="P99" s="2"/>
    </row>
    <row r="100" ht="15.75" hidden="1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8"/>
      <c r="M100" s="18"/>
      <c r="N100" s="18"/>
      <c r="O100" s="18"/>
      <c r="P100" s="2"/>
    </row>
    <row r="101" ht="15.75" hidden="1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8"/>
      <c r="M101" s="18"/>
      <c r="N101" s="18"/>
      <c r="O101" s="18"/>
      <c r="P101" s="2"/>
    </row>
    <row r="102" ht="15.75" hidden="1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8"/>
      <c r="M102" s="18"/>
      <c r="N102" s="18"/>
      <c r="O102" s="18"/>
      <c r="P102" s="2"/>
    </row>
    <row r="103" ht="15.75" hidden="1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8"/>
      <c r="M103" s="18"/>
      <c r="N103" s="18"/>
      <c r="O103" s="18"/>
      <c r="P103" s="2"/>
    </row>
    <row r="104" ht="15.75" hidden="1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8"/>
      <c r="M104" s="18"/>
      <c r="N104" s="18"/>
      <c r="O104" s="18"/>
      <c r="P104" s="2"/>
    </row>
    <row r="105" ht="15.75" hidden="1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8"/>
      <c r="M105" s="18"/>
      <c r="N105" s="18"/>
      <c r="O105" s="18"/>
      <c r="P105" s="2"/>
    </row>
    <row r="106" ht="15.75" hidden="1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8"/>
      <c r="M106" s="18"/>
      <c r="N106" s="18"/>
      <c r="O106" s="18"/>
      <c r="P106" s="2"/>
    </row>
    <row r="107" ht="15.75" hidden="1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8"/>
      <c r="M107" s="18"/>
      <c r="N107" s="18"/>
      <c r="O107" s="18"/>
      <c r="P107" s="2"/>
    </row>
    <row r="108" ht="15.75" hidden="1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8"/>
      <c r="M108" s="18"/>
      <c r="N108" s="18"/>
      <c r="O108" s="18"/>
      <c r="P108" s="2"/>
    </row>
    <row r="109" ht="15.75" hidden="1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8"/>
      <c r="M109" s="18"/>
      <c r="N109" s="18"/>
      <c r="O109" s="18"/>
      <c r="P109" s="2"/>
    </row>
    <row r="110" ht="15.75" hidden="1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8"/>
      <c r="M110" s="18"/>
      <c r="N110" s="18"/>
      <c r="O110" s="18"/>
      <c r="P110" s="2"/>
    </row>
    <row r="111" ht="15.75" hidden="1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8"/>
      <c r="M111" s="18"/>
      <c r="N111" s="18"/>
      <c r="O111" s="18"/>
      <c r="P111" s="2"/>
    </row>
    <row r="112" ht="15.75" hidden="1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8"/>
      <c r="M112" s="18"/>
      <c r="N112" s="18"/>
      <c r="O112" s="18"/>
      <c r="P112" s="2"/>
    </row>
    <row r="113" ht="15.75" hidden="1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8"/>
      <c r="M113" s="18"/>
      <c r="N113" s="18"/>
      <c r="O113" s="18"/>
      <c r="P113" s="2"/>
    </row>
    <row r="114" ht="15.75" hidden="1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8"/>
      <c r="M114" s="18"/>
      <c r="N114" s="18"/>
      <c r="O114" s="18"/>
      <c r="P114" s="2"/>
    </row>
    <row r="115" ht="15.75" hidden="1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8"/>
      <c r="M115" s="18"/>
      <c r="N115" s="18"/>
      <c r="O115" s="18"/>
      <c r="P115" s="2"/>
    </row>
    <row r="116" ht="15.75" hidden="1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8"/>
      <c r="M116" s="18"/>
      <c r="N116" s="18"/>
      <c r="O116" s="18"/>
      <c r="P116" s="2"/>
    </row>
    <row r="117" ht="15.75" hidden="1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8"/>
      <c r="M117" s="18"/>
      <c r="N117" s="18"/>
      <c r="O117" s="18"/>
      <c r="P117" s="2"/>
    </row>
    <row r="118" ht="15.75" hidden="1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8"/>
      <c r="M118" s="18"/>
      <c r="N118" s="18"/>
      <c r="O118" s="18"/>
      <c r="P118" s="2"/>
    </row>
    <row r="119" ht="15.75" hidden="1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8"/>
      <c r="M119" s="18"/>
      <c r="N119" s="18"/>
      <c r="O119" s="18"/>
      <c r="P119" s="2"/>
    </row>
    <row r="120" ht="15.75" hidden="1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8"/>
      <c r="M120" s="18"/>
      <c r="N120" s="18"/>
      <c r="O120" s="18"/>
      <c r="P120" s="2"/>
    </row>
    <row r="121" ht="15.75" hidden="1" customHeight="1">
      <c r="A121" s="45"/>
      <c r="B121" s="45"/>
      <c r="C121" s="45"/>
      <c r="D121" s="45"/>
      <c r="E121" s="45"/>
      <c r="F121" s="45"/>
      <c r="G121" s="45"/>
      <c r="L121" s="2"/>
      <c r="M121" s="2"/>
      <c r="N121" s="2"/>
      <c r="O121" s="2"/>
      <c r="P121" s="2"/>
    </row>
    <row r="122" ht="15.75" hidden="1" customHeight="1">
      <c r="A122" s="45"/>
      <c r="B122" s="45"/>
      <c r="C122" s="45"/>
      <c r="D122" s="45"/>
      <c r="E122" s="45"/>
      <c r="F122" s="45"/>
      <c r="G122" s="45"/>
      <c r="L122" s="2"/>
      <c r="M122" s="2"/>
      <c r="N122" s="2"/>
      <c r="O122" s="2"/>
      <c r="P122" s="2"/>
    </row>
    <row r="123" ht="15.75" hidden="1" customHeight="1">
      <c r="A123" s="45"/>
      <c r="B123" s="45"/>
      <c r="C123" s="45"/>
      <c r="D123" s="45"/>
      <c r="E123" s="45"/>
      <c r="F123" s="45"/>
      <c r="G123" s="45"/>
      <c r="L123" s="2"/>
      <c r="M123" s="2"/>
      <c r="N123" s="2"/>
      <c r="O123" s="2"/>
      <c r="P123" s="2"/>
    </row>
    <row r="124" ht="15.75" hidden="1" customHeight="1">
      <c r="A124" s="45"/>
      <c r="B124" s="45"/>
      <c r="C124" s="45"/>
      <c r="D124" s="45"/>
      <c r="E124" s="45"/>
      <c r="F124" s="45"/>
      <c r="G124" s="45"/>
      <c r="L124" s="2"/>
      <c r="M124" s="2"/>
      <c r="N124" s="2"/>
      <c r="O124" s="2"/>
      <c r="P124" s="2"/>
    </row>
    <row r="125" ht="15.75" hidden="1" customHeight="1">
      <c r="A125" s="45"/>
      <c r="B125" s="45"/>
      <c r="C125" s="45"/>
      <c r="D125" s="45"/>
      <c r="E125" s="45"/>
      <c r="F125" s="45"/>
      <c r="G125" s="45"/>
      <c r="L125" s="2"/>
      <c r="M125" s="2"/>
      <c r="N125" s="2"/>
      <c r="O125" s="2"/>
      <c r="P125" s="2"/>
    </row>
    <row r="126" ht="15.75" hidden="1" customHeight="1">
      <c r="A126" s="45"/>
      <c r="B126" s="45"/>
      <c r="C126" s="45"/>
      <c r="D126" s="45"/>
      <c r="E126" s="45"/>
      <c r="F126" s="45"/>
      <c r="G126" s="45"/>
      <c r="L126" s="2"/>
      <c r="M126" s="2"/>
      <c r="N126" s="2"/>
      <c r="O126" s="2"/>
      <c r="P126" s="2"/>
    </row>
    <row r="127" ht="15.75" hidden="1" customHeight="1">
      <c r="A127" s="45"/>
      <c r="B127" s="45"/>
      <c r="C127" s="45"/>
      <c r="D127" s="45"/>
      <c r="E127" s="45"/>
      <c r="F127" s="45"/>
      <c r="G127" s="45"/>
      <c r="L127" s="2"/>
      <c r="M127" s="2"/>
      <c r="N127" s="2"/>
      <c r="O127" s="2"/>
      <c r="P127" s="2"/>
    </row>
    <row r="128" ht="15.75" hidden="1" customHeight="1">
      <c r="A128" s="45"/>
      <c r="B128" s="45"/>
      <c r="C128" s="45"/>
      <c r="D128" s="45"/>
      <c r="E128" s="45"/>
      <c r="F128" s="45"/>
      <c r="G128" s="45"/>
      <c r="L128" s="2"/>
      <c r="M128" s="2"/>
      <c r="N128" s="2"/>
      <c r="O128" s="2"/>
      <c r="P128" s="2"/>
    </row>
    <row r="129" ht="15.75" hidden="1" customHeight="1">
      <c r="A129" s="45"/>
      <c r="B129" s="45"/>
      <c r="C129" s="45"/>
      <c r="D129" s="45"/>
      <c r="E129" s="45"/>
      <c r="F129" s="45"/>
      <c r="G129" s="45"/>
      <c r="L129" s="2"/>
      <c r="M129" s="2"/>
      <c r="N129" s="2"/>
      <c r="O129" s="2"/>
      <c r="P129" s="2"/>
    </row>
    <row r="130" ht="15.75" hidden="1" customHeight="1">
      <c r="A130" s="45"/>
      <c r="B130" s="45"/>
      <c r="C130" s="45"/>
      <c r="D130" s="45"/>
      <c r="E130" s="45"/>
      <c r="F130" s="45"/>
      <c r="G130" s="45"/>
      <c r="L130" s="2"/>
      <c r="M130" s="2"/>
      <c r="N130" s="2"/>
      <c r="O130" s="2"/>
      <c r="P130" s="2"/>
    </row>
    <row r="131" ht="15.75" hidden="1" customHeight="1">
      <c r="A131" s="45"/>
      <c r="B131" s="45"/>
      <c r="C131" s="45"/>
      <c r="D131" s="45"/>
      <c r="E131" s="45"/>
      <c r="F131" s="45"/>
      <c r="G131" s="45"/>
      <c r="L131" s="2"/>
      <c r="M131" s="2"/>
      <c r="N131" s="2"/>
      <c r="O131" s="2"/>
      <c r="P131" s="2"/>
    </row>
    <row r="132" ht="15.75" hidden="1" customHeight="1">
      <c r="A132" s="45"/>
      <c r="B132" s="45"/>
      <c r="C132" s="45"/>
      <c r="D132" s="45"/>
      <c r="E132" s="45"/>
      <c r="F132" s="45"/>
      <c r="G132" s="45"/>
      <c r="L132" s="2"/>
      <c r="M132" s="2"/>
      <c r="N132" s="2"/>
      <c r="O132" s="2"/>
      <c r="P132" s="2"/>
    </row>
    <row r="133" ht="15.75" hidden="1" customHeight="1">
      <c r="A133" s="45"/>
      <c r="B133" s="45"/>
      <c r="C133" s="45"/>
      <c r="D133" s="45"/>
      <c r="E133" s="45"/>
      <c r="F133" s="45"/>
      <c r="G133" s="45"/>
      <c r="L133" s="2"/>
      <c r="M133" s="2"/>
      <c r="N133" s="2"/>
      <c r="O133" s="2"/>
      <c r="P133" s="2"/>
    </row>
    <row r="134" ht="15.75" hidden="1" customHeight="1">
      <c r="A134" s="45"/>
      <c r="B134" s="45"/>
      <c r="C134" s="45"/>
      <c r="D134" s="45"/>
      <c r="E134" s="45"/>
      <c r="F134" s="45"/>
      <c r="G134" s="45"/>
      <c r="L134" s="2"/>
      <c r="M134" s="2"/>
      <c r="N134" s="2"/>
      <c r="O134" s="2"/>
      <c r="P134" s="2"/>
    </row>
    <row r="135" ht="15.75" hidden="1" customHeight="1">
      <c r="A135" s="45"/>
      <c r="B135" s="45"/>
      <c r="C135" s="45"/>
      <c r="D135" s="45"/>
      <c r="E135" s="45"/>
      <c r="F135" s="45"/>
      <c r="G135" s="45"/>
      <c r="L135" s="2"/>
      <c r="M135" s="2"/>
      <c r="N135" s="2"/>
      <c r="O135" s="2"/>
      <c r="P135" s="2"/>
    </row>
    <row r="136" ht="15.75" hidden="1" customHeight="1">
      <c r="A136" s="45"/>
      <c r="B136" s="45"/>
      <c r="C136" s="45"/>
      <c r="D136" s="45"/>
      <c r="E136" s="45"/>
      <c r="F136" s="45"/>
      <c r="G136" s="45"/>
      <c r="L136" s="2"/>
      <c r="M136" s="2"/>
      <c r="N136" s="2"/>
      <c r="O136" s="2"/>
      <c r="P136" s="2"/>
    </row>
    <row r="137" ht="15.75" hidden="1" customHeight="1">
      <c r="A137" s="45"/>
      <c r="B137" s="45"/>
      <c r="C137" s="45"/>
      <c r="D137" s="45"/>
      <c r="E137" s="45"/>
      <c r="F137" s="45"/>
      <c r="G137" s="45"/>
      <c r="L137" s="2"/>
      <c r="M137" s="2"/>
      <c r="N137" s="2"/>
      <c r="O137" s="2"/>
      <c r="P137" s="2"/>
    </row>
    <row r="138" ht="15.75" hidden="1" customHeight="1">
      <c r="A138" s="45"/>
      <c r="B138" s="45"/>
      <c r="C138" s="45"/>
      <c r="D138" s="45"/>
      <c r="E138" s="45"/>
      <c r="F138" s="45"/>
      <c r="G138" s="45"/>
      <c r="L138" s="2"/>
      <c r="M138" s="2"/>
      <c r="N138" s="2"/>
      <c r="O138" s="2"/>
      <c r="P138" s="2"/>
    </row>
    <row r="139" ht="15.75" hidden="1" customHeight="1">
      <c r="A139" s="45"/>
      <c r="B139" s="45"/>
      <c r="C139" s="45"/>
      <c r="D139" s="45"/>
      <c r="E139" s="45"/>
      <c r="F139" s="45"/>
      <c r="G139" s="45"/>
      <c r="L139" s="2"/>
      <c r="M139" s="2"/>
      <c r="N139" s="2"/>
      <c r="O139" s="2"/>
      <c r="P139" s="2"/>
    </row>
    <row r="140" ht="15.75" hidden="1" customHeight="1">
      <c r="A140" s="45"/>
      <c r="B140" s="45"/>
      <c r="C140" s="45"/>
      <c r="D140" s="45"/>
      <c r="E140" s="45"/>
      <c r="F140" s="45"/>
      <c r="G140" s="45"/>
      <c r="L140" s="2"/>
      <c r="M140" s="2"/>
      <c r="N140" s="2"/>
      <c r="O140" s="2"/>
      <c r="P140" s="2"/>
    </row>
    <row r="141" ht="15.75" hidden="1" customHeight="1">
      <c r="A141" s="45"/>
      <c r="B141" s="45"/>
      <c r="C141" s="45"/>
      <c r="D141" s="45"/>
      <c r="E141" s="45"/>
      <c r="F141" s="45"/>
      <c r="G141" s="45"/>
      <c r="L141" s="2"/>
      <c r="M141" s="2"/>
      <c r="N141" s="2"/>
      <c r="O141" s="2"/>
      <c r="P141" s="2"/>
    </row>
    <row r="142" ht="15.75" hidden="1" customHeight="1">
      <c r="A142" s="45"/>
      <c r="B142" s="45"/>
      <c r="C142" s="45"/>
      <c r="D142" s="45"/>
      <c r="E142" s="45"/>
      <c r="F142" s="45"/>
      <c r="G142" s="45"/>
      <c r="L142" s="2"/>
      <c r="M142" s="2"/>
      <c r="N142" s="2"/>
      <c r="O142" s="2"/>
      <c r="P142" s="2"/>
    </row>
    <row r="143" ht="15.75" hidden="1" customHeight="1">
      <c r="A143" s="45"/>
      <c r="B143" s="45"/>
      <c r="C143" s="45"/>
      <c r="D143" s="45"/>
      <c r="E143" s="45"/>
      <c r="F143" s="45"/>
      <c r="G143" s="45"/>
      <c r="L143" s="2"/>
      <c r="M143" s="2"/>
      <c r="N143" s="2"/>
      <c r="O143" s="2"/>
      <c r="P143" s="2"/>
    </row>
    <row r="144" ht="15.75" hidden="1" customHeight="1">
      <c r="A144" s="45"/>
      <c r="B144" s="45"/>
      <c r="C144" s="45"/>
      <c r="D144" s="45"/>
      <c r="E144" s="45"/>
      <c r="F144" s="45"/>
      <c r="G144" s="45"/>
      <c r="L144" s="2"/>
      <c r="M144" s="2"/>
      <c r="N144" s="2"/>
      <c r="O144" s="2"/>
      <c r="P144" s="2"/>
    </row>
    <row r="145" ht="15.75" hidden="1" customHeight="1">
      <c r="A145" s="45"/>
      <c r="B145" s="45"/>
      <c r="C145" s="45"/>
      <c r="D145" s="45"/>
      <c r="E145" s="45"/>
      <c r="F145" s="45"/>
      <c r="G145" s="45"/>
      <c r="L145" s="2"/>
      <c r="M145" s="2"/>
      <c r="N145" s="2"/>
      <c r="O145" s="2"/>
      <c r="P145" s="2"/>
    </row>
    <row r="146" ht="15.75" hidden="1" customHeight="1">
      <c r="A146" s="45"/>
      <c r="B146" s="45"/>
      <c r="C146" s="45"/>
      <c r="D146" s="45"/>
      <c r="E146" s="45"/>
      <c r="F146" s="45"/>
      <c r="G146" s="45"/>
      <c r="L146" s="2"/>
      <c r="M146" s="2"/>
      <c r="N146" s="2"/>
      <c r="O146" s="2"/>
      <c r="P146" s="2"/>
    </row>
    <row r="147" ht="15.75" hidden="1" customHeight="1">
      <c r="A147" s="45"/>
      <c r="B147" s="45"/>
      <c r="C147" s="45"/>
      <c r="D147" s="45"/>
      <c r="E147" s="45"/>
      <c r="F147" s="45"/>
      <c r="G147" s="45"/>
      <c r="L147" s="2"/>
      <c r="M147" s="2"/>
      <c r="N147" s="2"/>
      <c r="O147" s="2"/>
      <c r="P147" s="2"/>
    </row>
    <row r="148" ht="15.75" hidden="1" customHeight="1">
      <c r="A148" s="45"/>
      <c r="B148" s="45"/>
      <c r="C148" s="45"/>
      <c r="D148" s="45"/>
      <c r="E148" s="45"/>
      <c r="F148" s="45"/>
      <c r="G148" s="45"/>
      <c r="L148" s="2"/>
      <c r="M148" s="2"/>
      <c r="N148" s="2"/>
      <c r="O148" s="2"/>
      <c r="P148" s="2"/>
    </row>
    <row r="149" ht="15.75" hidden="1" customHeight="1">
      <c r="A149" s="45"/>
      <c r="B149" s="45"/>
      <c r="C149" s="45"/>
      <c r="D149" s="45"/>
      <c r="E149" s="45"/>
      <c r="F149" s="45"/>
      <c r="G149" s="45"/>
      <c r="L149" s="2"/>
      <c r="M149" s="2"/>
      <c r="N149" s="2"/>
      <c r="O149" s="2"/>
      <c r="P149" s="2"/>
    </row>
    <row r="150" ht="15.75" hidden="1" customHeight="1">
      <c r="A150" s="45"/>
      <c r="B150" s="45"/>
      <c r="C150" s="45"/>
      <c r="D150" s="45"/>
      <c r="E150" s="45"/>
      <c r="F150" s="45"/>
      <c r="G150" s="45"/>
      <c r="L150" s="2"/>
      <c r="M150" s="2"/>
      <c r="N150" s="2"/>
      <c r="O150" s="2"/>
      <c r="P150" s="2"/>
    </row>
    <row r="151" ht="15.75" hidden="1" customHeight="1">
      <c r="A151" s="45"/>
      <c r="B151" s="45"/>
      <c r="C151" s="45"/>
      <c r="D151" s="45"/>
      <c r="E151" s="45"/>
      <c r="F151" s="45"/>
      <c r="G151" s="45"/>
      <c r="L151" s="2"/>
      <c r="M151" s="2"/>
      <c r="N151" s="2"/>
      <c r="O151" s="2"/>
      <c r="P151" s="2"/>
    </row>
    <row r="152" ht="15.75" hidden="1" customHeight="1">
      <c r="A152" s="45"/>
      <c r="B152" s="45"/>
      <c r="C152" s="45"/>
      <c r="D152" s="45"/>
      <c r="E152" s="45"/>
      <c r="F152" s="45"/>
      <c r="G152" s="45"/>
      <c r="L152" s="2"/>
      <c r="M152" s="2"/>
      <c r="N152" s="2"/>
      <c r="O152" s="2"/>
      <c r="P152" s="2"/>
    </row>
    <row r="153" ht="15.75" hidden="1" customHeight="1">
      <c r="A153" s="45"/>
      <c r="B153" s="45"/>
      <c r="C153" s="45"/>
      <c r="D153" s="45"/>
      <c r="E153" s="45"/>
      <c r="F153" s="45"/>
      <c r="G153" s="45"/>
      <c r="L153" s="2"/>
      <c r="M153" s="2"/>
      <c r="N153" s="2"/>
      <c r="O153" s="2"/>
      <c r="P153" s="2"/>
    </row>
    <row r="154" ht="15.75" hidden="1" customHeight="1">
      <c r="A154" s="45"/>
      <c r="B154" s="45"/>
      <c r="C154" s="45"/>
      <c r="D154" s="45"/>
      <c r="E154" s="45"/>
      <c r="F154" s="45"/>
      <c r="G154" s="45"/>
      <c r="L154" s="2"/>
      <c r="M154" s="2"/>
      <c r="N154" s="2"/>
      <c r="O154" s="2"/>
      <c r="P154" s="2"/>
    </row>
    <row r="155" ht="15.75" hidden="1" customHeight="1">
      <c r="A155" s="45"/>
      <c r="B155" s="45"/>
      <c r="C155" s="45"/>
      <c r="D155" s="45"/>
      <c r="E155" s="45"/>
      <c r="F155" s="45"/>
      <c r="G155" s="45"/>
      <c r="L155" s="2"/>
      <c r="M155" s="2"/>
      <c r="N155" s="2"/>
      <c r="O155" s="2"/>
      <c r="P155" s="2"/>
    </row>
    <row r="156" ht="15.75" hidden="1" customHeight="1">
      <c r="A156" s="45"/>
      <c r="B156" s="45"/>
      <c r="C156" s="45"/>
      <c r="D156" s="45"/>
      <c r="E156" s="45"/>
      <c r="F156" s="45"/>
      <c r="G156" s="45"/>
      <c r="L156" s="2"/>
      <c r="M156" s="2"/>
      <c r="N156" s="2"/>
      <c r="O156" s="2"/>
      <c r="P156" s="2"/>
    </row>
    <row r="157" ht="15.75" hidden="1" customHeight="1">
      <c r="A157" s="45"/>
      <c r="B157" s="45"/>
      <c r="C157" s="45"/>
      <c r="D157" s="45"/>
      <c r="E157" s="45"/>
      <c r="F157" s="45"/>
      <c r="G157" s="45"/>
      <c r="L157" s="2"/>
      <c r="M157" s="2"/>
      <c r="N157" s="2"/>
      <c r="O157" s="2"/>
      <c r="P157" s="2"/>
    </row>
    <row r="158" ht="15.75" hidden="1" customHeight="1">
      <c r="A158" s="45"/>
      <c r="B158" s="45"/>
      <c r="C158" s="45"/>
      <c r="D158" s="45"/>
      <c r="E158" s="45"/>
      <c r="F158" s="45"/>
      <c r="G158" s="45"/>
      <c r="L158" s="2"/>
      <c r="M158" s="2"/>
      <c r="N158" s="2"/>
      <c r="O158" s="2"/>
      <c r="P158" s="2"/>
    </row>
    <row r="159" ht="15.75" hidden="1" customHeight="1">
      <c r="A159" s="45"/>
      <c r="B159" s="45"/>
      <c r="C159" s="45"/>
      <c r="D159" s="45"/>
      <c r="E159" s="45"/>
      <c r="F159" s="45"/>
      <c r="G159" s="45"/>
      <c r="L159" s="2"/>
      <c r="M159" s="2"/>
      <c r="N159" s="2"/>
      <c r="O159" s="2"/>
      <c r="P159" s="2"/>
    </row>
    <row r="160" ht="15.75" hidden="1" customHeight="1">
      <c r="A160" s="45"/>
      <c r="B160" s="45"/>
      <c r="C160" s="45"/>
      <c r="D160" s="45"/>
      <c r="E160" s="45"/>
      <c r="F160" s="45"/>
      <c r="G160" s="45"/>
      <c r="L160" s="2"/>
      <c r="M160" s="2"/>
      <c r="N160" s="2"/>
      <c r="O160" s="2"/>
      <c r="P160" s="2"/>
    </row>
    <row r="161" ht="15.75" hidden="1" customHeight="1">
      <c r="A161" s="45"/>
      <c r="B161" s="45"/>
      <c r="C161" s="45"/>
      <c r="D161" s="45"/>
      <c r="E161" s="45"/>
      <c r="F161" s="45"/>
      <c r="G161" s="45"/>
      <c r="L161" s="2"/>
      <c r="M161" s="2"/>
      <c r="N161" s="2"/>
      <c r="O161" s="2"/>
      <c r="P161" s="2"/>
    </row>
    <row r="162" ht="15.75" hidden="1" customHeight="1">
      <c r="A162" s="45"/>
      <c r="B162" s="45"/>
      <c r="C162" s="45"/>
      <c r="D162" s="45"/>
      <c r="E162" s="45"/>
      <c r="F162" s="45"/>
      <c r="G162" s="45"/>
      <c r="L162" s="2"/>
      <c r="M162" s="2"/>
      <c r="N162" s="2"/>
      <c r="O162" s="2"/>
      <c r="P162" s="2"/>
    </row>
    <row r="163" ht="15.75" hidden="1" customHeight="1">
      <c r="A163" s="45"/>
      <c r="B163" s="45"/>
      <c r="C163" s="45"/>
      <c r="D163" s="45"/>
      <c r="E163" s="45"/>
      <c r="F163" s="45"/>
      <c r="G163" s="45"/>
      <c r="L163" s="2"/>
      <c r="M163" s="2"/>
      <c r="N163" s="2"/>
      <c r="O163" s="2"/>
      <c r="P163" s="2"/>
    </row>
    <row r="164" ht="15.75" hidden="1" customHeight="1">
      <c r="A164" s="45"/>
      <c r="B164" s="45"/>
      <c r="C164" s="45"/>
      <c r="D164" s="45"/>
      <c r="E164" s="45"/>
      <c r="F164" s="45"/>
      <c r="G164" s="45"/>
      <c r="L164" s="2"/>
      <c r="M164" s="2"/>
      <c r="N164" s="2"/>
      <c r="O164" s="2"/>
      <c r="P164" s="2"/>
    </row>
    <row r="165" ht="15.75" hidden="1" customHeight="1">
      <c r="A165" s="45"/>
      <c r="B165" s="45"/>
      <c r="C165" s="45"/>
      <c r="D165" s="45"/>
      <c r="E165" s="45"/>
      <c r="F165" s="45"/>
      <c r="G165" s="45"/>
      <c r="L165" s="2"/>
      <c r="M165" s="2"/>
      <c r="N165" s="2"/>
      <c r="O165" s="2"/>
      <c r="P165" s="2"/>
    </row>
    <row r="166" ht="15.75" hidden="1" customHeight="1">
      <c r="A166" s="45"/>
      <c r="B166" s="45"/>
      <c r="C166" s="45"/>
      <c r="D166" s="45"/>
      <c r="E166" s="45"/>
      <c r="F166" s="45"/>
      <c r="G166" s="45"/>
      <c r="L166" s="2"/>
      <c r="M166" s="2"/>
      <c r="N166" s="2"/>
      <c r="O166" s="2"/>
      <c r="P166" s="2"/>
    </row>
    <row r="167" ht="15.75" hidden="1" customHeight="1">
      <c r="A167" s="45"/>
      <c r="B167" s="45"/>
      <c r="C167" s="45"/>
      <c r="D167" s="45"/>
      <c r="E167" s="45"/>
      <c r="F167" s="45"/>
      <c r="G167" s="45"/>
      <c r="L167" s="2"/>
      <c r="M167" s="2"/>
      <c r="N167" s="2"/>
      <c r="O167" s="2"/>
      <c r="P167" s="2"/>
    </row>
    <row r="168" ht="15.75" hidden="1" customHeight="1">
      <c r="A168" s="45"/>
      <c r="B168" s="45"/>
      <c r="C168" s="45"/>
      <c r="D168" s="45"/>
      <c r="E168" s="45"/>
      <c r="F168" s="45"/>
      <c r="G168" s="45"/>
      <c r="L168" s="2"/>
      <c r="M168" s="2"/>
      <c r="N168" s="2"/>
      <c r="O168" s="2"/>
      <c r="P168" s="2"/>
    </row>
    <row r="169" ht="15.75" hidden="1" customHeight="1">
      <c r="A169" s="45"/>
      <c r="B169" s="45"/>
      <c r="C169" s="45"/>
      <c r="D169" s="45"/>
      <c r="E169" s="45"/>
      <c r="F169" s="45"/>
      <c r="G169" s="45"/>
      <c r="L169" s="2"/>
      <c r="M169" s="2"/>
      <c r="N169" s="2"/>
      <c r="O169" s="2"/>
      <c r="P169" s="2"/>
    </row>
    <row r="170" ht="15.75" hidden="1" customHeight="1">
      <c r="A170" s="45"/>
      <c r="B170" s="45"/>
      <c r="C170" s="45"/>
      <c r="D170" s="45"/>
      <c r="E170" s="45"/>
      <c r="F170" s="45"/>
      <c r="G170" s="45"/>
      <c r="L170" s="2"/>
      <c r="M170" s="2"/>
      <c r="N170" s="2"/>
      <c r="O170" s="2"/>
      <c r="P170" s="2"/>
    </row>
    <row r="171" ht="15.75" hidden="1" customHeight="1">
      <c r="A171" s="45"/>
      <c r="B171" s="45"/>
      <c r="C171" s="45"/>
      <c r="D171" s="45"/>
      <c r="E171" s="45"/>
      <c r="F171" s="45"/>
      <c r="G171" s="45"/>
      <c r="L171" s="2"/>
      <c r="M171" s="2"/>
      <c r="N171" s="2"/>
      <c r="O171" s="2"/>
      <c r="P171" s="2"/>
    </row>
    <row r="172" ht="15.75" hidden="1" customHeight="1">
      <c r="A172" s="45"/>
      <c r="B172" s="45"/>
      <c r="C172" s="45"/>
      <c r="D172" s="45"/>
      <c r="E172" s="45"/>
      <c r="F172" s="45"/>
      <c r="G172" s="45"/>
      <c r="L172" s="2"/>
      <c r="M172" s="2"/>
      <c r="N172" s="2"/>
      <c r="O172" s="2"/>
      <c r="P172" s="2"/>
    </row>
    <row r="173" ht="15.75" hidden="1" customHeight="1">
      <c r="A173" s="45"/>
      <c r="B173" s="45"/>
      <c r="C173" s="45"/>
      <c r="D173" s="45"/>
      <c r="E173" s="45"/>
      <c r="F173" s="45"/>
      <c r="G173" s="45"/>
      <c r="L173" s="2"/>
      <c r="M173" s="2"/>
      <c r="N173" s="2"/>
      <c r="O173" s="2"/>
      <c r="P173" s="2"/>
    </row>
    <row r="174" ht="15.75" hidden="1" customHeight="1">
      <c r="A174" s="45"/>
      <c r="B174" s="45"/>
      <c r="C174" s="45"/>
      <c r="D174" s="45"/>
      <c r="E174" s="45"/>
      <c r="F174" s="45"/>
      <c r="G174" s="45"/>
      <c r="L174" s="2"/>
      <c r="M174" s="2"/>
      <c r="N174" s="2"/>
      <c r="O174" s="2"/>
      <c r="P174" s="2"/>
    </row>
    <row r="175" ht="15.75" hidden="1" customHeight="1">
      <c r="A175" s="45"/>
      <c r="B175" s="45"/>
      <c r="C175" s="45"/>
      <c r="D175" s="45"/>
      <c r="E175" s="45"/>
      <c r="F175" s="45"/>
      <c r="G175" s="45"/>
      <c r="L175" s="2"/>
      <c r="M175" s="2"/>
      <c r="N175" s="2"/>
      <c r="O175" s="2"/>
      <c r="P175" s="2"/>
    </row>
    <row r="176" ht="15.75" hidden="1" customHeight="1">
      <c r="A176" s="45"/>
      <c r="B176" s="45"/>
      <c r="C176" s="45"/>
      <c r="D176" s="45"/>
      <c r="E176" s="45"/>
      <c r="F176" s="45"/>
      <c r="G176" s="45"/>
      <c r="L176" s="2"/>
      <c r="M176" s="2"/>
      <c r="N176" s="2"/>
      <c r="O176" s="2"/>
      <c r="P176" s="2"/>
    </row>
    <row r="177" ht="15.75" hidden="1" customHeight="1">
      <c r="A177" s="45"/>
      <c r="B177" s="45"/>
      <c r="C177" s="45"/>
      <c r="D177" s="45"/>
      <c r="E177" s="45"/>
      <c r="F177" s="45"/>
      <c r="G177" s="45"/>
      <c r="L177" s="2"/>
      <c r="M177" s="2"/>
      <c r="N177" s="2"/>
      <c r="O177" s="2"/>
      <c r="P177" s="2"/>
    </row>
    <row r="178" ht="15.75" hidden="1" customHeight="1">
      <c r="A178" s="45"/>
      <c r="B178" s="45"/>
      <c r="C178" s="45"/>
      <c r="D178" s="45"/>
      <c r="E178" s="45"/>
      <c r="F178" s="45"/>
      <c r="G178" s="45"/>
      <c r="L178" s="2"/>
      <c r="M178" s="2"/>
      <c r="N178" s="2"/>
      <c r="O178" s="2"/>
      <c r="P178" s="2"/>
    </row>
    <row r="179" ht="15.75" hidden="1" customHeight="1">
      <c r="A179" s="45"/>
      <c r="B179" s="45"/>
      <c r="C179" s="45"/>
      <c r="D179" s="45"/>
      <c r="E179" s="45"/>
      <c r="F179" s="45"/>
      <c r="G179" s="45"/>
      <c r="L179" s="2"/>
      <c r="M179" s="2"/>
      <c r="N179" s="2"/>
      <c r="O179" s="2"/>
      <c r="P179" s="2"/>
    </row>
    <row r="180" ht="15.75" hidden="1" customHeight="1">
      <c r="A180" s="45"/>
      <c r="B180" s="45"/>
      <c r="C180" s="45"/>
      <c r="D180" s="45"/>
      <c r="E180" s="45"/>
      <c r="F180" s="45"/>
      <c r="G180" s="45"/>
      <c r="L180" s="2"/>
      <c r="M180" s="2"/>
      <c r="N180" s="2"/>
      <c r="O180" s="2"/>
      <c r="P180" s="2"/>
    </row>
    <row r="181" ht="15.75" hidden="1" customHeight="1">
      <c r="A181" s="45"/>
      <c r="B181" s="45"/>
      <c r="C181" s="45"/>
      <c r="D181" s="45"/>
      <c r="E181" s="45"/>
      <c r="F181" s="45"/>
      <c r="G181" s="45"/>
      <c r="L181" s="2"/>
      <c r="M181" s="2"/>
      <c r="N181" s="2"/>
      <c r="O181" s="2"/>
      <c r="P181" s="2"/>
    </row>
    <row r="182" ht="15.75" hidden="1" customHeight="1">
      <c r="A182" s="45"/>
      <c r="B182" s="45"/>
      <c r="C182" s="45"/>
      <c r="D182" s="45"/>
      <c r="E182" s="45"/>
      <c r="F182" s="45"/>
      <c r="G182" s="45"/>
      <c r="L182" s="2"/>
      <c r="M182" s="2"/>
      <c r="N182" s="2"/>
      <c r="O182" s="2"/>
      <c r="P182" s="2"/>
    </row>
    <row r="183" ht="15.75" hidden="1" customHeight="1">
      <c r="A183" s="45"/>
      <c r="B183" s="45"/>
      <c r="C183" s="45"/>
      <c r="D183" s="45"/>
      <c r="E183" s="45"/>
      <c r="F183" s="45"/>
      <c r="G183" s="45"/>
      <c r="L183" s="2"/>
      <c r="M183" s="2"/>
      <c r="N183" s="2"/>
      <c r="O183" s="2"/>
      <c r="P183" s="2"/>
    </row>
    <row r="184" ht="15.75" hidden="1" customHeight="1">
      <c r="A184" s="45"/>
      <c r="B184" s="45"/>
      <c r="C184" s="45"/>
      <c r="D184" s="45"/>
      <c r="E184" s="45"/>
      <c r="F184" s="45"/>
      <c r="G184" s="45"/>
      <c r="L184" s="2"/>
      <c r="M184" s="2"/>
      <c r="N184" s="2"/>
      <c r="O184" s="2"/>
      <c r="P184" s="2"/>
    </row>
    <row r="185" ht="15.75" hidden="1" customHeight="1">
      <c r="A185" s="45"/>
      <c r="B185" s="45"/>
      <c r="C185" s="45"/>
      <c r="D185" s="45"/>
      <c r="E185" s="45"/>
      <c r="F185" s="45"/>
      <c r="G185" s="45"/>
      <c r="L185" s="2"/>
      <c r="M185" s="2"/>
      <c r="N185" s="2"/>
      <c r="O185" s="2"/>
      <c r="P185" s="2"/>
    </row>
    <row r="186" ht="15.75" hidden="1" customHeight="1">
      <c r="A186" s="45"/>
      <c r="B186" s="45"/>
      <c r="C186" s="45"/>
      <c r="D186" s="45"/>
      <c r="E186" s="45"/>
      <c r="F186" s="45"/>
      <c r="G186" s="45"/>
      <c r="L186" s="2"/>
      <c r="M186" s="2"/>
      <c r="N186" s="2"/>
      <c r="O186" s="2"/>
      <c r="P186" s="2"/>
    </row>
    <row r="187" ht="15.75" hidden="1" customHeight="1">
      <c r="A187" s="45"/>
      <c r="B187" s="45"/>
      <c r="C187" s="45"/>
      <c r="D187" s="45"/>
      <c r="E187" s="45"/>
      <c r="F187" s="45"/>
      <c r="G187" s="45"/>
      <c r="L187" s="2"/>
      <c r="M187" s="2"/>
      <c r="N187" s="2"/>
      <c r="O187" s="2"/>
      <c r="P187" s="2"/>
    </row>
    <row r="188" ht="15.75" hidden="1" customHeight="1">
      <c r="A188" s="45"/>
      <c r="B188" s="45"/>
      <c r="C188" s="45"/>
      <c r="D188" s="45"/>
      <c r="E188" s="45"/>
      <c r="F188" s="45"/>
      <c r="G188" s="45"/>
      <c r="L188" s="2"/>
      <c r="M188" s="2"/>
      <c r="N188" s="2"/>
      <c r="O188" s="2"/>
      <c r="P188" s="2"/>
    </row>
    <row r="189" ht="15.75" hidden="1" customHeight="1">
      <c r="A189" s="45"/>
      <c r="B189" s="45"/>
      <c r="C189" s="45"/>
      <c r="D189" s="45"/>
      <c r="E189" s="45"/>
      <c r="F189" s="45"/>
      <c r="G189" s="45"/>
      <c r="L189" s="2"/>
      <c r="M189" s="2"/>
      <c r="N189" s="2"/>
      <c r="O189" s="2"/>
      <c r="P189" s="2"/>
    </row>
    <row r="190" ht="15.75" hidden="1" customHeight="1">
      <c r="A190" s="45"/>
      <c r="B190" s="45"/>
      <c r="C190" s="45"/>
      <c r="D190" s="45"/>
      <c r="E190" s="45"/>
      <c r="F190" s="45"/>
      <c r="G190" s="45"/>
      <c r="L190" s="2"/>
      <c r="M190" s="2"/>
      <c r="N190" s="2"/>
      <c r="O190" s="2"/>
      <c r="P190" s="2"/>
    </row>
    <row r="191" ht="15.75" hidden="1" customHeight="1">
      <c r="A191" s="45"/>
      <c r="B191" s="45"/>
      <c r="C191" s="45"/>
      <c r="D191" s="45"/>
      <c r="E191" s="45"/>
      <c r="F191" s="45"/>
      <c r="G191" s="45"/>
      <c r="L191" s="2"/>
      <c r="M191" s="2"/>
      <c r="N191" s="2"/>
      <c r="O191" s="2"/>
      <c r="P191" s="2"/>
    </row>
    <row r="192" ht="15.75" hidden="1" customHeight="1">
      <c r="A192" s="45"/>
      <c r="B192" s="45"/>
      <c r="C192" s="45"/>
      <c r="D192" s="45"/>
      <c r="E192" s="45"/>
      <c r="F192" s="45"/>
      <c r="G192" s="45"/>
      <c r="L192" s="2"/>
      <c r="M192" s="2"/>
      <c r="N192" s="2"/>
      <c r="O192" s="2"/>
      <c r="P192" s="2"/>
    </row>
    <row r="193" ht="15.75" hidden="1" customHeight="1">
      <c r="A193" s="45"/>
      <c r="B193" s="45"/>
      <c r="C193" s="45"/>
      <c r="D193" s="45"/>
      <c r="E193" s="45"/>
      <c r="F193" s="45"/>
      <c r="G193" s="45"/>
      <c r="L193" s="2"/>
      <c r="M193" s="2"/>
      <c r="N193" s="2"/>
      <c r="O193" s="2"/>
      <c r="P193" s="2"/>
    </row>
    <row r="194" ht="15.75" hidden="1" customHeight="1">
      <c r="A194" s="45"/>
      <c r="B194" s="45"/>
      <c r="C194" s="45"/>
      <c r="D194" s="45"/>
      <c r="E194" s="45"/>
      <c r="F194" s="45"/>
      <c r="G194" s="45"/>
      <c r="L194" s="2"/>
      <c r="M194" s="2"/>
      <c r="N194" s="2"/>
      <c r="O194" s="2"/>
      <c r="P194" s="2"/>
    </row>
    <row r="195" ht="15.75" hidden="1" customHeight="1">
      <c r="A195" s="45"/>
      <c r="B195" s="45"/>
      <c r="C195" s="45"/>
      <c r="D195" s="45"/>
      <c r="E195" s="45"/>
      <c r="F195" s="45"/>
      <c r="G195" s="45"/>
      <c r="L195" s="2"/>
      <c r="M195" s="2"/>
      <c r="N195" s="2"/>
      <c r="O195" s="2"/>
      <c r="P195" s="2"/>
    </row>
    <row r="196" ht="15.75" hidden="1" customHeight="1">
      <c r="A196" s="45"/>
      <c r="B196" s="45"/>
      <c r="C196" s="45"/>
      <c r="D196" s="45"/>
      <c r="E196" s="45"/>
      <c r="F196" s="45"/>
      <c r="G196" s="45"/>
      <c r="L196" s="2"/>
      <c r="M196" s="2"/>
      <c r="N196" s="2"/>
      <c r="O196" s="2"/>
      <c r="P196" s="2"/>
    </row>
    <row r="197" ht="15.75" hidden="1" customHeight="1">
      <c r="A197" s="45"/>
      <c r="B197" s="45"/>
      <c r="C197" s="45"/>
      <c r="D197" s="45"/>
      <c r="E197" s="45"/>
      <c r="F197" s="45"/>
      <c r="G197" s="45"/>
      <c r="L197" s="2"/>
      <c r="M197" s="2"/>
      <c r="N197" s="2"/>
      <c r="O197" s="2"/>
      <c r="P197" s="2"/>
    </row>
    <row r="198" ht="15.75" hidden="1" customHeight="1">
      <c r="A198" s="45"/>
      <c r="B198" s="45"/>
      <c r="C198" s="45"/>
      <c r="D198" s="45"/>
      <c r="E198" s="45"/>
      <c r="F198" s="45"/>
      <c r="G198" s="45"/>
      <c r="L198" s="2"/>
      <c r="M198" s="2"/>
      <c r="N198" s="2"/>
      <c r="O198" s="2"/>
      <c r="P198" s="2"/>
    </row>
    <row r="199" ht="15.75" hidden="1" customHeight="1">
      <c r="A199" s="45"/>
      <c r="B199" s="45"/>
      <c r="C199" s="45"/>
      <c r="D199" s="45"/>
      <c r="E199" s="45"/>
      <c r="F199" s="45"/>
      <c r="G199" s="45"/>
      <c r="L199" s="2"/>
      <c r="M199" s="2"/>
      <c r="N199" s="2"/>
      <c r="O199" s="2"/>
      <c r="P199" s="2"/>
    </row>
    <row r="200" ht="15.75" hidden="1" customHeight="1">
      <c r="A200" s="45"/>
      <c r="B200" s="45"/>
      <c r="C200" s="45"/>
      <c r="D200" s="45"/>
      <c r="E200" s="45"/>
      <c r="F200" s="45"/>
      <c r="G200" s="45"/>
      <c r="L200" s="2"/>
      <c r="M200" s="2"/>
      <c r="N200" s="2"/>
      <c r="O200" s="2"/>
      <c r="P200" s="2"/>
    </row>
    <row r="201" ht="15.75" hidden="1" customHeight="1">
      <c r="A201" s="45"/>
      <c r="B201" s="45"/>
      <c r="C201" s="45"/>
      <c r="D201" s="45"/>
      <c r="E201" s="45"/>
      <c r="F201" s="45"/>
      <c r="G201" s="45"/>
      <c r="L201" s="2"/>
      <c r="M201" s="2"/>
      <c r="N201" s="2"/>
      <c r="O201" s="2"/>
      <c r="P201" s="2"/>
    </row>
    <row r="202" ht="15.75" hidden="1" customHeight="1">
      <c r="A202" s="45"/>
      <c r="B202" s="45"/>
      <c r="C202" s="45"/>
      <c r="D202" s="45"/>
      <c r="E202" s="45"/>
      <c r="F202" s="45"/>
      <c r="G202" s="45"/>
      <c r="L202" s="2"/>
      <c r="M202" s="2"/>
      <c r="N202" s="2"/>
      <c r="O202" s="2"/>
      <c r="P202" s="2"/>
    </row>
    <row r="203" ht="15.75" hidden="1" customHeight="1">
      <c r="A203" s="45"/>
      <c r="B203" s="45"/>
      <c r="C203" s="45"/>
      <c r="D203" s="45"/>
      <c r="E203" s="45"/>
      <c r="F203" s="45"/>
      <c r="G203" s="45"/>
      <c r="L203" s="2"/>
      <c r="M203" s="2"/>
      <c r="N203" s="2"/>
      <c r="O203" s="2"/>
      <c r="P203" s="2"/>
    </row>
    <row r="204" ht="15.75" hidden="1" customHeight="1">
      <c r="A204" s="45"/>
      <c r="B204" s="45"/>
      <c r="C204" s="45"/>
      <c r="D204" s="45"/>
      <c r="E204" s="45"/>
      <c r="F204" s="45"/>
      <c r="G204" s="45"/>
      <c r="L204" s="2"/>
      <c r="M204" s="2"/>
      <c r="N204" s="2"/>
      <c r="O204" s="2"/>
      <c r="P204" s="2"/>
    </row>
    <row r="205" ht="15.75" hidden="1" customHeight="1">
      <c r="A205" s="45"/>
      <c r="B205" s="45"/>
      <c r="C205" s="45"/>
      <c r="D205" s="45"/>
      <c r="E205" s="45"/>
      <c r="F205" s="45"/>
      <c r="G205" s="45"/>
      <c r="L205" s="2"/>
      <c r="M205" s="2"/>
      <c r="N205" s="2"/>
      <c r="O205" s="2"/>
      <c r="P205" s="2"/>
    </row>
    <row r="206" ht="15.75" hidden="1" customHeight="1">
      <c r="A206" s="45"/>
      <c r="B206" s="45"/>
      <c r="C206" s="45"/>
      <c r="D206" s="45"/>
      <c r="E206" s="45"/>
      <c r="F206" s="45"/>
      <c r="G206" s="45"/>
      <c r="L206" s="2"/>
      <c r="M206" s="2"/>
      <c r="N206" s="2"/>
      <c r="O206" s="2"/>
      <c r="P206" s="2"/>
    </row>
    <row r="207" ht="15.75" hidden="1" customHeight="1">
      <c r="A207" s="45"/>
      <c r="B207" s="45"/>
      <c r="C207" s="45"/>
      <c r="D207" s="45"/>
      <c r="E207" s="45"/>
      <c r="F207" s="45"/>
      <c r="G207" s="45"/>
      <c r="L207" s="2"/>
      <c r="M207" s="2"/>
      <c r="N207" s="2"/>
      <c r="O207" s="2"/>
      <c r="P207" s="2"/>
    </row>
    <row r="208" ht="15.75" hidden="1" customHeight="1">
      <c r="A208" s="45"/>
      <c r="B208" s="45"/>
      <c r="C208" s="45"/>
      <c r="D208" s="45"/>
      <c r="E208" s="45"/>
      <c r="F208" s="45"/>
      <c r="G208" s="45"/>
      <c r="L208" s="2"/>
      <c r="M208" s="2"/>
      <c r="N208" s="2"/>
      <c r="O208" s="2"/>
      <c r="P208" s="2"/>
    </row>
    <row r="209" ht="15.75" hidden="1" customHeight="1">
      <c r="A209" s="45"/>
      <c r="B209" s="45"/>
      <c r="C209" s="45"/>
      <c r="D209" s="45"/>
      <c r="E209" s="45"/>
      <c r="F209" s="45"/>
      <c r="G209" s="45"/>
      <c r="L209" s="2"/>
      <c r="M209" s="2"/>
      <c r="N209" s="2"/>
      <c r="O209" s="2"/>
      <c r="P209" s="2"/>
    </row>
    <row r="210" ht="15.75" hidden="1" customHeight="1">
      <c r="A210" s="45"/>
      <c r="B210" s="45"/>
      <c r="C210" s="45"/>
      <c r="D210" s="45"/>
      <c r="E210" s="45"/>
      <c r="F210" s="45"/>
      <c r="G210" s="45"/>
      <c r="L210" s="2"/>
      <c r="M210" s="2"/>
      <c r="N210" s="2"/>
      <c r="O210" s="2"/>
      <c r="P210" s="2"/>
    </row>
    <row r="211" ht="15.75" hidden="1" customHeight="1">
      <c r="A211" s="45"/>
      <c r="B211" s="45"/>
      <c r="C211" s="45"/>
      <c r="D211" s="45"/>
      <c r="E211" s="45"/>
      <c r="F211" s="45"/>
      <c r="G211" s="45"/>
      <c r="L211" s="2"/>
      <c r="M211" s="2"/>
      <c r="N211" s="2"/>
      <c r="O211" s="2"/>
      <c r="P211" s="2"/>
    </row>
    <row r="212" ht="15.75" hidden="1" customHeight="1">
      <c r="A212" s="45"/>
      <c r="B212" s="45"/>
      <c r="C212" s="45"/>
      <c r="D212" s="45"/>
      <c r="E212" s="45"/>
      <c r="F212" s="45"/>
      <c r="G212" s="45"/>
      <c r="L212" s="2"/>
      <c r="M212" s="2"/>
      <c r="N212" s="2"/>
      <c r="O212" s="2"/>
      <c r="P212" s="2"/>
    </row>
    <row r="213" ht="15.75" hidden="1" customHeight="1">
      <c r="A213" s="45"/>
      <c r="B213" s="45"/>
      <c r="C213" s="45"/>
      <c r="D213" s="45"/>
      <c r="E213" s="45"/>
      <c r="F213" s="45"/>
      <c r="G213" s="45"/>
      <c r="L213" s="2"/>
      <c r="M213" s="2"/>
      <c r="N213" s="2"/>
      <c r="O213" s="2"/>
      <c r="P213" s="2"/>
    </row>
    <row r="214" ht="15.75" hidden="1" customHeight="1">
      <c r="A214" s="45"/>
      <c r="B214" s="45"/>
      <c r="C214" s="45"/>
      <c r="D214" s="45"/>
      <c r="E214" s="45"/>
      <c r="F214" s="45"/>
      <c r="G214" s="45"/>
      <c r="L214" s="2"/>
      <c r="M214" s="2"/>
      <c r="N214" s="2"/>
      <c r="O214" s="2"/>
      <c r="P214" s="2"/>
    </row>
    <row r="215" ht="15.75" hidden="1" customHeight="1">
      <c r="A215" s="45"/>
      <c r="B215" s="45"/>
      <c r="C215" s="45"/>
      <c r="D215" s="45"/>
      <c r="E215" s="45"/>
      <c r="F215" s="45"/>
      <c r="G215" s="45"/>
      <c r="L215" s="2"/>
      <c r="M215" s="2"/>
      <c r="N215" s="2"/>
      <c r="O215" s="2"/>
      <c r="P215" s="2"/>
    </row>
    <row r="216" ht="15.75" hidden="1" customHeight="1">
      <c r="A216" s="45"/>
      <c r="B216" s="45"/>
      <c r="C216" s="45"/>
      <c r="D216" s="45"/>
      <c r="E216" s="45"/>
      <c r="F216" s="45"/>
      <c r="G216" s="45"/>
      <c r="L216" s="2"/>
      <c r="M216" s="2"/>
      <c r="N216" s="2"/>
      <c r="O216" s="2"/>
      <c r="P216" s="2"/>
    </row>
    <row r="217" ht="15.75" hidden="1" customHeight="1">
      <c r="A217" s="45"/>
      <c r="B217" s="45"/>
      <c r="C217" s="45"/>
      <c r="D217" s="45"/>
      <c r="E217" s="45"/>
      <c r="F217" s="45"/>
      <c r="G217" s="45"/>
      <c r="L217" s="2"/>
      <c r="M217" s="2"/>
      <c r="N217" s="2"/>
      <c r="O217" s="2"/>
      <c r="P217" s="2"/>
    </row>
    <row r="218" ht="15.75" hidden="1" customHeight="1">
      <c r="A218" s="45"/>
      <c r="B218" s="45"/>
      <c r="C218" s="45"/>
      <c r="D218" s="45"/>
      <c r="E218" s="45"/>
      <c r="F218" s="45"/>
      <c r="G218" s="45"/>
      <c r="L218" s="2"/>
      <c r="M218" s="2"/>
      <c r="N218" s="2"/>
      <c r="O218" s="2"/>
      <c r="P218" s="2"/>
    </row>
    <row r="219" ht="15.75" hidden="1" customHeight="1">
      <c r="A219" s="45"/>
      <c r="B219" s="45"/>
      <c r="C219" s="45"/>
      <c r="D219" s="45"/>
      <c r="E219" s="45"/>
      <c r="F219" s="45"/>
      <c r="G219" s="45"/>
      <c r="L219" s="2"/>
      <c r="M219" s="2"/>
      <c r="N219" s="2"/>
      <c r="O219" s="2"/>
      <c r="P219" s="2"/>
    </row>
    <row r="220" ht="15.75" hidden="1" customHeight="1">
      <c r="A220" s="45"/>
      <c r="B220" s="45"/>
      <c r="C220" s="45"/>
      <c r="D220" s="45"/>
      <c r="E220" s="45"/>
      <c r="F220" s="45"/>
      <c r="G220" s="45"/>
      <c r="L220" s="2"/>
      <c r="M220" s="2"/>
      <c r="N220" s="2"/>
      <c r="O220" s="2"/>
      <c r="P220" s="2"/>
    </row>
    <row r="221" ht="15.75" hidden="1" customHeight="1">
      <c r="A221" s="45"/>
      <c r="B221" s="45"/>
      <c r="C221" s="45"/>
      <c r="D221" s="45"/>
      <c r="E221" s="45"/>
      <c r="F221" s="45"/>
      <c r="G221" s="45"/>
      <c r="L221" s="2"/>
      <c r="M221" s="2"/>
      <c r="N221" s="2"/>
      <c r="O221" s="2"/>
      <c r="P221" s="2"/>
    </row>
    <row r="222" ht="15.75" hidden="1" customHeight="1">
      <c r="A222" s="45"/>
      <c r="B222" s="45"/>
      <c r="C222" s="45"/>
      <c r="D222" s="45"/>
      <c r="E222" s="45"/>
      <c r="F222" s="45"/>
      <c r="G222" s="45"/>
      <c r="L222" s="2"/>
      <c r="M222" s="2"/>
      <c r="N222" s="2"/>
      <c r="O222" s="2"/>
      <c r="P222" s="2"/>
    </row>
    <row r="223" ht="15.75" hidden="1" customHeight="1">
      <c r="A223" s="45"/>
      <c r="B223" s="45"/>
      <c r="C223" s="45"/>
      <c r="D223" s="45"/>
      <c r="E223" s="45"/>
      <c r="F223" s="45"/>
      <c r="G223" s="45"/>
      <c r="L223" s="2"/>
      <c r="M223" s="2"/>
      <c r="N223" s="2"/>
      <c r="O223" s="2"/>
      <c r="P223" s="2"/>
    </row>
    <row r="224" ht="15.75" hidden="1" customHeight="1">
      <c r="A224" s="45"/>
      <c r="B224" s="45"/>
      <c r="C224" s="45"/>
      <c r="D224" s="45"/>
      <c r="E224" s="45"/>
      <c r="F224" s="45"/>
      <c r="G224" s="45"/>
      <c r="L224" s="2"/>
      <c r="M224" s="2"/>
      <c r="N224" s="2"/>
      <c r="O224" s="2"/>
      <c r="P224" s="2"/>
    </row>
    <row r="225" ht="15.75" hidden="1" customHeight="1">
      <c r="A225" s="45"/>
      <c r="B225" s="45"/>
      <c r="C225" s="45"/>
      <c r="D225" s="45"/>
      <c r="E225" s="45"/>
      <c r="F225" s="45"/>
      <c r="G225" s="45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customHeight="1">
      <c r="L228" s="2"/>
      <c r="M228" s="2"/>
      <c r="N228" s="2"/>
      <c r="O228" s="2"/>
      <c r="P228" s="2"/>
    </row>
    <row r="229" ht="15.75" customHeight="1">
      <c r="L229" s="2"/>
      <c r="M229" s="2"/>
      <c r="N229" s="2"/>
      <c r="O229" s="2"/>
      <c r="P229" s="2"/>
    </row>
    <row r="230" ht="15.75" customHeight="1">
      <c r="L230" s="2"/>
      <c r="M230" s="2"/>
      <c r="N230" s="2"/>
      <c r="O230" s="2"/>
      <c r="P230" s="2"/>
    </row>
    <row r="231" ht="15.75" customHeight="1">
      <c r="L231" s="2"/>
      <c r="M231" s="2"/>
      <c r="N231" s="2"/>
      <c r="O231" s="2"/>
      <c r="P231" s="2"/>
    </row>
    <row r="232" ht="15.75" customHeight="1">
      <c r="L232" s="2"/>
      <c r="M232" s="2"/>
      <c r="N232" s="2"/>
      <c r="O232" s="2"/>
      <c r="P232" s="2"/>
    </row>
    <row r="233" ht="15.75" customHeight="1">
      <c r="L233" s="2"/>
      <c r="M233" s="2"/>
      <c r="N233" s="2"/>
      <c r="O233" s="2"/>
      <c r="P233" s="2"/>
    </row>
    <row r="234" ht="15.75" customHeight="1">
      <c r="L234" s="2"/>
      <c r="M234" s="2"/>
      <c r="N234" s="2"/>
      <c r="O234" s="2"/>
      <c r="P234" s="2"/>
    </row>
    <row r="235" ht="15.75" customHeight="1">
      <c r="L235" s="2"/>
      <c r="M235" s="2"/>
      <c r="N235" s="2"/>
      <c r="O235" s="2"/>
      <c r="P235" s="2"/>
    </row>
    <row r="236" ht="15.75" customHeight="1">
      <c r="L236" s="2"/>
      <c r="M236" s="2"/>
      <c r="N236" s="2"/>
      <c r="O236" s="2"/>
      <c r="P236" s="2"/>
    </row>
    <row r="237" ht="15.75" customHeight="1">
      <c r="L237" s="2"/>
      <c r="M237" s="2"/>
      <c r="N237" s="2"/>
      <c r="O237" s="2"/>
      <c r="P237" s="2"/>
    </row>
    <row r="238" ht="15.75" customHeight="1">
      <c r="L238" s="2"/>
      <c r="M238" s="2"/>
      <c r="N238" s="2"/>
      <c r="O238" s="2"/>
      <c r="P238" s="2"/>
    </row>
    <row r="239" ht="15.75" customHeight="1">
      <c r="L239" s="2"/>
      <c r="M239" s="2"/>
      <c r="N239" s="2"/>
      <c r="O239" s="2"/>
      <c r="P239" s="2"/>
    </row>
    <row r="240" ht="15.75" customHeight="1">
      <c r="L240" s="2"/>
      <c r="M240" s="2"/>
      <c r="N240" s="2"/>
      <c r="O240" s="2"/>
      <c r="P240" s="2"/>
    </row>
    <row r="241" ht="15.75" customHeight="1">
      <c r="L241" s="2"/>
      <c r="M241" s="2"/>
      <c r="N241" s="2"/>
      <c r="O241" s="2"/>
      <c r="P241" s="2"/>
    </row>
    <row r="242" ht="15.75" customHeight="1">
      <c r="L242" s="2"/>
      <c r="M242" s="2"/>
      <c r="N242" s="2"/>
      <c r="O242" s="2"/>
      <c r="P242" s="2"/>
    </row>
    <row r="243" ht="15.75" customHeight="1">
      <c r="L243" s="2"/>
      <c r="M243" s="2"/>
      <c r="N243" s="2"/>
      <c r="O243" s="2"/>
      <c r="P243" s="2"/>
    </row>
    <row r="244" ht="15.75" customHeight="1">
      <c r="L244" s="2"/>
      <c r="M244" s="2"/>
      <c r="N244" s="2"/>
      <c r="O244" s="2"/>
      <c r="P244" s="2"/>
    </row>
    <row r="245" ht="15.75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33:G48">
    <cfRule type="cellIs" dxfId="0" priority="1" operator="lessThan">
      <formula>7</formula>
    </cfRule>
  </conditionalFormatting>
  <conditionalFormatting sqref="G33:G48">
    <cfRule type="cellIs" dxfId="1" priority="2" operator="greaterThanOrEqual">
      <formula>7</formula>
    </cfRule>
  </conditionalFormatting>
  <conditionalFormatting sqref="G4:G27">
    <cfRule type="cellIs" dxfId="0" priority="3" operator="lessThan">
      <formula>7</formula>
    </cfRule>
  </conditionalFormatting>
  <conditionalFormatting sqref="G4:G27">
    <cfRule type="cellIs" dxfId="1" priority="4" operator="greaterThanOrEqual">
      <formula>7</formula>
    </cfRule>
  </conditionalFormatting>
  <conditionalFormatting sqref="B4:E2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36C09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3" t="s">
        <v>26</v>
      </c>
      <c r="B1" s="14" t="s">
        <v>80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 t="s">
        <v>28</v>
      </c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2"/>
      <c r="AA1" s="18"/>
      <c r="AB1" s="18"/>
      <c r="AC1" s="18"/>
      <c r="AD1" s="18"/>
      <c r="AE1" s="18"/>
    </row>
    <row r="2">
      <c r="A2" s="20"/>
      <c r="B2" s="21"/>
      <c r="C2" s="22"/>
      <c r="D2" s="22"/>
      <c r="E2" s="22"/>
      <c r="F2" s="22"/>
      <c r="G2" s="22"/>
      <c r="H2" s="22"/>
      <c r="I2" s="22"/>
      <c r="J2" s="22"/>
      <c r="K2" s="23"/>
      <c r="L2" s="2"/>
      <c r="M2" s="24" t="s">
        <v>29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2"/>
      <c r="AA2" s="18"/>
      <c r="AB2" s="18"/>
      <c r="AC2" s="18"/>
      <c r="AD2" s="18"/>
      <c r="AE2" s="18"/>
    </row>
    <row r="3">
      <c r="A3" s="25"/>
      <c r="B3" s="26" t="s">
        <v>30</v>
      </c>
      <c r="C3" s="26" t="s">
        <v>31</v>
      </c>
      <c r="D3" s="26" t="s">
        <v>32</v>
      </c>
      <c r="E3" s="26" t="s">
        <v>33</v>
      </c>
      <c r="F3" s="27" t="s">
        <v>34</v>
      </c>
      <c r="G3" s="27" t="s">
        <v>35</v>
      </c>
      <c r="H3" s="27" t="s">
        <v>36</v>
      </c>
      <c r="I3" s="27" t="s">
        <v>37</v>
      </c>
      <c r="J3" s="26" t="s">
        <v>38</v>
      </c>
      <c r="K3" s="26" t="s">
        <v>39</v>
      </c>
      <c r="L3" s="2"/>
      <c r="M3" s="17" t="s">
        <v>40</v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2"/>
      <c r="Y3" s="18"/>
      <c r="Z3" s="18"/>
      <c r="AA3" s="18"/>
      <c r="AB3" s="18"/>
      <c r="AC3" s="18"/>
      <c r="AD3" s="18"/>
      <c r="AE3" s="18"/>
    </row>
    <row r="4">
      <c r="A4" s="28" t="str">
        <f>ALNS!A4</f>
        <v>Ana Beatriz Oliveira Barbosa</v>
      </c>
      <c r="B4" s="29"/>
      <c r="C4" s="29"/>
      <c r="D4" s="29"/>
      <c r="E4" s="29"/>
      <c r="F4" s="30">
        <f t="shared" ref="F4:F27" si="1">IF(A4&lt;&gt;"",SUM(B4:E4),)</f>
        <v>0</v>
      </c>
      <c r="G4" s="31" t="str">
        <f t="shared" ref="G4:G27" si="2">IFERROR(IF(F4&gt;=0,AVERAGE(B4:E4),""),"")</f>
        <v/>
      </c>
      <c r="H4" s="30" t="str">
        <f t="shared" ref="H4:H27" si="3">IF(AND(F4&gt;=10,F4&lt;28,G4&lt;7),ROUND((50-G4*6)/4,1),"")</f>
        <v/>
      </c>
      <c r="I4" s="32"/>
      <c r="J4" s="33" t="str">
        <f t="shared" ref="J4:J27" si="4">IF(AND(B4&lt;&gt;"",C4&lt;&gt;"",D4&lt;&gt;"",E4&lt;&gt;""),IF(OR(F4&gt;=28,F4&lt;10),G4,IF(I4=H4,5,((G4*6)+(I4*4))/10)),)</f>
        <v/>
      </c>
      <c r="K4" s="34" t="str">
        <f t="shared" ref="K4:K27" si="5">IF(AND(B4&lt;&gt;"",C4&lt;&gt;"",D4&lt;&gt;"",E4&lt;&gt;""),IF(J4&gt;=5,"A","R"),)</f>
        <v/>
      </c>
      <c r="L4" s="2"/>
      <c r="M4" s="35" t="s">
        <v>41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</row>
    <row r="5">
      <c r="A5" s="36" t="str">
        <f>ALNS!A5</f>
        <v>Ana Clara de Lima</v>
      </c>
      <c r="B5" s="37"/>
      <c r="C5" s="37"/>
      <c r="D5" s="37"/>
      <c r="E5" s="37"/>
      <c r="F5" s="38">
        <f t="shared" si="1"/>
        <v>0</v>
      </c>
      <c r="G5" s="39" t="str">
        <f t="shared" si="2"/>
        <v/>
      </c>
      <c r="H5" s="38" t="str">
        <f t="shared" si="3"/>
        <v/>
      </c>
      <c r="I5" s="40"/>
      <c r="J5" s="41" t="str">
        <f t="shared" si="4"/>
        <v/>
      </c>
      <c r="K5" s="42" t="str">
        <f t="shared" si="5"/>
        <v/>
      </c>
      <c r="L5" s="2"/>
      <c r="M5" s="24" t="s">
        <v>42</v>
      </c>
      <c r="N5" s="18"/>
      <c r="O5" s="18"/>
      <c r="P5" s="18"/>
      <c r="Q5" s="18"/>
      <c r="R5" s="18"/>
      <c r="S5" s="18"/>
      <c r="T5" s="18"/>
      <c r="U5" s="18"/>
      <c r="V5" s="18"/>
      <c r="W5" s="18"/>
      <c r="X5" s="2"/>
      <c r="Y5" s="18"/>
      <c r="Z5" s="2"/>
      <c r="AA5" s="18"/>
      <c r="AB5" s="18"/>
      <c r="AC5" s="18"/>
      <c r="AD5" s="18"/>
      <c r="AE5" s="18"/>
    </row>
    <row r="6">
      <c r="A6" s="28" t="str">
        <f>ALNS!A6</f>
        <v>Brenda Teixeira Figueiredo</v>
      </c>
      <c r="B6" s="29"/>
      <c r="C6" s="29"/>
      <c r="D6" s="29"/>
      <c r="E6" s="29"/>
      <c r="F6" s="30">
        <f t="shared" si="1"/>
        <v>0</v>
      </c>
      <c r="G6" s="31" t="str">
        <f t="shared" si="2"/>
        <v/>
      </c>
      <c r="H6" s="30" t="str">
        <f t="shared" si="3"/>
        <v/>
      </c>
      <c r="I6" s="32"/>
      <c r="J6" s="33" t="str">
        <f t="shared" si="4"/>
        <v/>
      </c>
      <c r="K6" s="34" t="str">
        <f t="shared" si="5"/>
        <v/>
      </c>
      <c r="L6" s="2"/>
      <c r="M6" s="43" t="s">
        <v>43</v>
      </c>
      <c r="N6" s="18"/>
      <c r="O6" s="18"/>
      <c r="P6" s="18"/>
      <c r="Q6" s="18"/>
      <c r="R6" s="18"/>
      <c r="S6" s="18"/>
      <c r="T6" s="18"/>
      <c r="U6" s="18"/>
      <c r="V6" s="18"/>
      <c r="W6" s="18"/>
      <c r="X6" s="2"/>
      <c r="Y6" s="18"/>
      <c r="Z6" s="2"/>
      <c r="AA6" s="18"/>
      <c r="AB6" s="18"/>
      <c r="AC6" s="18"/>
      <c r="AD6" s="18"/>
      <c r="AE6" s="18"/>
    </row>
    <row r="7">
      <c r="A7" s="36" t="str">
        <f>ALNS!A7</f>
        <v>Carlos Antonio da Silva Vicente</v>
      </c>
      <c r="B7" s="37"/>
      <c r="C7" s="37"/>
      <c r="D7" s="37"/>
      <c r="E7" s="37"/>
      <c r="F7" s="38">
        <f t="shared" si="1"/>
        <v>0</v>
      </c>
      <c r="G7" s="39" t="str">
        <f t="shared" si="2"/>
        <v/>
      </c>
      <c r="H7" s="38" t="str">
        <f t="shared" si="3"/>
        <v/>
      </c>
      <c r="I7" s="40"/>
      <c r="J7" s="41" t="str">
        <f t="shared" si="4"/>
        <v/>
      </c>
      <c r="K7" s="42" t="str">
        <f t="shared" si="5"/>
        <v/>
      </c>
      <c r="L7" s="2"/>
      <c r="M7" s="43" t="s">
        <v>44</v>
      </c>
      <c r="N7" s="18"/>
      <c r="O7" s="18"/>
      <c r="P7" s="18"/>
      <c r="Q7" s="18"/>
      <c r="R7" s="18"/>
      <c r="S7" s="18"/>
      <c r="T7" s="18"/>
      <c r="U7" s="18"/>
      <c r="V7" s="18"/>
      <c r="W7" s="18"/>
      <c r="X7" s="2"/>
      <c r="Y7" s="18"/>
      <c r="Z7" s="2"/>
      <c r="AA7" s="18"/>
      <c r="AB7" s="18"/>
      <c r="AC7" s="18"/>
      <c r="AD7" s="18"/>
      <c r="AE7" s="18"/>
    </row>
    <row r="8">
      <c r="A8" s="28" t="str">
        <f>ALNS!A8</f>
        <v>Eduarda Shaieny Lopes Lima</v>
      </c>
      <c r="B8" s="29"/>
      <c r="C8" s="29"/>
      <c r="D8" s="29"/>
      <c r="E8" s="29"/>
      <c r="F8" s="30">
        <f t="shared" si="1"/>
        <v>0</v>
      </c>
      <c r="G8" s="31" t="str">
        <f t="shared" si="2"/>
        <v/>
      </c>
      <c r="H8" s="30" t="str">
        <f t="shared" si="3"/>
        <v/>
      </c>
      <c r="I8" s="32"/>
      <c r="J8" s="33" t="str">
        <f t="shared" si="4"/>
        <v/>
      </c>
      <c r="K8" s="34" t="str">
        <f t="shared" si="5"/>
        <v/>
      </c>
      <c r="L8" s="2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2"/>
      <c r="Y8" s="18"/>
      <c r="Z8" s="2"/>
      <c r="AA8" s="18"/>
      <c r="AB8" s="18"/>
      <c r="AC8" s="18"/>
      <c r="AD8" s="18"/>
      <c r="AE8" s="18"/>
    </row>
    <row r="9">
      <c r="A9" s="36" t="str">
        <f>ALNS!A9</f>
        <v>Ellen Beatriz Pacífico da Silva</v>
      </c>
      <c r="B9" s="37"/>
      <c r="C9" s="37"/>
      <c r="D9" s="37"/>
      <c r="E9" s="37"/>
      <c r="F9" s="38">
        <f t="shared" si="1"/>
        <v>0</v>
      </c>
      <c r="G9" s="39" t="str">
        <f t="shared" si="2"/>
        <v/>
      </c>
      <c r="H9" s="38" t="str">
        <f t="shared" si="3"/>
        <v/>
      </c>
      <c r="I9" s="40"/>
      <c r="J9" s="41" t="str">
        <f t="shared" si="4"/>
        <v/>
      </c>
      <c r="K9" s="42" t="str">
        <f t="shared" si="5"/>
        <v/>
      </c>
      <c r="L9" s="2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2"/>
      <c r="Y9" s="18"/>
      <c r="Z9" s="2"/>
      <c r="AA9" s="18"/>
      <c r="AB9" s="18"/>
      <c r="AC9" s="18"/>
      <c r="AD9" s="18"/>
      <c r="AE9" s="18"/>
    </row>
    <row r="10">
      <c r="A10" s="28" t="str">
        <f>ALNS!A10</f>
        <v>Emilly Christina Lima Freire</v>
      </c>
      <c r="B10" s="29"/>
      <c r="C10" s="29"/>
      <c r="D10" s="29"/>
      <c r="E10" s="29"/>
      <c r="F10" s="30">
        <f t="shared" si="1"/>
        <v>0</v>
      </c>
      <c r="G10" s="31" t="str">
        <f t="shared" si="2"/>
        <v/>
      </c>
      <c r="H10" s="30" t="str">
        <f t="shared" si="3"/>
        <v/>
      </c>
      <c r="I10" s="32"/>
      <c r="J10" s="33" t="str">
        <f t="shared" si="4"/>
        <v/>
      </c>
      <c r="K10" s="34" t="str">
        <f t="shared" si="5"/>
        <v/>
      </c>
      <c r="L10" s="2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2"/>
      <c r="Y10" s="18"/>
      <c r="Z10" s="2"/>
      <c r="AA10" s="18"/>
      <c r="AB10" s="18"/>
      <c r="AC10" s="18"/>
      <c r="AD10" s="18"/>
      <c r="AE10" s="18"/>
    </row>
    <row r="11">
      <c r="A11" s="36" t="str">
        <f>ALNS!A11</f>
        <v>Emilly Eduarda Almeida da Silva</v>
      </c>
      <c r="B11" s="37"/>
      <c r="C11" s="37"/>
      <c r="D11" s="37"/>
      <c r="E11" s="37"/>
      <c r="F11" s="38">
        <f t="shared" si="1"/>
        <v>0</v>
      </c>
      <c r="G11" s="39" t="str">
        <f t="shared" si="2"/>
        <v/>
      </c>
      <c r="H11" s="38" t="str">
        <f t="shared" si="3"/>
        <v/>
      </c>
      <c r="I11" s="40"/>
      <c r="J11" s="41" t="str">
        <f t="shared" si="4"/>
        <v/>
      </c>
      <c r="K11" s="42" t="str">
        <f t="shared" si="5"/>
        <v/>
      </c>
      <c r="L11" s="2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2"/>
      <c r="Y11" s="18"/>
      <c r="Z11" s="2"/>
      <c r="AA11" s="18"/>
      <c r="AB11" s="18"/>
      <c r="AC11" s="18"/>
      <c r="AD11" s="18"/>
      <c r="AE11" s="18"/>
    </row>
    <row r="12">
      <c r="A12" s="28" t="str">
        <f>ALNS!A12</f>
        <v>Emilly Oliveira da Cruz</v>
      </c>
      <c r="B12" s="29"/>
      <c r="C12" s="29"/>
      <c r="D12" s="29"/>
      <c r="E12" s="29"/>
      <c r="F12" s="30">
        <f t="shared" si="1"/>
        <v>0</v>
      </c>
      <c r="G12" s="31" t="str">
        <f t="shared" si="2"/>
        <v/>
      </c>
      <c r="H12" s="30" t="str">
        <f t="shared" si="3"/>
        <v/>
      </c>
      <c r="I12" s="32"/>
      <c r="J12" s="33" t="str">
        <f t="shared" si="4"/>
        <v/>
      </c>
      <c r="K12" s="34" t="str">
        <f t="shared" si="5"/>
        <v/>
      </c>
      <c r="L12" s="2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2"/>
      <c r="Y12" s="18"/>
      <c r="Z12" s="2"/>
      <c r="AA12" s="18"/>
      <c r="AB12" s="18"/>
      <c r="AC12" s="18"/>
      <c r="AD12" s="18"/>
      <c r="AE12" s="18"/>
    </row>
    <row r="13">
      <c r="A13" s="36" t="str">
        <f>ALNS!A13</f>
        <v>Esteffany Mirelly Lima da Silva</v>
      </c>
      <c r="B13" s="37"/>
      <c r="C13" s="37"/>
      <c r="D13" s="37"/>
      <c r="E13" s="37"/>
      <c r="F13" s="38">
        <f t="shared" si="1"/>
        <v>0</v>
      </c>
      <c r="G13" s="39" t="str">
        <f t="shared" si="2"/>
        <v/>
      </c>
      <c r="H13" s="38" t="str">
        <f t="shared" si="3"/>
        <v/>
      </c>
      <c r="I13" s="40"/>
      <c r="J13" s="41" t="str">
        <f t="shared" si="4"/>
        <v/>
      </c>
      <c r="K13" s="42" t="str">
        <f t="shared" si="5"/>
        <v/>
      </c>
      <c r="L13" s="2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2"/>
      <c r="Y13" s="18"/>
      <c r="Z13" s="2"/>
      <c r="AA13" s="18"/>
      <c r="AB13" s="18"/>
      <c r="AC13" s="18"/>
      <c r="AD13" s="18"/>
      <c r="AE13" s="18"/>
    </row>
    <row r="14">
      <c r="A14" s="28" t="str">
        <f>ALNS!A14</f>
        <v>Ester Hadassa Gomes Silva</v>
      </c>
      <c r="B14" s="29"/>
      <c r="C14" s="29"/>
      <c r="D14" s="29"/>
      <c r="E14" s="29"/>
      <c r="F14" s="30">
        <f t="shared" si="1"/>
        <v>0</v>
      </c>
      <c r="G14" s="31" t="str">
        <f t="shared" si="2"/>
        <v/>
      </c>
      <c r="H14" s="30" t="str">
        <f t="shared" si="3"/>
        <v/>
      </c>
      <c r="I14" s="32"/>
      <c r="J14" s="33" t="str">
        <f t="shared" si="4"/>
        <v/>
      </c>
      <c r="K14" s="34" t="str">
        <f t="shared" si="5"/>
        <v/>
      </c>
      <c r="L14" s="2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2"/>
      <c r="Y14" s="18"/>
      <c r="Z14" s="2"/>
      <c r="AA14" s="18"/>
      <c r="AB14" s="18"/>
      <c r="AC14" s="18"/>
      <c r="AD14" s="18"/>
      <c r="AE14" s="18"/>
    </row>
    <row r="15">
      <c r="A15" s="36" t="str">
        <f>ALNS!A15</f>
        <v>Évelin Yasmin Ferreira de Santana</v>
      </c>
      <c r="B15" s="37"/>
      <c r="C15" s="37"/>
      <c r="D15" s="37"/>
      <c r="E15" s="37"/>
      <c r="F15" s="38">
        <f t="shared" si="1"/>
        <v>0</v>
      </c>
      <c r="G15" s="39" t="str">
        <f t="shared" si="2"/>
        <v/>
      </c>
      <c r="H15" s="38" t="str">
        <f t="shared" si="3"/>
        <v/>
      </c>
      <c r="I15" s="40"/>
      <c r="J15" s="41" t="str">
        <f t="shared" si="4"/>
        <v/>
      </c>
      <c r="K15" s="42" t="str">
        <f t="shared" si="5"/>
        <v/>
      </c>
      <c r="L15" s="2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2"/>
      <c r="Y15" s="18"/>
      <c r="Z15" s="2"/>
      <c r="AA15" s="18"/>
      <c r="AB15" s="18"/>
      <c r="AC15" s="18"/>
      <c r="AD15" s="18"/>
      <c r="AE15" s="18"/>
    </row>
    <row r="16">
      <c r="A16" s="28" t="str">
        <f>ALNS!A16</f>
        <v>Everton Henrique de Negreiros Silva</v>
      </c>
      <c r="B16" s="29"/>
      <c r="C16" s="29"/>
      <c r="D16" s="29"/>
      <c r="E16" s="29"/>
      <c r="F16" s="30">
        <f t="shared" si="1"/>
        <v>0</v>
      </c>
      <c r="G16" s="31" t="str">
        <f t="shared" si="2"/>
        <v/>
      </c>
      <c r="H16" s="30" t="str">
        <f t="shared" si="3"/>
        <v/>
      </c>
      <c r="I16" s="32"/>
      <c r="J16" s="33" t="str">
        <f t="shared" si="4"/>
        <v/>
      </c>
      <c r="K16" s="34" t="str">
        <f t="shared" si="5"/>
        <v/>
      </c>
      <c r="L16" s="2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2"/>
      <c r="Y16" s="18"/>
      <c r="Z16" s="2"/>
      <c r="AA16" s="18"/>
      <c r="AB16" s="18"/>
      <c r="AC16" s="18"/>
      <c r="AD16" s="18"/>
      <c r="AE16" s="18"/>
    </row>
    <row r="17">
      <c r="A17" s="36" t="str">
        <f>ALNS!A17</f>
        <v>Gabrielle Borges Alves</v>
      </c>
      <c r="B17" s="37"/>
      <c r="C17" s="37"/>
      <c r="D17" s="37"/>
      <c r="E17" s="37"/>
      <c r="F17" s="38">
        <f t="shared" si="1"/>
        <v>0</v>
      </c>
      <c r="G17" s="39" t="str">
        <f t="shared" si="2"/>
        <v/>
      </c>
      <c r="H17" s="38" t="str">
        <f t="shared" si="3"/>
        <v/>
      </c>
      <c r="I17" s="40"/>
      <c r="J17" s="41" t="str">
        <f t="shared" si="4"/>
        <v/>
      </c>
      <c r="K17" s="42" t="str">
        <f t="shared" si="5"/>
        <v/>
      </c>
      <c r="L17" s="2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2"/>
      <c r="Y17" s="18"/>
      <c r="Z17" s="2"/>
      <c r="AA17" s="18"/>
      <c r="AB17" s="18"/>
      <c r="AC17" s="18"/>
      <c r="AD17" s="18"/>
      <c r="AE17" s="18"/>
    </row>
    <row r="18">
      <c r="A18" s="28" t="str">
        <f>ALNS!A18</f>
        <v>João Gabriel Araújo Macedo</v>
      </c>
      <c r="B18" s="29"/>
      <c r="C18" s="29"/>
      <c r="D18" s="29"/>
      <c r="E18" s="29"/>
      <c r="F18" s="30">
        <f t="shared" si="1"/>
        <v>0</v>
      </c>
      <c r="G18" s="31" t="str">
        <f t="shared" si="2"/>
        <v/>
      </c>
      <c r="H18" s="30" t="str">
        <f t="shared" si="3"/>
        <v/>
      </c>
      <c r="I18" s="32"/>
      <c r="J18" s="33" t="str">
        <f t="shared" si="4"/>
        <v/>
      </c>
      <c r="K18" s="34" t="str">
        <f t="shared" si="5"/>
        <v/>
      </c>
      <c r="L18" s="2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2"/>
      <c r="Y18" s="18"/>
      <c r="Z18" s="2"/>
      <c r="AA18" s="18"/>
      <c r="AB18" s="18"/>
      <c r="AC18" s="18"/>
      <c r="AD18" s="18"/>
      <c r="AE18" s="18"/>
    </row>
    <row r="19" ht="15.75" customHeight="1">
      <c r="A19" s="36" t="str">
        <f>ALNS!A19</f>
        <v>José Flávio Araújo Macedo</v>
      </c>
      <c r="B19" s="37"/>
      <c r="C19" s="37"/>
      <c r="D19" s="37"/>
      <c r="E19" s="37"/>
      <c r="F19" s="38">
        <f t="shared" si="1"/>
        <v>0</v>
      </c>
      <c r="G19" s="39" t="str">
        <f t="shared" si="2"/>
        <v/>
      </c>
      <c r="H19" s="38" t="str">
        <f t="shared" si="3"/>
        <v/>
      </c>
      <c r="I19" s="40"/>
      <c r="J19" s="41" t="str">
        <f t="shared" si="4"/>
        <v/>
      </c>
      <c r="K19" s="42" t="str">
        <f t="shared" si="5"/>
        <v/>
      </c>
      <c r="L19" s="2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2"/>
      <c r="Y19" s="18"/>
      <c r="Z19" s="2"/>
      <c r="AA19" s="18"/>
      <c r="AB19" s="18"/>
      <c r="AC19" s="18"/>
      <c r="AD19" s="18"/>
      <c r="AE19" s="18"/>
    </row>
    <row r="20" ht="15.75" customHeight="1">
      <c r="A20" s="44" t="str">
        <f>ALNS!A20</f>
        <v>Lethycia Nascimento Sousa</v>
      </c>
      <c r="B20" s="29"/>
      <c r="C20" s="29"/>
      <c r="D20" s="29"/>
      <c r="E20" s="29"/>
      <c r="F20" s="30">
        <f t="shared" si="1"/>
        <v>0</v>
      </c>
      <c r="G20" s="31" t="str">
        <f t="shared" si="2"/>
        <v/>
      </c>
      <c r="H20" s="30" t="str">
        <f t="shared" si="3"/>
        <v/>
      </c>
      <c r="I20" s="32"/>
      <c r="J20" s="33" t="str">
        <f t="shared" si="4"/>
        <v/>
      </c>
      <c r="K20" s="34" t="str">
        <f t="shared" si="5"/>
        <v/>
      </c>
      <c r="L20" s="2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2"/>
      <c r="Y20" s="18"/>
      <c r="Z20" s="2"/>
      <c r="AA20" s="18"/>
      <c r="AB20" s="18"/>
      <c r="AC20" s="18"/>
      <c r="AD20" s="18"/>
      <c r="AE20" s="18"/>
    </row>
    <row r="21" ht="15.75" customHeight="1">
      <c r="A21" s="36" t="str">
        <f>ALNS!A21</f>
        <v>Maria Julia Oliveira Almeida</v>
      </c>
      <c r="B21" s="37"/>
      <c r="C21" s="37"/>
      <c r="D21" s="37"/>
      <c r="E21" s="37"/>
      <c r="F21" s="38">
        <f t="shared" si="1"/>
        <v>0</v>
      </c>
      <c r="G21" s="39" t="str">
        <f t="shared" si="2"/>
        <v/>
      </c>
      <c r="H21" s="38" t="str">
        <f t="shared" si="3"/>
        <v/>
      </c>
      <c r="I21" s="40"/>
      <c r="J21" s="41" t="str">
        <f t="shared" si="4"/>
        <v/>
      </c>
      <c r="K21" s="42" t="str">
        <f t="shared" si="5"/>
        <v/>
      </c>
      <c r="L21" s="2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2"/>
      <c r="Y21" s="18"/>
      <c r="Z21" s="2"/>
      <c r="AA21" s="18"/>
      <c r="AB21" s="18"/>
      <c r="AC21" s="18"/>
      <c r="AD21" s="18"/>
      <c r="AE21" s="18"/>
    </row>
    <row r="22" ht="15.75" customHeight="1">
      <c r="A22" s="28" t="str">
        <f>ALNS!A22</f>
        <v>Marynna Mellyne de Oliveira Almeida Carneiro</v>
      </c>
      <c r="B22" s="29"/>
      <c r="C22" s="29"/>
      <c r="D22" s="29"/>
      <c r="E22" s="29"/>
      <c r="F22" s="30">
        <f t="shared" si="1"/>
        <v>0</v>
      </c>
      <c r="G22" s="31" t="str">
        <f t="shared" si="2"/>
        <v/>
      </c>
      <c r="H22" s="30" t="str">
        <f t="shared" si="3"/>
        <v/>
      </c>
      <c r="I22" s="32"/>
      <c r="J22" s="33" t="str">
        <f t="shared" si="4"/>
        <v/>
      </c>
      <c r="K22" s="34" t="str">
        <f t="shared" si="5"/>
        <v/>
      </c>
      <c r="L22" s="2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2"/>
      <c r="Y22" s="18"/>
      <c r="Z22" s="2"/>
      <c r="AA22" s="18"/>
      <c r="AB22" s="18"/>
      <c r="AC22" s="18"/>
      <c r="AD22" s="18"/>
      <c r="AE22" s="18"/>
    </row>
    <row r="23" ht="15.75" customHeight="1">
      <c r="A23" s="36" t="str">
        <f>ALNS!A23</f>
        <v>Milena Luana Azevedo Lima</v>
      </c>
      <c r="B23" s="37"/>
      <c r="C23" s="37"/>
      <c r="D23" s="37"/>
      <c r="E23" s="37"/>
      <c r="F23" s="38">
        <f t="shared" si="1"/>
        <v>0</v>
      </c>
      <c r="G23" s="39" t="str">
        <f t="shared" si="2"/>
        <v/>
      </c>
      <c r="H23" s="38" t="str">
        <f t="shared" si="3"/>
        <v/>
      </c>
      <c r="I23" s="40"/>
      <c r="J23" s="41" t="str">
        <f t="shared" si="4"/>
        <v/>
      </c>
      <c r="K23" s="42" t="str">
        <f t="shared" si="5"/>
        <v/>
      </c>
      <c r="L23" s="2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2"/>
      <c r="Y23" s="18"/>
      <c r="Z23" s="2"/>
      <c r="AA23" s="18"/>
      <c r="AB23" s="18"/>
      <c r="AC23" s="18"/>
      <c r="AD23" s="18"/>
      <c r="AE23" s="18"/>
    </row>
    <row r="24" ht="15.75" customHeight="1">
      <c r="A24" s="28" t="str">
        <f>ALNS!A24</f>
        <v>Myllena Maria da Silva Balbino</v>
      </c>
      <c r="B24" s="29"/>
      <c r="C24" s="29"/>
      <c r="D24" s="29"/>
      <c r="E24" s="29"/>
      <c r="F24" s="30">
        <f t="shared" si="1"/>
        <v>0</v>
      </c>
      <c r="G24" s="31" t="str">
        <f t="shared" si="2"/>
        <v/>
      </c>
      <c r="H24" s="30" t="str">
        <f t="shared" si="3"/>
        <v/>
      </c>
      <c r="I24" s="32"/>
      <c r="J24" s="33" t="str">
        <f t="shared" si="4"/>
        <v/>
      </c>
      <c r="K24" s="34" t="str">
        <f t="shared" si="5"/>
        <v/>
      </c>
      <c r="L24" s="2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2"/>
      <c r="Y24" s="18"/>
      <c r="Z24" s="2"/>
      <c r="AA24" s="18"/>
      <c r="AB24" s="18"/>
      <c r="AC24" s="18"/>
      <c r="AD24" s="18"/>
      <c r="AE24" s="18"/>
    </row>
    <row r="25" ht="15.75" customHeight="1">
      <c r="A25" s="36" t="str">
        <f>ALNS!A25</f>
        <v>Poliana Kelly de Almeida Nascimento</v>
      </c>
      <c r="B25" s="37"/>
      <c r="C25" s="37"/>
      <c r="D25" s="37"/>
      <c r="E25" s="37"/>
      <c r="F25" s="38">
        <f t="shared" si="1"/>
        <v>0</v>
      </c>
      <c r="G25" s="39" t="str">
        <f t="shared" si="2"/>
        <v/>
      </c>
      <c r="H25" s="38" t="str">
        <f t="shared" si="3"/>
        <v/>
      </c>
      <c r="I25" s="40"/>
      <c r="J25" s="41" t="str">
        <f t="shared" si="4"/>
        <v/>
      </c>
      <c r="K25" s="42" t="str">
        <f t="shared" si="5"/>
        <v/>
      </c>
      <c r="L25" s="2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2"/>
      <c r="Y25" s="18"/>
      <c r="Z25" s="2"/>
      <c r="AA25" s="18"/>
      <c r="AB25" s="18"/>
      <c r="AC25" s="18"/>
      <c r="AD25" s="18"/>
      <c r="AE25" s="18"/>
    </row>
    <row r="26" ht="15.75" customHeight="1">
      <c r="A26" s="28" t="str">
        <f>ALNS!A26</f>
        <v>Rafaelly Jordão de Oliveira</v>
      </c>
      <c r="B26" s="29"/>
      <c r="C26" s="29"/>
      <c r="D26" s="29"/>
      <c r="E26" s="29"/>
      <c r="F26" s="30">
        <f t="shared" si="1"/>
        <v>0</v>
      </c>
      <c r="G26" s="31" t="str">
        <f t="shared" si="2"/>
        <v/>
      </c>
      <c r="H26" s="30" t="str">
        <f t="shared" si="3"/>
        <v/>
      </c>
      <c r="I26" s="32"/>
      <c r="J26" s="33" t="str">
        <f t="shared" si="4"/>
        <v/>
      </c>
      <c r="K26" s="34" t="str">
        <f t="shared" si="5"/>
        <v/>
      </c>
      <c r="L26" s="2"/>
      <c r="M26" s="18"/>
      <c r="N26" s="2"/>
      <c r="O26" s="2"/>
      <c r="P26" s="18"/>
      <c r="Q26" s="2"/>
      <c r="R26" s="2"/>
      <c r="S26" s="2"/>
      <c r="T26" s="2"/>
      <c r="U26" s="2"/>
      <c r="V26" s="2"/>
      <c r="W26" s="2"/>
      <c r="X26" s="2"/>
      <c r="Y26" s="18"/>
      <c r="Z26" s="2"/>
      <c r="AA26" s="18"/>
      <c r="AB26" s="18"/>
      <c r="AC26" s="18"/>
      <c r="AD26" s="18"/>
      <c r="AE26" s="18"/>
    </row>
    <row r="27" ht="15.75" customHeight="1">
      <c r="A27" s="36" t="str">
        <f>ALNS!A27</f>
        <v>Samuel de Sousa Ribeiro</v>
      </c>
      <c r="B27" s="37"/>
      <c r="C27" s="37"/>
      <c r="D27" s="37"/>
      <c r="E27" s="37"/>
      <c r="F27" s="38">
        <f t="shared" si="1"/>
        <v>0</v>
      </c>
      <c r="G27" s="39" t="str">
        <f t="shared" si="2"/>
        <v/>
      </c>
      <c r="H27" s="38" t="str">
        <f t="shared" si="3"/>
        <v/>
      </c>
      <c r="I27" s="40"/>
      <c r="J27" s="41" t="str">
        <f t="shared" si="4"/>
        <v/>
      </c>
      <c r="K27" s="42" t="str">
        <f t="shared" si="5"/>
        <v/>
      </c>
      <c r="L27" s="2"/>
      <c r="M27" s="18"/>
      <c r="N27" s="2"/>
      <c r="O27" s="18"/>
      <c r="P27" s="18"/>
      <c r="Q27" s="18"/>
      <c r="R27" s="18"/>
      <c r="S27" s="18"/>
      <c r="T27" s="2"/>
      <c r="U27" s="2"/>
      <c r="V27" s="2"/>
      <c r="W27" s="2"/>
      <c r="X27" s="2"/>
      <c r="Y27" s="18"/>
      <c r="Z27" s="2"/>
      <c r="AA27" s="18"/>
      <c r="AB27" s="18"/>
      <c r="AC27" s="18"/>
      <c r="AD27" s="18"/>
      <c r="AE27" s="18"/>
    </row>
    <row r="28" ht="15.75" hidden="1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2"/>
      <c r="M28" s="18"/>
      <c r="N28" s="18"/>
      <c r="O28" s="18"/>
      <c r="P28" s="18"/>
      <c r="Q28" s="18"/>
      <c r="R28" s="18"/>
      <c r="S28" s="18"/>
      <c r="T28" s="2"/>
      <c r="U28" s="2"/>
      <c r="V28" s="2"/>
      <c r="W28" s="2"/>
      <c r="X28" s="2"/>
      <c r="Y28" s="2"/>
      <c r="Z28" s="2"/>
      <c r="AA28" s="18"/>
      <c r="AB28" s="18"/>
      <c r="AC28" s="18"/>
      <c r="AD28" s="18"/>
      <c r="AE28" s="18"/>
    </row>
    <row r="29" ht="15.75" hidden="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2"/>
      <c r="M29" s="18"/>
      <c r="N29" s="2"/>
      <c r="O29" s="18"/>
      <c r="P29" s="18"/>
      <c r="Q29" s="18"/>
      <c r="R29" s="18"/>
      <c r="S29" s="18"/>
      <c r="T29" s="2"/>
      <c r="U29" s="2"/>
      <c r="V29" s="2"/>
      <c r="W29" s="2"/>
      <c r="X29" s="2"/>
      <c r="Y29" s="2"/>
      <c r="Z29" s="2"/>
      <c r="AA29" s="18"/>
      <c r="AB29" s="18"/>
      <c r="AC29" s="18"/>
      <c r="AD29" s="18"/>
      <c r="AE29" s="18"/>
    </row>
    <row r="30" ht="15.75" hidden="1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8"/>
      <c r="M30" s="18"/>
      <c r="N30" s="2"/>
      <c r="O30" s="18"/>
      <c r="P30" s="18"/>
      <c r="Q30" s="2"/>
      <c r="R30" s="18"/>
      <c r="S30" s="18"/>
      <c r="T30" s="2"/>
      <c r="U30" s="2"/>
      <c r="V30" s="2"/>
      <c r="W30" s="2"/>
      <c r="X30" s="2"/>
      <c r="Y30" s="2"/>
      <c r="Z30" s="2"/>
      <c r="AA30" s="18"/>
      <c r="AB30" s="2"/>
      <c r="AC30" s="18"/>
      <c r="AD30" s="18"/>
      <c r="AE30" s="18"/>
    </row>
    <row r="31" ht="15.75" hidden="1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8"/>
      <c r="M31" s="18"/>
      <c r="N31" s="2"/>
      <c r="O31" s="18"/>
      <c r="P31" s="18"/>
      <c r="Q31" s="18"/>
      <c r="R31" s="18"/>
      <c r="S31" s="18"/>
      <c r="T31" s="2"/>
      <c r="U31" s="2"/>
      <c r="V31" s="2"/>
      <c r="W31" s="2"/>
      <c r="X31" s="2"/>
      <c r="Y31" s="2"/>
      <c r="Z31" s="2"/>
      <c r="AA31" s="18"/>
      <c r="AB31" s="18"/>
      <c r="AC31" s="18"/>
      <c r="AD31" s="18"/>
      <c r="AE31" s="18"/>
    </row>
    <row r="32" ht="15.75" hidden="1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8"/>
      <c r="M32" s="18"/>
      <c r="N32" s="18"/>
      <c r="O32" s="18"/>
      <c r="P32" s="18"/>
      <c r="Q32" s="18"/>
      <c r="R32" s="18"/>
      <c r="S32" s="18"/>
      <c r="T32" s="2"/>
      <c r="U32" s="2"/>
      <c r="V32" s="2"/>
      <c r="W32" s="2"/>
      <c r="X32" s="2"/>
      <c r="Y32" s="2"/>
      <c r="Z32" s="2"/>
      <c r="AA32" s="18"/>
      <c r="AB32" s="18"/>
      <c r="AC32" s="18"/>
      <c r="AD32" s="18"/>
      <c r="AE32" s="18"/>
    </row>
    <row r="33" ht="15.75" hidden="1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8"/>
      <c r="M33" s="18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18"/>
      <c r="AB33" s="18"/>
      <c r="AC33" s="18"/>
      <c r="AD33" s="18"/>
      <c r="AE33" s="18"/>
    </row>
    <row r="34" ht="15.75" hidden="1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8"/>
      <c r="M34" s="18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8"/>
      <c r="AB34" s="18"/>
      <c r="AC34" s="18"/>
      <c r="AD34" s="18"/>
      <c r="AE34" s="18"/>
    </row>
    <row r="35" ht="15.75" hidden="1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8"/>
      <c r="M35" s="18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8"/>
      <c r="AB35" s="18"/>
      <c r="AC35" s="18"/>
      <c r="AD35" s="18"/>
      <c r="AE35" s="18"/>
    </row>
    <row r="36" ht="15.75" hidden="1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8"/>
      <c r="M36" s="18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8"/>
      <c r="AB36" s="18"/>
      <c r="AC36" s="18"/>
      <c r="AD36" s="18"/>
      <c r="AE36" s="2"/>
    </row>
    <row r="37" ht="15.75" hidden="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8"/>
      <c r="M37" s="18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8"/>
      <c r="AB37" s="18"/>
      <c r="AC37" s="18"/>
      <c r="AD37" s="18"/>
      <c r="AE37" s="2"/>
    </row>
    <row r="38" ht="15.75" hidden="1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8"/>
      <c r="M38" s="18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8"/>
      <c r="AB38" s="18"/>
      <c r="AC38" s="18"/>
      <c r="AD38" s="18"/>
      <c r="AE38" s="2"/>
    </row>
    <row r="39" ht="15.75" hidden="1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8"/>
      <c r="M39" s="18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8"/>
      <c r="AB39" s="18"/>
      <c r="AC39" s="18"/>
      <c r="AD39" s="2"/>
      <c r="AE39" s="2"/>
    </row>
    <row r="40" ht="15.75" hidden="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8"/>
      <c r="M40" s="18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8"/>
      <c r="AB40" s="2"/>
      <c r="AC40" s="2"/>
      <c r="AD40" s="2"/>
      <c r="AE40" s="2"/>
    </row>
    <row r="41" ht="15.75" hidden="1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8"/>
      <c r="M41" s="18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8"/>
      <c r="AB41" s="2"/>
      <c r="AC41" s="2"/>
      <c r="AD41" s="2"/>
      <c r="AE41" s="2"/>
    </row>
    <row r="42" ht="15.75" hidden="1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8"/>
      <c r="M42" s="18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8"/>
      <c r="AB42" s="2"/>
      <c r="AC42" s="2"/>
      <c r="AD42" s="2"/>
      <c r="AE42" s="2"/>
    </row>
    <row r="43" ht="15.75" hidden="1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8"/>
      <c r="M43" s="18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8"/>
      <c r="AB43" s="2"/>
      <c r="AC43" s="2"/>
      <c r="AD43" s="2"/>
      <c r="AE43" s="2"/>
    </row>
    <row r="44" ht="15.75" hidden="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8"/>
      <c r="M44" s="18"/>
      <c r="N44" s="18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 ht="15.75" hidden="1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8"/>
      <c r="M45" s="18"/>
      <c r="N45" s="18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8"/>
      <c r="M46" s="18"/>
      <c r="N46" s="18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8"/>
      <c r="M47" s="18"/>
      <c r="N47" s="18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8"/>
      <c r="M48" s="18"/>
      <c r="N48" s="1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8"/>
      <c r="M49" s="18"/>
      <c r="N49" s="18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8"/>
      <c r="M50" s="18"/>
      <c r="N50" s="18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8"/>
      <c r="M51" s="18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2"/>
      <c r="AA52" s="18"/>
      <c r="AB52" s="18"/>
      <c r="AC52" s="18"/>
      <c r="AD52" s="18"/>
      <c r="AE52" s="18"/>
    </row>
    <row r="53" ht="15.75" hidden="1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2"/>
      <c r="AA53" s="18"/>
      <c r="AB53" s="18"/>
      <c r="AC53" s="18"/>
      <c r="AD53" s="18"/>
      <c r="AE53" s="18"/>
    </row>
    <row r="54" ht="15.75" hidden="1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2"/>
      <c r="Y54" s="18"/>
      <c r="Z54" s="2"/>
      <c r="AA54" s="18"/>
      <c r="AB54" s="18"/>
      <c r="AC54" s="18"/>
      <c r="AD54" s="18"/>
      <c r="AE54" s="18"/>
    </row>
    <row r="55" ht="15.75" hidden="1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2"/>
      <c r="AA55" s="18"/>
      <c r="AB55" s="18"/>
      <c r="AC55" s="18"/>
      <c r="AD55" s="18"/>
      <c r="AE55" s="18"/>
    </row>
    <row r="56" ht="15.75" hidden="1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2"/>
      <c r="Y56" s="18"/>
      <c r="Z56" s="2"/>
      <c r="AA56" s="18"/>
      <c r="AB56" s="18"/>
      <c r="AC56" s="18"/>
      <c r="AD56" s="18"/>
      <c r="AE56" s="18"/>
    </row>
    <row r="57" ht="15.75" hidden="1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2"/>
      <c r="Y57" s="18"/>
      <c r="Z57" s="2"/>
      <c r="AA57" s="18"/>
      <c r="AB57" s="18"/>
      <c r="AC57" s="18"/>
      <c r="AD57" s="18"/>
      <c r="AE57" s="18"/>
    </row>
    <row r="58" ht="15.75" hidden="1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2"/>
      <c r="Y58" s="18"/>
      <c r="Z58" s="2"/>
      <c r="AA58" s="18"/>
      <c r="AB58" s="18"/>
      <c r="AC58" s="18"/>
      <c r="AD58" s="18"/>
      <c r="AE58" s="18"/>
    </row>
    <row r="59" ht="15.75" hidden="1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2"/>
      <c r="Y59" s="18"/>
      <c r="Z59" s="2"/>
      <c r="AA59" s="18"/>
      <c r="AB59" s="18"/>
      <c r="AC59" s="18"/>
      <c r="AD59" s="18"/>
      <c r="AE59" s="18"/>
    </row>
    <row r="60" ht="15.75" hidden="1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2"/>
      <c r="Y60" s="18"/>
      <c r="Z60" s="2"/>
      <c r="AA60" s="18"/>
      <c r="AB60" s="18"/>
      <c r="AC60" s="18"/>
      <c r="AD60" s="18"/>
      <c r="AE60" s="18"/>
    </row>
    <row r="61" ht="15.75" hidden="1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2"/>
      <c r="Y61" s="18"/>
      <c r="Z61" s="2"/>
      <c r="AA61" s="18"/>
      <c r="AB61" s="18"/>
      <c r="AC61" s="18"/>
      <c r="AD61" s="18"/>
      <c r="AE61" s="18"/>
    </row>
    <row r="62" ht="15.75" hidden="1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2"/>
      <c r="Y62" s="18"/>
      <c r="Z62" s="2"/>
      <c r="AA62" s="18"/>
      <c r="AB62" s="18"/>
      <c r="AC62" s="18"/>
      <c r="AD62" s="18"/>
      <c r="AE62" s="18"/>
    </row>
    <row r="63" ht="15.75" hidden="1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2"/>
      <c r="Y63" s="18"/>
      <c r="Z63" s="2"/>
      <c r="AA63" s="18"/>
      <c r="AB63" s="18"/>
      <c r="AC63" s="18"/>
      <c r="AD63" s="18"/>
      <c r="AE63" s="18"/>
    </row>
    <row r="64" ht="15.75" hidden="1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2"/>
      <c r="Y64" s="18"/>
      <c r="Z64" s="2"/>
      <c r="AA64" s="18"/>
      <c r="AB64" s="18"/>
      <c r="AC64" s="18"/>
      <c r="AD64" s="18"/>
      <c r="AE64" s="18"/>
    </row>
    <row r="65" ht="15.75" hidden="1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2"/>
      <c r="Y65" s="18"/>
      <c r="Z65" s="2"/>
      <c r="AA65" s="18"/>
      <c r="AB65" s="18"/>
      <c r="AC65" s="18"/>
      <c r="AD65" s="18"/>
      <c r="AE65" s="18"/>
    </row>
    <row r="66" ht="15.75" hidden="1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2"/>
      <c r="Y66" s="18"/>
      <c r="Z66" s="2"/>
      <c r="AA66" s="18"/>
      <c r="AB66" s="18"/>
      <c r="AC66" s="18"/>
      <c r="AD66" s="18"/>
      <c r="AE66" s="18"/>
    </row>
    <row r="67" ht="15.75" hidden="1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2"/>
      <c r="Y67" s="18"/>
      <c r="Z67" s="2"/>
      <c r="AA67" s="18"/>
      <c r="AB67" s="18"/>
      <c r="AC67" s="18"/>
      <c r="AD67" s="18"/>
      <c r="AE67" s="18"/>
    </row>
    <row r="68" ht="15.75" hidden="1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2"/>
      <c r="Y68" s="18"/>
      <c r="Z68" s="2"/>
      <c r="AA68" s="18"/>
      <c r="AB68" s="18"/>
      <c r="AC68" s="18"/>
      <c r="AD68" s="18"/>
      <c r="AE68" s="18"/>
    </row>
    <row r="69" ht="15.75" hidden="1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2"/>
      <c r="Y69" s="18"/>
      <c r="Z69" s="2"/>
      <c r="AA69" s="18"/>
      <c r="AB69" s="18"/>
      <c r="AC69" s="18"/>
      <c r="AD69" s="18"/>
      <c r="AE69" s="18"/>
    </row>
    <row r="70" ht="15.75" hidden="1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2"/>
      <c r="Y70" s="18"/>
      <c r="Z70" s="2"/>
      <c r="AA70" s="18"/>
      <c r="AB70" s="18"/>
      <c r="AC70" s="18"/>
      <c r="AD70" s="18"/>
      <c r="AE70" s="18"/>
    </row>
    <row r="71" ht="15.75" hidden="1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2"/>
      <c r="Y71" s="18"/>
      <c r="Z71" s="2"/>
      <c r="AA71" s="18"/>
      <c r="AB71" s="18"/>
      <c r="AC71" s="18"/>
      <c r="AD71" s="18"/>
      <c r="AE71" s="18"/>
    </row>
    <row r="72" ht="15.75" hidden="1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2"/>
      <c r="Y72" s="18"/>
      <c r="Z72" s="2"/>
      <c r="AA72" s="18"/>
      <c r="AB72" s="18"/>
      <c r="AC72" s="18"/>
      <c r="AD72" s="18"/>
      <c r="AE72" s="18"/>
    </row>
    <row r="73" ht="15.75" hidden="1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2"/>
      <c r="Y73" s="18"/>
      <c r="Z73" s="2"/>
      <c r="AA73" s="18"/>
      <c r="AB73" s="18"/>
      <c r="AC73" s="18"/>
      <c r="AD73" s="18"/>
      <c r="AE73" s="18"/>
    </row>
    <row r="74" ht="15.75" hidden="1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2"/>
      <c r="Y74" s="18"/>
      <c r="Z74" s="2"/>
      <c r="AA74" s="18"/>
      <c r="AB74" s="18"/>
      <c r="AC74" s="18"/>
      <c r="AD74" s="18"/>
      <c r="AE74" s="18"/>
    </row>
    <row r="75" ht="15.75" hidden="1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2"/>
      <c r="Y75" s="18"/>
      <c r="Z75" s="2"/>
      <c r="AA75" s="18"/>
      <c r="AB75" s="18"/>
      <c r="AC75" s="18"/>
      <c r="AD75" s="18"/>
      <c r="AE75" s="18"/>
    </row>
    <row r="76" ht="15.75" hidden="1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2"/>
      <c r="Y76" s="18"/>
      <c r="Z76" s="2"/>
      <c r="AA76" s="18"/>
      <c r="AB76" s="18"/>
      <c r="AC76" s="18"/>
      <c r="AD76" s="18"/>
      <c r="AE76" s="18"/>
    </row>
    <row r="77" ht="15.75" hidden="1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2"/>
      <c r="Y77" s="18"/>
      <c r="Z77" s="2"/>
      <c r="AA77" s="18"/>
      <c r="AB77" s="18"/>
      <c r="AC77" s="18"/>
      <c r="AD77" s="18"/>
      <c r="AE77" s="18"/>
    </row>
    <row r="78" ht="15.75" hidden="1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2"/>
      <c r="W78" s="2"/>
      <c r="X78" s="2"/>
      <c r="Y78" s="18"/>
      <c r="Z78" s="2"/>
      <c r="AA78" s="18"/>
      <c r="AB78" s="18"/>
      <c r="AC78" s="18"/>
      <c r="AD78" s="18"/>
      <c r="AE78" s="18"/>
    </row>
    <row r="79" ht="15.75" hidden="1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2"/>
      <c r="W79" s="2"/>
      <c r="X79" s="2"/>
      <c r="Y79" s="18"/>
      <c r="Z79" s="2"/>
      <c r="AA79" s="18"/>
      <c r="AB79" s="18"/>
      <c r="AC79" s="18"/>
      <c r="AD79" s="18"/>
      <c r="AE79" s="18"/>
    </row>
    <row r="80" ht="15.75" hidden="1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2"/>
      <c r="W80" s="2"/>
      <c r="X80" s="2"/>
      <c r="Y80" s="2"/>
      <c r="Z80" s="2"/>
      <c r="AA80" s="18"/>
      <c r="AB80" s="18"/>
      <c r="AC80" s="18"/>
      <c r="AD80" s="18"/>
      <c r="AE80" s="18"/>
    </row>
    <row r="81" ht="15.75" hidden="1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2"/>
      <c r="W81" s="2"/>
      <c r="X81" s="2"/>
      <c r="Y81" s="2"/>
      <c r="Z81" s="2"/>
      <c r="AA81" s="18"/>
      <c r="AB81" s="18"/>
      <c r="AC81" s="18"/>
      <c r="AD81" s="18"/>
      <c r="AE81" s="18"/>
    </row>
    <row r="82" ht="15.75" hidden="1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2"/>
      <c r="W82" s="2"/>
      <c r="X82" s="2"/>
      <c r="Y82" s="2"/>
      <c r="Z82" s="2"/>
      <c r="AA82" s="18"/>
      <c r="AB82" s="18"/>
      <c r="AC82" s="18"/>
      <c r="AD82" s="18"/>
      <c r="AE82" s="18"/>
    </row>
    <row r="83" ht="15.75" hidden="1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2"/>
      <c r="W83" s="2"/>
      <c r="X83" s="2"/>
      <c r="Y83" s="2"/>
      <c r="Z83" s="2"/>
      <c r="AA83" s="18"/>
      <c r="AB83" s="18"/>
      <c r="AC83" s="18"/>
      <c r="AD83" s="18"/>
      <c r="AE83" s="18"/>
    </row>
    <row r="84" ht="15.75" hidden="1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2"/>
      <c r="W84" s="2"/>
      <c r="X84" s="2"/>
      <c r="Y84" s="2"/>
      <c r="Z84" s="2"/>
      <c r="AA84" s="18"/>
      <c r="AB84" s="18"/>
      <c r="AC84" s="18"/>
      <c r="AD84" s="18"/>
      <c r="AE84" s="18"/>
    </row>
    <row r="85" ht="15.75" hidden="1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8"/>
      <c r="M85" s="18"/>
      <c r="N85" s="18"/>
      <c r="O85" s="18"/>
      <c r="P85" s="18"/>
      <c r="Q85" s="2"/>
      <c r="R85" s="2"/>
      <c r="S85" s="18"/>
      <c r="T85" s="18"/>
      <c r="U85" s="2"/>
      <c r="V85" s="2"/>
      <c r="W85" s="2"/>
      <c r="X85" s="2"/>
      <c r="Y85" s="2"/>
      <c r="Z85" s="2"/>
      <c r="AA85" s="18"/>
      <c r="AB85" s="18"/>
      <c r="AC85" s="18"/>
      <c r="AD85" s="18"/>
      <c r="AE85" s="18"/>
    </row>
    <row r="86" ht="15.75" hidden="1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8"/>
      <c r="M86" s="18"/>
      <c r="N86" s="18"/>
      <c r="O86" s="18"/>
      <c r="P86" s="18"/>
      <c r="Q86" s="2"/>
      <c r="R86" s="2"/>
      <c r="S86" s="2"/>
      <c r="T86" s="2"/>
      <c r="U86" s="2"/>
      <c r="V86" s="2"/>
      <c r="W86" s="2"/>
      <c r="X86" s="2"/>
      <c r="Y86" s="2"/>
      <c r="Z86" s="2"/>
      <c r="AA86" s="18"/>
      <c r="AB86" s="18"/>
      <c r="AC86" s="18"/>
      <c r="AD86" s="18"/>
      <c r="AE86" s="18"/>
    </row>
    <row r="87" ht="15.75" hidden="1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8"/>
      <c r="M87" s="18"/>
      <c r="N87" s="18"/>
      <c r="O87" s="18"/>
      <c r="P87" s="18"/>
      <c r="Q87" s="2"/>
      <c r="R87" s="2"/>
      <c r="S87" s="2"/>
      <c r="T87" s="2"/>
      <c r="U87" s="2"/>
      <c r="V87" s="2"/>
      <c r="W87" s="2"/>
      <c r="X87" s="2"/>
      <c r="Y87" s="2"/>
      <c r="Z87" s="2"/>
      <c r="AA87" s="18"/>
      <c r="AB87" s="18"/>
      <c r="AC87" s="18"/>
      <c r="AD87" s="18"/>
      <c r="AE87" s="18"/>
    </row>
    <row r="88" ht="15.75" hidden="1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8"/>
      <c r="M88" s="18"/>
      <c r="N88" s="18"/>
      <c r="O88" s="18"/>
      <c r="P88" s="18"/>
      <c r="Q88" s="2"/>
      <c r="R88" s="2"/>
      <c r="S88" s="2"/>
      <c r="T88" s="2"/>
      <c r="U88" s="2"/>
      <c r="V88" s="2"/>
      <c r="W88" s="2"/>
      <c r="X88" s="2"/>
      <c r="Y88" s="2"/>
      <c r="Z88" s="2"/>
      <c r="AA88" s="18"/>
      <c r="AB88" s="18"/>
      <c r="AC88" s="18"/>
      <c r="AD88" s="18"/>
      <c r="AE88" s="18"/>
    </row>
    <row r="89" ht="15.75" hidden="1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8"/>
      <c r="M89" s="18"/>
      <c r="N89" s="18"/>
      <c r="O89" s="18"/>
      <c r="P89" s="18"/>
      <c r="Q89" s="2"/>
      <c r="R89" s="2"/>
      <c r="S89" s="2"/>
      <c r="T89" s="2"/>
      <c r="U89" s="2"/>
      <c r="V89" s="2"/>
      <c r="W89" s="2"/>
      <c r="X89" s="2"/>
      <c r="Y89" s="2"/>
      <c r="Z89" s="2"/>
      <c r="AA89" s="18"/>
      <c r="AB89" s="18"/>
      <c r="AC89" s="18"/>
      <c r="AD89" s="18"/>
      <c r="AE89" s="2"/>
    </row>
    <row r="90" ht="15.75" hidden="1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8"/>
      <c r="M90" s="18"/>
      <c r="N90" s="18"/>
      <c r="O90" s="18"/>
      <c r="P90" s="18"/>
      <c r="Q90" s="2"/>
      <c r="R90" s="2"/>
      <c r="S90" s="2"/>
      <c r="T90" s="2"/>
      <c r="U90" s="2"/>
      <c r="V90" s="2"/>
      <c r="W90" s="2"/>
      <c r="X90" s="2"/>
      <c r="Y90" s="2"/>
      <c r="Z90" s="2"/>
      <c r="AA90" s="18"/>
      <c r="AB90" s="18"/>
      <c r="AC90" s="18"/>
      <c r="AD90" s="18"/>
      <c r="AE90" s="2"/>
    </row>
    <row r="91" ht="15.75" hidden="1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8"/>
      <c r="M91" s="18"/>
      <c r="N91" s="18"/>
      <c r="O91" s="18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18"/>
      <c r="AB91" s="18"/>
      <c r="AC91" s="18"/>
      <c r="AD91" s="2"/>
      <c r="AE91" s="2"/>
    </row>
    <row r="92" ht="15.75" hidden="1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8"/>
      <c r="M92" s="18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8"/>
      <c r="AB92" s="2"/>
      <c r="AC92" s="2"/>
      <c r="AD92" s="2"/>
      <c r="AE92" s="2"/>
    </row>
    <row r="93" ht="15.75" hidden="1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8"/>
      <c r="M93" s="18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8"/>
      <c r="AB93" s="2"/>
      <c r="AC93" s="2"/>
      <c r="AD93" s="2"/>
      <c r="AE93" s="2"/>
    </row>
    <row r="94" ht="15.75" hidden="1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8"/>
      <c r="M94" s="18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8"/>
      <c r="AB94" s="2"/>
      <c r="AC94" s="2"/>
      <c r="AD94" s="2"/>
      <c r="AE94" s="2"/>
    </row>
    <row r="95" ht="15.75" hidden="1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8"/>
      <c r="M95" s="18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8"/>
      <c r="AB95" s="2"/>
      <c r="AC95" s="2"/>
      <c r="AD95" s="2"/>
      <c r="AE95" s="2"/>
    </row>
    <row r="96" ht="15.75" hidden="1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8"/>
      <c r="M96" s="18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 ht="15.75" hidden="1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8"/>
      <c r="M97" s="18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8"/>
      <c r="M98" s="18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8"/>
      <c r="M99" s="18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8"/>
      <c r="M100" s="18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8"/>
      <c r="M101" s="18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8"/>
      <c r="M102" s="18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8"/>
      <c r="M103" s="18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8"/>
      <c r="M104" s="18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8"/>
      <c r="M105" s="18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8"/>
      <c r="M106" s="18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8"/>
      <c r="M107" s="18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8"/>
      <c r="M108" s="18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8"/>
      <c r="M109" s="18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8"/>
      <c r="M110" s="18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8"/>
      <c r="M111" s="18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8"/>
      <c r="M112" s="18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8"/>
      <c r="M113" s="18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8"/>
      <c r="M114" s="18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8"/>
      <c r="M115" s="18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8"/>
      <c r="M116" s="18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8"/>
      <c r="M117" s="18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8"/>
      <c r="M118" s="18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8"/>
      <c r="M119" s="18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8"/>
      <c r="M120" s="18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45"/>
      <c r="B121" s="45"/>
      <c r="C121" s="45"/>
      <c r="D121" s="45"/>
      <c r="E121" s="45"/>
      <c r="F121" s="45"/>
      <c r="G121" s="45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45"/>
      <c r="B122" s="45"/>
      <c r="C122" s="45"/>
      <c r="D122" s="45"/>
      <c r="E122" s="45"/>
      <c r="F122" s="45"/>
      <c r="G122" s="45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45"/>
      <c r="B123" s="45"/>
      <c r="C123" s="45"/>
      <c r="D123" s="45"/>
      <c r="E123" s="45"/>
      <c r="F123" s="45"/>
      <c r="G123" s="45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45"/>
      <c r="B124" s="45"/>
      <c r="C124" s="45"/>
      <c r="D124" s="45"/>
      <c r="E124" s="45"/>
      <c r="F124" s="45"/>
      <c r="G124" s="45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45"/>
      <c r="B125" s="45"/>
      <c r="C125" s="45"/>
      <c r="D125" s="45"/>
      <c r="E125" s="45"/>
      <c r="F125" s="45"/>
      <c r="G125" s="45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45"/>
      <c r="B126" s="45"/>
      <c r="C126" s="45"/>
      <c r="D126" s="45"/>
      <c r="E126" s="45"/>
      <c r="F126" s="45"/>
      <c r="G126" s="45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45"/>
      <c r="B127" s="45"/>
      <c r="C127" s="45"/>
      <c r="D127" s="45"/>
      <c r="E127" s="45"/>
      <c r="F127" s="45"/>
      <c r="G127" s="45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45"/>
      <c r="B128" s="45"/>
      <c r="C128" s="45"/>
      <c r="D128" s="45"/>
      <c r="E128" s="45"/>
      <c r="F128" s="45"/>
      <c r="G128" s="45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45"/>
      <c r="B129" s="45"/>
      <c r="C129" s="45"/>
      <c r="D129" s="45"/>
      <c r="E129" s="45"/>
      <c r="F129" s="45"/>
      <c r="G129" s="45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45"/>
      <c r="B130" s="45"/>
      <c r="C130" s="45"/>
      <c r="D130" s="45"/>
      <c r="E130" s="45"/>
      <c r="F130" s="45"/>
      <c r="G130" s="45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45"/>
      <c r="B131" s="45"/>
      <c r="C131" s="45"/>
      <c r="D131" s="45"/>
      <c r="E131" s="45"/>
      <c r="F131" s="45"/>
      <c r="G131" s="45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45"/>
      <c r="B132" s="45"/>
      <c r="C132" s="45"/>
      <c r="D132" s="45"/>
      <c r="E132" s="45"/>
      <c r="F132" s="45"/>
      <c r="G132" s="45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45"/>
      <c r="B133" s="45"/>
      <c r="C133" s="45"/>
      <c r="D133" s="45"/>
      <c r="E133" s="45"/>
      <c r="F133" s="45"/>
      <c r="G133" s="45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45"/>
      <c r="B134" s="45"/>
      <c r="C134" s="45"/>
      <c r="D134" s="45"/>
      <c r="E134" s="45"/>
      <c r="F134" s="45"/>
      <c r="G134" s="45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45"/>
      <c r="B135" s="45"/>
      <c r="C135" s="45"/>
      <c r="D135" s="45"/>
      <c r="E135" s="45"/>
      <c r="F135" s="45"/>
      <c r="G135" s="45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45"/>
      <c r="B136" s="45"/>
      <c r="C136" s="45"/>
      <c r="D136" s="45"/>
      <c r="E136" s="45"/>
      <c r="F136" s="45"/>
      <c r="G136" s="45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45"/>
      <c r="B137" s="45"/>
      <c r="C137" s="45"/>
      <c r="D137" s="45"/>
      <c r="E137" s="45"/>
      <c r="F137" s="45"/>
      <c r="G137" s="45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45"/>
      <c r="B138" s="45"/>
      <c r="C138" s="45"/>
      <c r="D138" s="45"/>
      <c r="E138" s="45"/>
      <c r="F138" s="45"/>
      <c r="G138" s="45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45"/>
      <c r="B139" s="45"/>
      <c r="C139" s="45"/>
      <c r="D139" s="45"/>
      <c r="E139" s="45"/>
      <c r="F139" s="45"/>
      <c r="G139" s="45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45"/>
      <c r="B140" s="45"/>
      <c r="C140" s="45"/>
      <c r="D140" s="45"/>
      <c r="E140" s="45"/>
      <c r="F140" s="45"/>
      <c r="G140" s="45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45"/>
      <c r="B141" s="45"/>
      <c r="C141" s="45"/>
      <c r="D141" s="45"/>
      <c r="E141" s="45"/>
      <c r="F141" s="45"/>
      <c r="G141" s="45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45"/>
      <c r="B142" s="45"/>
      <c r="C142" s="45"/>
      <c r="D142" s="45"/>
      <c r="E142" s="45"/>
      <c r="F142" s="45"/>
      <c r="G142" s="45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45"/>
      <c r="B143" s="45"/>
      <c r="C143" s="45"/>
      <c r="D143" s="45"/>
      <c r="E143" s="45"/>
      <c r="F143" s="45"/>
      <c r="G143" s="45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45"/>
      <c r="B144" s="45"/>
      <c r="C144" s="45"/>
      <c r="D144" s="45"/>
      <c r="E144" s="45"/>
      <c r="F144" s="45"/>
      <c r="G144" s="45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45"/>
      <c r="B145" s="45"/>
      <c r="C145" s="45"/>
      <c r="D145" s="45"/>
      <c r="E145" s="45"/>
      <c r="F145" s="45"/>
      <c r="G145" s="45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45"/>
      <c r="B146" s="45"/>
      <c r="C146" s="45"/>
      <c r="D146" s="45"/>
      <c r="E146" s="45"/>
      <c r="F146" s="45"/>
      <c r="G146" s="45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45"/>
      <c r="B147" s="45"/>
      <c r="C147" s="45"/>
      <c r="D147" s="45"/>
      <c r="E147" s="45"/>
      <c r="F147" s="45"/>
      <c r="G147" s="45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45"/>
      <c r="B148" s="45"/>
      <c r="C148" s="45"/>
      <c r="D148" s="45"/>
      <c r="E148" s="45"/>
      <c r="F148" s="45"/>
      <c r="G148" s="45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45"/>
      <c r="B149" s="45"/>
      <c r="C149" s="45"/>
      <c r="D149" s="45"/>
      <c r="E149" s="45"/>
      <c r="F149" s="45"/>
      <c r="G149" s="45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45"/>
      <c r="B150" s="45"/>
      <c r="C150" s="45"/>
      <c r="D150" s="45"/>
      <c r="E150" s="45"/>
      <c r="F150" s="45"/>
      <c r="G150" s="45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45"/>
      <c r="B151" s="45"/>
      <c r="C151" s="45"/>
      <c r="D151" s="45"/>
      <c r="E151" s="45"/>
      <c r="F151" s="45"/>
      <c r="G151" s="45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45"/>
      <c r="B152" s="45"/>
      <c r="C152" s="45"/>
      <c r="D152" s="45"/>
      <c r="E152" s="45"/>
      <c r="F152" s="45"/>
      <c r="G152" s="45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45"/>
      <c r="B153" s="45"/>
      <c r="C153" s="45"/>
      <c r="D153" s="45"/>
      <c r="E153" s="45"/>
      <c r="F153" s="45"/>
      <c r="G153" s="45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45"/>
      <c r="B154" s="45"/>
      <c r="C154" s="45"/>
      <c r="D154" s="45"/>
      <c r="E154" s="45"/>
      <c r="F154" s="45"/>
      <c r="G154" s="45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45"/>
      <c r="B155" s="45"/>
      <c r="C155" s="45"/>
      <c r="D155" s="45"/>
      <c r="E155" s="45"/>
      <c r="F155" s="45"/>
      <c r="G155" s="45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45"/>
      <c r="B156" s="45"/>
      <c r="C156" s="45"/>
      <c r="D156" s="45"/>
      <c r="E156" s="45"/>
      <c r="F156" s="45"/>
      <c r="G156" s="45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45"/>
      <c r="B157" s="45"/>
      <c r="C157" s="45"/>
      <c r="D157" s="45"/>
      <c r="E157" s="45"/>
      <c r="F157" s="45"/>
      <c r="G157" s="45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5"/>
      <c r="B158" s="45"/>
      <c r="C158" s="45"/>
      <c r="D158" s="45"/>
      <c r="E158" s="45"/>
      <c r="F158" s="45"/>
      <c r="G158" s="45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5"/>
      <c r="B159" s="45"/>
      <c r="C159" s="45"/>
      <c r="D159" s="45"/>
      <c r="E159" s="45"/>
      <c r="F159" s="45"/>
      <c r="G159" s="45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5"/>
      <c r="B160" s="45"/>
      <c r="C160" s="45"/>
      <c r="D160" s="45"/>
      <c r="E160" s="45"/>
      <c r="F160" s="45"/>
      <c r="G160" s="45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5"/>
      <c r="B161" s="45"/>
      <c r="C161" s="45"/>
      <c r="D161" s="45"/>
      <c r="E161" s="45"/>
      <c r="F161" s="45"/>
      <c r="G161" s="45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5"/>
      <c r="B162" s="45"/>
      <c r="C162" s="45"/>
      <c r="D162" s="45"/>
      <c r="E162" s="45"/>
      <c r="F162" s="45"/>
      <c r="G162" s="4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5"/>
      <c r="B163" s="45"/>
      <c r="C163" s="45"/>
      <c r="D163" s="45"/>
      <c r="E163" s="45"/>
      <c r="F163" s="45"/>
      <c r="G163" s="45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5"/>
      <c r="B164" s="45"/>
      <c r="C164" s="45"/>
      <c r="D164" s="45"/>
      <c r="E164" s="45"/>
      <c r="F164" s="45"/>
      <c r="G164" s="4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5"/>
      <c r="B165" s="45"/>
      <c r="C165" s="45"/>
      <c r="D165" s="45"/>
      <c r="E165" s="45"/>
      <c r="F165" s="45"/>
      <c r="G165" s="45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5"/>
      <c r="B166" s="45"/>
      <c r="C166" s="45"/>
      <c r="D166" s="45"/>
      <c r="E166" s="45"/>
      <c r="F166" s="45"/>
      <c r="G166" s="4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5"/>
      <c r="B167" s="45"/>
      <c r="C167" s="45"/>
      <c r="D167" s="45"/>
      <c r="E167" s="45"/>
      <c r="F167" s="45"/>
      <c r="G167" s="45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5"/>
      <c r="B168" s="45"/>
      <c r="C168" s="45"/>
      <c r="D168" s="45"/>
      <c r="E168" s="45"/>
      <c r="F168" s="45"/>
      <c r="G168" s="4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5"/>
      <c r="B169" s="45"/>
      <c r="C169" s="45"/>
      <c r="D169" s="45"/>
      <c r="E169" s="45"/>
      <c r="F169" s="45"/>
      <c r="G169" s="45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5"/>
      <c r="B170" s="45"/>
      <c r="C170" s="45"/>
      <c r="D170" s="45"/>
      <c r="E170" s="45"/>
      <c r="F170" s="45"/>
      <c r="G170" s="4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5"/>
      <c r="B171" s="45"/>
      <c r="C171" s="45"/>
      <c r="D171" s="45"/>
      <c r="E171" s="45"/>
      <c r="F171" s="45"/>
      <c r="G171" s="45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5"/>
      <c r="B172" s="45"/>
      <c r="C172" s="45"/>
      <c r="D172" s="45"/>
      <c r="E172" s="45"/>
      <c r="F172" s="45"/>
      <c r="G172" s="4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5"/>
      <c r="B173" s="45"/>
      <c r="C173" s="45"/>
      <c r="D173" s="45"/>
      <c r="E173" s="45"/>
      <c r="F173" s="45"/>
      <c r="G173" s="45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5"/>
      <c r="B174" s="45"/>
      <c r="C174" s="45"/>
      <c r="D174" s="45"/>
      <c r="E174" s="45"/>
      <c r="F174" s="45"/>
      <c r="G174" s="4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5"/>
      <c r="B175" s="45"/>
      <c r="C175" s="45"/>
      <c r="D175" s="45"/>
      <c r="E175" s="45"/>
      <c r="F175" s="45"/>
      <c r="G175" s="45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5"/>
      <c r="B176" s="45"/>
      <c r="C176" s="45"/>
      <c r="D176" s="45"/>
      <c r="E176" s="45"/>
      <c r="F176" s="45"/>
      <c r="G176" s="4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5"/>
      <c r="B177" s="45"/>
      <c r="C177" s="45"/>
      <c r="D177" s="45"/>
      <c r="E177" s="45"/>
      <c r="F177" s="45"/>
      <c r="G177" s="45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5"/>
      <c r="B178" s="45"/>
      <c r="C178" s="45"/>
      <c r="D178" s="45"/>
      <c r="E178" s="45"/>
      <c r="F178" s="45"/>
      <c r="G178" s="4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5"/>
      <c r="B179" s="45"/>
      <c r="C179" s="45"/>
      <c r="D179" s="45"/>
      <c r="E179" s="45"/>
      <c r="F179" s="45"/>
      <c r="G179" s="45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5"/>
      <c r="B180" s="45"/>
      <c r="C180" s="45"/>
      <c r="D180" s="45"/>
      <c r="E180" s="45"/>
      <c r="F180" s="45"/>
      <c r="G180" s="4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5"/>
      <c r="B181" s="45"/>
      <c r="C181" s="45"/>
      <c r="D181" s="45"/>
      <c r="E181" s="45"/>
      <c r="F181" s="45"/>
      <c r="G181" s="45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5"/>
      <c r="B182" s="45"/>
      <c r="C182" s="45"/>
      <c r="D182" s="45"/>
      <c r="E182" s="45"/>
      <c r="F182" s="45"/>
      <c r="G182" s="4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5"/>
      <c r="B183" s="45"/>
      <c r="C183" s="45"/>
      <c r="D183" s="45"/>
      <c r="E183" s="45"/>
      <c r="F183" s="45"/>
      <c r="G183" s="45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5"/>
      <c r="B184" s="45"/>
      <c r="C184" s="45"/>
      <c r="D184" s="45"/>
      <c r="E184" s="45"/>
      <c r="F184" s="45"/>
      <c r="G184" s="4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5"/>
      <c r="B185" s="45"/>
      <c r="C185" s="45"/>
      <c r="D185" s="45"/>
      <c r="E185" s="45"/>
      <c r="F185" s="45"/>
      <c r="G185" s="45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5"/>
      <c r="B186" s="45"/>
      <c r="C186" s="45"/>
      <c r="D186" s="45"/>
      <c r="E186" s="45"/>
      <c r="F186" s="45"/>
      <c r="G186" s="4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5"/>
      <c r="B187" s="45"/>
      <c r="C187" s="45"/>
      <c r="D187" s="45"/>
      <c r="E187" s="45"/>
      <c r="F187" s="45"/>
      <c r="G187" s="45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5"/>
      <c r="B188" s="45"/>
      <c r="C188" s="45"/>
      <c r="D188" s="45"/>
      <c r="E188" s="45"/>
      <c r="F188" s="45"/>
      <c r="G188" s="45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5"/>
      <c r="B189" s="45"/>
      <c r="C189" s="45"/>
      <c r="D189" s="45"/>
      <c r="E189" s="45"/>
      <c r="F189" s="45"/>
      <c r="G189" s="45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5"/>
      <c r="B190" s="45"/>
      <c r="C190" s="45"/>
      <c r="D190" s="45"/>
      <c r="E190" s="45"/>
      <c r="F190" s="45"/>
      <c r="G190" s="45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5"/>
      <c r="B191" s="45"/>
      <c r="C191" s="45"/>
      <c r="D191" s="45"/>
      <c r="E191" s="45"/>
      <c r="F191" s="45"/>
      <c r="G191" s="45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5"/>
      <c r="B192" s="45"/>
      <c r="C192" s="45"/>
      <c r="D192" s="45"/>
      <c r="E192" s="45"/>
      <c r="F192" s="45"/>
      <c r="G192" s="45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5"/>
      <c r="B193" s="45"/>
      <c r="C193" s="45"/>
      <c r="D193" s="45"/>
      <c r="E193" s="45"/>
      <c r="F193" s="45"/>
      <c r="G193" s="45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5"/>
      <c r="B194" s="45"/>
      <c r="C194" s="45"/>
      <c r="D194" s="45"/>
      <c r="E194" s="45"/>
      <c r="F194" s="45"/>
      <c r="G194" s="45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5"/>
      <c r="B195" s="45"/>
      <c r="C195" s="45"/>
      <c r="D195" s="45"/>
      <c r="E195" s="45"/>
      <c r="F195" s="45"/>
      <c r="G195" s="45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5"/>
      <c r="B196" s="45"/>
      <c r="C196" s="45"/>
      <c r="D196" s="45"/>
      <c r="E196" s="45"/>
      <c r="F196" s="45"/>
      <c r="G196" s="45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5"/>
      <c r="B197" s="45"/>
      <c r="C197" s="45"/>
      <c r="D197" s="45"/>
      <c r="E197" s="45"/>
      <c r="F197" s="45"/>
      <c r="G197" s="45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5"/>
      <c r="B198" s="45"/>
      <c r="C198" s="45"/>
      <c r="D198" s="45"/>
      <c r="E198" s="45"/>
      <c r="F198" s="45"/>
      <c r="G198" s="45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5"/>
      <c r="B199" s="45"/>
      <c r="C199" s="45"/>
      <c r="D199" s="45"/>
      <c r="E199" s="45"/>
      <c r="F199" s="45"/>
      <c r="G199" s="45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5"/>
      <c r="B200" s="45"/>
      <c r="C200" s="45"/>
      <c r="D200" s="45"/>
      <c r="E200" s="45"/>
      <c r="F200" s="45"/>
      <c r="G200" s="45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5"/>
      <c r="B201" s="45"/>
      <c r="C201" s="45"/>
      <c r="D201" s="45"/>
      <c r="E201" s="45"/>
      <c r="F201" s="45"/>
      <c r="G201" s="45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5"/>
      <c r="B202" s="45"/>
      <c r="C202" s="45"/>
      <c r="D202" s="45"/>
      <c r="E202" s="45"/>
      <c r="F202" s="45"/>
      <c r="G202" s="45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5"/>
      <c r="B203" s="45"/>
      <c r="C203" s="45"/>
      <c r="D203" s="45"/>
      <c r="E203" s="45"/>
      <c r="F203" s="45"/>
      <c r="G203" s="45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5"/>
      <c r="B204" s="45"/>
      <c r="C204" s="45"/>
      <c r="D204" s="45"/>
      <c r="E204" s="45"/>
      <c r="F204" s="45"/>
      <c r="G204" s="45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5"/>
      <c r="B205" s="45"/>
      <c r="C205" s="45"/>
      <c r="D205" s="45"/>
      <c r="E205" s="45"/>
      <c r="F205" s="45"/>
      <c r="G205" s="45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5"/>
      <c r="B206" s="45"/>
      <c r="C206" s="45"/>
      <c r="D206" s="45"/>
      <c r="E206" s="45"/>
      <c r="F206" s="45"/>
      <c r="G206" s="45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5"/>
      <c r="B207" s="45"/>
      <c r="C207" s="45"/>
      <c r="D207" s="45"/>
      <c r="E207" s="45"/>
      <c r="F207" s="45"/>
      <c r="G207" s="45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5"/>
      <c r="B208" s="45"/>
      <c r="C208" s="45"/>
      <c r="D208" s="45"/>
      <c r="E208" s="45"/>
      <c r="F208" s="45"/>
      <c r="G208" s="45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5"/>
      <c r="B209" s="45"/>
      <c r="C209" s="45"/>
      <c r="D209" s="45"/>
      <c r="E209" s="45"/>
      <c r="F209" s="45"/>
      <c r="G209" s="45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5"/>
      <c r="B210" s="45"/>
      <c r="C210" s="45"/>
      <c r="D210" s="45"/>
      <c r="E210" s="45"/>
      <c r="F210" s="45"/>
      <c r="G210" s="45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5"/>
      <c r="B211" s="45"/>
      <c r="C211" s="45"/>
      <c r="D211" s="45"/>
      <c r="E211" s="45"/>
      <c r="F211" s="45"/>
      <c r="G211" s="45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5"/>
      <c r="B212" s="45"/>
      <c r="C212" s="45"/>
      <c r="D212" s="45"/>
      <c r="E212" s="45"/>
      <c r="F212" s="45"/>
      <c r="G212" s="45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5"/>
      <c r="B213" s="45"/>
      <c r="C213" s="45"/>
      <c r="D213" s="45"/>
      <c r="E213" s="45"/>
      <c r="F213" s="45"/>
      <c r="G213" s="45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5"/>
      <c r="B214" s="45"/>
      <c r="C214" s="45"/>
      <c r="D214" s="45"/>
      <c r="E214" s="45"/>
      <c r="F214" s="45"/>
      <c r="G214" s="45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5"/>
      <c r="B215" s="45"/>
      <c r="C215" s="45"/>
      <c r="D215" s="45"/>
      <c r="E215" s="45"/>
      <c r="F215" s="45"/>
      <c r="G215" s="45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5"/>
      <c r="B216" s="45"/>
      <c r="C216" s="45"/>
      <c r="D216" s="45"/>
      <c r="E216" s="45"/>
      <c r="F216" s="45"/>
      <c r="G216" s="45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5"/>
      <c r="B217" s="45"/>
      <c r="C217" s="45"/>
      <c r="D217" s="45"/>
      <c r="E217" s="45"/>
      <c r="F217" s="45"/>
      <c r="G217" s="45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5"/>
      <c r="B218" s="45"/>
      <c r="C218" s="45"/>
      <c r="D218" s="45"/>
      <c r="E218" s="45"/>
      <c r="F218" s="45"/>
      <c r="G218" s="45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5"/>
      <c r="B219" s="45"/>
      <c r="C219" s="45"/>
      <c r="D219" s="45"/>
      <c r="E219" s="45"/>
      <c r="F219" s="45"/>
      <c r="G219" s="45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5"/>
      <c r="B220" s="45"/>
      <c r="C220" s="45"/>
      <c r="D220" s="45"/>
      <c r="E220" s="45"/>
      <c r="F220" s="45"/>
      <c r="G220" s="45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5"/>
      <c r="B221" s="45"/>
      <c r="C221" s="45"/>
      <c r="D221" s="45"/>
      <c r="E221" s="45"/>
      <c r="F221" s="45"/>
      <c r="G221" s="45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5"/>
      <c r="B222" s="45"/>
      <c r="C222" s="45"/>
      <c r="D222" s="45"/>
      <c r="E222" s="45"/>
      <c r="F222" s="45"/>
      <c r="G222" s="45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5"/>
      <c r="B223" s="45"/>
      <c r="C223" s="45"/>
      <c r="D223" s="45"/>
      <c r="E223" s="45"/>
      <c r="F223" s="45"/>
      <c r="G223" s="45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5"/>
      <c r="B224" s="45"/>
      <c r="C224" s="45"/>
      <c r="D224" s="45"/>
      <c r="E224" s="45"/>
      <c r="F224" s="45"/>
      <c r="G224" s="45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33:G48">
    <cfRule type="cellIs" dxfId="0" priority="1" operator="lessThan">
      <formula>7</formula>
    </cfRule>
  </conditionalFormatting>
  <conditionalFormatting sqref="G33:G48">
    <cfRule type="cellIs" dxfId="1" priority="2" operator="greaterThanOrEqual">
      <formula>7</formula>
    </cfRule>
  </conditionalFormatting>
  <conditionalFormatting sqref="G4:G27">
    <cfRule type="cellIs" dxfId="0" priority="3" operator="lessThan">
      <formula>7</formula>
    </cfRule>
  </conditionalFormatting>
  <conditionalFormatting sqref="G4:G27">
    <cfRule type="cellIs" dxfId="1" priority="4" operator="greaterThanOrEqual">
      <formula>7</formula>
    </cfRule>
  </conditionalFormatting>
  <conditionalFormatting sqref="B4:E2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4.71"/>
    <col customWidth="1" min="2" max="6" width="8.71"/>
  </cols>
  <sheetData>
    <row r="1">
      <c r="A1" s="54" t="s">
        <v>81</v>
      </c>
      <c r="B1" s="55"/>
      <c r="C1" s="55"/>
      <c r="D1" s="55"/>
      <c r="E1" s="55"/>
      <c r="F1" s="56"/>
    </row>
    <row r="2" ht="43.5" customHeight="1">
      <c r="A2" s="57"/>
      <c r="B2" s="58"/>
      <c r="C2" s="58"/>
      <c r="D2" s="58"/>
      <c r="E2" s="58"/>
      <c r="F2" s="59"/>
    </row>
    <row r="3" ht="18.0" customHeight="1">
      <c r="A3" s="60" t="s">
        <v>82</v>
      </c>
      <c r="B3" s="61">
        <v>4.0</v>
      </c>
      <c r="C3" s="62"/>
      <c r="D3" s="63"/>
      <c r="E3" s="63"/>
      <c r="F3" s="64"/>
    </row>
    <row r="4" ht="27.75" customHeight="1">
      <c r="A4" s="65" t="s">
        <v>83</v>
      </c>
      <c r="B4" s="63"/>
      <c r="C4" s="63"/>
      <c r="D4" s="63"/>
      <c r="E4" s="63"/>
      <c r="F4" s="64"/>
    </row>
    <row r="5">
      <c r="A5" s="66" t="str">
        <f>INDIRECT(CONCATENATE("ALNS!","A",B3))</f>
        <v>Ana Beatriz Oliveira Barbosa</v>
      </c>
      <c r="B5" s="63"/>
      <c r="C5" s="63"/>
      <c r="D5" s="63"/>
      <c r="E5" s="63"/>
      <c r="F5" s="64"/>
    </row>
    <row r="6" ht="15.75" customHeight="1">
      <c r="A6" s="67" t="s">
        <v>84</v>
      </c>
      <c r="B6" s="67" t="s">
        <v>85</v>
      </c>
      <c r="C6" s="67" t="s">
        <v>86</v>
      </c>
      <c r="D6" s="67" t="s">
        <v>87</v>
      </c>
      <c r="E6" s="67" t="s">
        <v>88</v>
      </c>
      <c r="F6" s="67" t="s">
        <v>89</v>
      </c>
    </row>
    <row r="7" ht="15.0" customHeight="1">
      <c r="A7" s="68" t="s">
        <v>90</v>
      </c>
      <c r="B7" s="69" t="str">
        <f>INDIRECT(CONCATENATE("LP!","B",$B3))</f>
        <v/>
      </c>
      <c r="C7" s="69" t="str">
        <f>INDIRECT(CONCATENATE("LP!","C",$B3))</f>
        <v/>
      </c>
      <c r="D7" s="69" t="str">
        <f>INDIRECT(CONCATENATE("LP!","D",$B3))</f>
        <v/>
      </c>
      <c r="E7" s="69" t="str">
        <f>INDIRECT(CONCATENATE("LP!","E",$B3))</f>
        <v/>
      </c>
      <c r="F7" s="70" t="str">
        <f t="shared" ref="F7:F41" si="1">AVERAGE(B7:E7)</f>
        <v>#DIV/0!</v>
      </c>
    </row>
    <row r="8" ht="15.0" customHeight="1">
      <c r="A8" s="71" t="s">
        <v>91</v>
      </c>
      <c r="B8" s="70" t="str">
        <f>INDIRECT(CONCATENATE("ART!","B",$B3))</f>
        <v/>
      </c>
      <c r="C8" s="70" t="str">
        <f>INDIRECT(CONCATENATE("ART!","C",$B3))</f>
        <v/>
      </c>
      <c r="D8" s="70" t="str">
        <f>INDIRECT(CONCATENATE("ART!","D",$B3))</f>
        <v/>
      </c>
      <c r="E8" s="70" t="str">
        <f>INDIRECT(CONCATENATE("ART!","E",$B3))</f>
        <v/>
      </c>
      <c r="F8" s="70" t="str">
        <f t="shared" si="1"/>
        <v>#DIV/0!</v>
      </c>
    </row>
    <row r="9" ht="15.0" customHeight="1">
      <c r="A9" s="71" t="s">
        <v>92</v>
      </c>
      <c r="B9" s="70">
        <f>INDIRECT(CONCATENATE("ED_FIS!","B",$B3))</f>
        <v>6</v>
      </c>
      <c r="C9" s="70" t="str">
        <f>INDIRECT(CONCATENATE("ED_FIS!","C",$B3))</f>
        <v/>
      </c>
      <c r="D9" s="70" t="str">
        <f>INDIRECT(CONCATENATE("ED_FIS!","D",$B3))</f>
        <v/>
      </c>
      <c r="E9" s="70" t="str">
        <f>INDIRECT(CONCATENATE("ED_FIS!","E",$B3))</f>
        <v/>
      </c>
      <c r="F9" s="70">
        <f t="shared" si="1"/>
        <v>6</v>
      </c>
    </row>
    <row r="10" ht="15.0" customHeight="1">
      <c r="A10" s="71" t="s">
        <v>93</v>
      </c>
      <c r="B10" s="69" t="str">
        <f>INDIRECT(CONCATENATE("HIST!","B",$B3))</f>
        <v/>
      </c>
      <c r="C10" s="69" t="str">
        <f>INDIRECT(CONCATENATE("HIST!","C",$B3))</f>
        <v/>
      </c>
      <c r="D10" s="69" t="str">
        <f>INDIRECT(CONCATENATE("HIST!","D",$B3))</f>
        <v/>
      </c>
      <c r="E10" s="69" t="str">
        <f>INDIRECT(CONCATENATE("HIST!","E",$B3))</f>
        <v/>
      </c>
      <c r="F10" s="70" t="str">
        <f t="shared" si="1"/>
        <v>#DIV/0!</v>
      </c>
    </row>
    <row r="11" ht="15.0" customHeight="1">
      <c r="A11" s="71" t="s">
        <v>94</v>
      </c>
      <c r="B11" s="69" t="str">
        <f>INDIRECT(CONCATENATE("GEO!","B",$B3))</f>
        <v/>
      </c>
      <c r="C11" s="69" t="str">
        <f>INDIRECT(CONCATENATE("GEO!","C",$B3))</f>
        <v/>
      </c>
      <c r="D11" s="69" t="str">
        <f>INDIRECT(CONCATENATE("GEO!","D",$B3))</f>
        <v/>
      </c>
      <c r="E11" s="69" t="str">
        <f>INDIRECT(CONCATENATE("GEO!","E",$B3))</f>
        <v/>
      </c>
      <c r="F11" s="70" t="str">
        <f t="shared" si="1"/>
        <v>#DIV/0!</v>
      </c>
    </row>
    <row r="12" ht="15.0" customHeight="1">
      <c r="A12" s="71" t="s">
        <v>95</v>
      </c>
      <c r="B12" s="70">
        <f>INDIRECT(CONCATENATE("FIL!","B",$B3))</f>
        <v>7</v>
      </c>
      <c r="C12" s="70" t="str">
        <f>INDIRECT(CONCATENATE("FIL!","C",$B3))</f>
        <v/>
      </c>
      <c r="D12" s="70" t="str">
        <f>INDIRECT(CONCATENATE("FIL!","D",$B3))</f>
        <v/>
      </c>
      <c r="E12" s="70" t="str">
        <f>INDIRECT(CONCATENATE("FIL!","E",$B3))</f>
        <v/>
      </c>
      <c r="F12" s="70">
        <f t="shared" si="1"/>
        <v>7</v>
      </c>
    </row>
    <row r="13" ht="15.0" customHeight="1">
      <c r="A13" s="71" t="s">
        <v>96</v>
      </c>
      <c r="B13" s="70" t="str">
        <f>INDIRECT(CONCATENATE("SOC!","B",$B3))</f>
        <v/>
      </c>
      <c r="C13" s="72" t="str">
        <f>INDIRECT(CONCATENATE("SOC!","C",$B3))</f>
        <v/>
      </c>
      <c r="D13" s="70" t="str">
        <f>INDIRECT(CONCATENATE("SOC!","D",$B3))</f>
        <v/>
      </c>
      <c r="E13" s="70" t="str">
        <f>INDIRECT(CONCATENATE("SOC!","E",$B3))</f>
        <v/>
      </c>
      <c r="F13" s="70" t="str">
        <f t="shared" si="1"/>
        <v>#DIV/0!</v>
      </c>
    </row>
    <row r="14" ht="15.0" customHeight="1">
      <c r="A14" s="71" t="s">
        <v>97</v>
      </c>
      <c r="B14" s="69" t="str">
        <f>INDIRECT(CONCATENATE("QUI!","B",$B3))</f>
        <v/>
      </c>
      <c r="C14" s="69" t="str">
        <f>INDIRECT(CONCATENATE("QUI!","C",$B3))</f>
        <v/>
      </c>
      <c r="D14" s="69" t="str">
        <f>INDIRECT(CONCATENATE("QUI!","D",$B3))</f>
        <v/>
      </c>
      <c r="E14" s="70" t="str">
        <f>INDIRECT(CONCATENATE("QUI!","E",$B3))</f>
        <v/>
      </c>
      <c r="F14" s="70" t="str">
        <f t="shared" si="1"/>
        <v>#DIV/0!</v>
      </c>
    </row>
    <row r="15" ht="15.0" customHeight="1">
      <c r="A15" s="71" t="s">
        <v>98</v>
      </c>
      <c r="B15" s="69" t="str">
        <f>INDIRECT(CONCATENATE("FIS!","B",$B3))</f>
        <v/>
      </c>
      <c r="C15" s="69" t="str">
        <f>INDIRECT(CONCATENATE("FIS!","C",$B3))</f>
        <v/>
      </c>
      <c r="D15" s="69" t="str">
        <f>INDIRECT(CONCATENATE("FIS!","D",$B3))</f>
        <v/>
      </c>
      <c r="E15" s="69" t="str">
        <f>INDIRECT(CONCATENATE("FIS!","E",$B3))</f>
        <v/>
      </c>
      <c r="F15" s="70" t="str">
        <f t="shared" si="1"/>
        <v>#DIV/0!</v>
      </c>
    </row>
    <row r="16" ht="15.0" customHeight="1">
      <c r="A16" s="71" t="s">
        <v>99</v>
      </c>
      <c r="B16" s="69" t="str">
        <f>INDIRECT(CONCATENATE("BIO!","B",$B3))</f>
        <v/>
      </c>
      <c r="C16" s="69" t="str">
        <f>INDIRECT(CONCATENATE("BIO!","C",$B3))</f>
        <v/>
      </c>
      <c r="D16" s="69" t="str">
        <f>INDIRECT(CONCATENATE("BIO!","D",$B3))</f>
        <v/>
      </c>
      <c r="E16" s="69" t="str">
        <f>INDIRECT(CONCATENATE("BIO!","E",$B3))</f>
        <v/>
      </c>
      <c r="F16" s="70" t="str">
        <f t="shared" si="1"/>
        <v>#DIV/0!</v>
      </c>
    </row>
    <row r="17" ht="15.0" customHeight="1">
      <c r="A17" s="71" t="s">
        <v>100</v>
      </c>
      <c r="B17" s="69" t="str">
        <f>INDIRECT(CONCATENATE("MAT!","B",$B3))</f>
        <v/>
      </c>
      <c r="C17" s="69" t="str">
        <f>INDIRECT(CONCATENATE("MAT!","C",$B3))</f>
        <v/>
      </c>
      <c r="D17" s="69" t="str">
        <f>INDIRECT(CONCATENATE("MAT!","D",$B3))</f>
        <v/>
      </c>
      <c r="E17" s="69" t="str">
        <f>INDIRECT(CONCATENATE("MAT!","E",$B3))</f>
        <v/>
      </c>
      <c r="F17" s="70" t="str">
        <f t="shared" si="1"/>
        <v>#DIV/0!</v>
      </c>
    </row>
    <row r="18" ht="15.0" customHeight="1">
      <c r="A18" s="71" t="s">
        <v>101</v>
      </c>
      <c r="B18" s="69" t="str">
        <f>INDIRECT(CONCATENATE("EstudoOrientado!","B",$B3))</f>
        <v/>
      </c>
      <c r="C18" s="69" t="str">
        <f>INDIRECT(CONCATENATE("EstudoOrientado!","C",$B3))</f>
        <v/>
      </c>
      <c r="D18" s="69" t="str">
        <f>INDIRECT(CONCATENATE("EstudoOrientado!","D",$B3))</f>
        <v/>
      </c>
      <c r="E18" s="70" t="str">
        <f>INDIRECT(CONCATENATE("EstudoOrientado!","E",$B3))</f>
        <v/>
      </c>
      <c r="F18" s="70" t="str">
        <f t="shared" si="1"/>
        <v>#DIV/0!</v>
      </c>
    </row>
    <row r="19" ht="15.0" customHeight="1">
      <c r="A19" s="73" t="s">
        <v>102</v>
      </c>
      <c r="B19" s="69" t="str">
        <f>INDIRECT(CONCATENATE("ELET!","B",$B3))</f>
        <v/>
      </c>
      <c r="C19" s="69" t="str">
        <f>INDIRECT(CONCATENATE("ELET!","C",$B3))</f>
        <v/>
      </c>
      <c r="D19" s="69" t="str">
        <f>INDIRECT(CONCATENATE("ELET!","D",$B3))</f>
        <v/>
      </c>
      <c r="E19" s="70" t="str">
        <f>INDIRECT(CONCATENATE("ELET!","E",$B3))</f>
        <v/>
      </c>
      <c r="F19" s="70" t="str">
        <f t="shared" si="1"/>
        <v>#DIV/0!</v>
      </c>
    </row>
    <row r="20" ht="15.0" customHeight="1">
      <c r="A20" s="71" t="s">
        <v>103</v>
      </c>
      <c r="B20" s="69" t="str">
        <f>INDIRECT(CONCATENATE("Projeto_de_vida!","B",$B3))</f>
        <v/>
      </c>
      <c r="C20" s="69" t="str">
        <f>INDIRECT(CONCATENATE("Projeto_de_vida!","C",$B3))</f>
        <v/>
      </c>
      <c r="D20" s="69" t="str">
        <f>INDIRECT(CONCATENATE("Projeto_de_vida!","D",$B3))</f>
        <v/>
      </c>
      <c r="E20" s="70" t="str">
        <f>INDIRECT(CONCATENATE("Projeto_de_vida!","E",$B3))</f>
        <v/>
      </c>
      <c r="F20" s="70" t="str">
        <f t="shared" si="1"/>
        <v>#DIV/0!</v>
      </c>
    </row>
    <row r="21" ht="15.0" customHeight="1">
      <c r="A21" s="73" t="s">
        <v>104</v>
      </c>
      <c r="B21" s="70" t="str">
        <f>INDIRECT(CONCATENATE("Informatica!","B",$B3))</f>
        <v/>
      </c>
      <c r="C21" s="69" t="str">
        <f>INDIRECT(CONCATENATE("Informatica!","C",$B3))</f>
        <v/>
      </c>
      <c r="D21" s="74" t="str">
        <f>INDIRECT(CONCATENATE("Informatica!","D",$B3))</f>
        <v/>
      </c>
      <c r="E21" s="70" t="str">
        <f>INDIRECT(CONCATENATE("Informatica!","E",$B3))</f>
        <v/>
      </c>
      <c r="F21" s="70" t="str">
        <f t="shared" si="1"/>
        <v>#DIV/0!</v>
      </c>
    </row>
    <row r="22" ht="15.0" customHeight="1">
      <c r="A22" s="75" t="s">
        <v>59</v>
      </c>
      <c r="B22" s="70" t="str">
        <f>INDIRECT(CONCATENATE("Pos_medio!","B",$B3))</f>
        <v/>
      </c>
      <c r="C22" s="69" t="str">
        <f>INDIRECT(CONCATENATE("Pos_medio!","C",$B3))</f>
        <v/>
      </c>
      <c r="D22" s="74" t="str">
        <f>INDIRECT(CONCATENATE("Pos_medio!","D",$B3))</f>
        <v/>
      </c>
      <c r="E22" s="70" t="str">
        <f>INDIRECT(CONCATENATE("Pos_medio!","E",$B3))</f>
        <v/>
      </c>
      <c r="F22" s="70" t="str">
        <f t="shared" si="1"/>
        <v>#DIV/0!</v>
      </c>
    </row>
    <row r="23" ht="15.0" customHeight="1">
      <c r="A23" s="71" t="s">
        <v>105</v>
      </c>
      <c r="B23" s="69" t="str">
        <f>INDIRECT(CONCATENATE("ING!","B",$B3))</f>
        <v/>
      </c>
      <c r="C23" s="69" t="str">
        <f>INDIRECT(CONCATENATE("ING!","C",$B3))</f>
        <v/>
      </c>
      <c r="D23" s="69" t="str">
        <f>INDIRECT(CONCATENATE("ING!","D",$B3))</f>
        <v/>
      </c>
      <c r="E23" s="69" t="str">
        <f>INDIRECT(CONCATENATE("ING!","E",$B3))</f>
        <v/>
      </c>
      <c r="F23" s="70" t="str">
        <f t="shared" si="1"/>
        <v>#DIV/0!</v>
      </c>
    </row>
    <row r="24" ht="15.0" customHeight="1">
      <c r="A24" s="73" t="s">
        <v>106</v>
      </c>
      <c r="B24" s="69" t="str">
        <f>INDIRECT(CONCATENATE("ESP!","B",$B3))</f>
        <v/>
      </c>
      <c r="C24" s="69" t="str">
        <f>INDIRECT(CONCATENATE("ESP!","C",$B3))</f>
        <v/>
      </c>
      <c r="D24" s="69" t="str">
        <f>INDIRECT(CONCATENATE("ESP!","D",$B3))</f>
        <v/>
      </c>
      <c r="E24" s="69" t="str">
        <f>INDIRECT(CONCATENATE("ESP!","E",$B3))</f>
        <v/>
      </c>
      <c r="F24" s="70" t="str">
        <f t="shared" si="1"/>
        <v>#DIV/0!</v>
      </c>
    </row>
    <row r="25" ht="15.0" customHeight="1">
      <c r="A25" s="71" t="s">
        <v>107</v>
      </c>
      <c r="B25" s="70" t="str">
        <f>INDIRECT(CONCATENATE("ISC!","B",$B3))</f>
        <v/>
      </c>
      <c r="C25" s="69" t="str">
        <f>INDIRECT(CONCATENATE("ISC!","C",$B3))</f>
        <v/>
      </c>
      <c r="D25" s="74" t="str">
        <f>INDIRECT(CONCATENATE("ISC!","D",$B3))</f>
        <v/>
      </c>
      <c r="E25" s="70" t="str">
        <f>INDIRECT(CONCATENATE("ISC!","E",$B3))</f>
        <v/>
      </c>
      <c r="F25" s="70" t="str">
        <f t="shared" si="1"/>
        <v>#DIV/0!</v>
      </c>
    </row>
    <row r="26" ht="15.0" customHeight="1">
      <c r="A26" s="71" t="s">
        <v>66</v>
      </c>
      <c r="B26" s="70" t="str">
        <f>INDIRECT(CONCATENATE("intervcom!","B",$B3))</f>
        <v/>
      </c>
      <c r="C26" s="69" t="str">
        <f>INDIRECT(CONCATENATE("intervcom!","C",$B3))</f>
        <v/>
      </c>
      <c r="D26" s="74" t="str">
        <f>INDIRECT(CONCATENATE("intervcom!","D",$B3))</f>
        <v/>
      </c>
      <c r="E26" s="70" t="str">
        <f>INDIRECT(CONCATENATE("intervcom!","E",$B3))</f>
        <v/>
      </c>
      <c r="F26" s="70" t="str">
        <f t="shared" si="1"/>
        <v>#DIV/0!</v>
      </c>
    </row>
    <row r="27" ht="15.0" customHeight="1">
      <c r="A27" s="71" t="s">
        <v>108</v>
      </c>
      <c r="B27" s="69" t="str">
        <f>INDIRECT(CONCATENATE("EP!","B",$B3))</f>
        <v/>
      </c>
      <c r="C27" s="69" t="str">
        <f>INDIRECT(CONCATENATE("EP!","C",$B3))</f>
        <v/>
      </c>
      <c r="D27" s="69" t="str">
        <f>INDIRECT(CONCATENATE("EP!","D",$B3))</f>
        <v/>
      </c>
      <c r="E27" s="70" t="str">
        <f>INDIRECT(CONCATENATE("EP!","E",$B3))</f>
        <v/>
      </c>
      <c r="F27" s="70" t="str">
        <f t="shared" si="1"/>
        <v>#DIV/0!</v>
      </c>
    </row>
    <row r="28" ht="15.0" customHeight="1">
      <c r="A28" s="71" t="s">
        <v>64</v>
      </c>
      <c r="B28" s="70" t="str">
        <f>INDIRECT(CONCATENATE("Higie_Segu_trab!","B",$B3))</f>
        <v/>
      </c>
      <c r="C28" s="69" t="str">
        <f>INDIRECT(CONCATENATE("Higie_Segu_trab!","C",$B3))</f>
        <v/>
      </c>
      <c r="D28" s="74" t="str">
        <f>INDIRECT(CONCATENATE("Higie_Segu_trab!","D",$B3))</f>
        <v/>
      </c>
      <c r="E28" s="70" t="str">
        <f>INDIRECT(CONCATENATE("Higie_Segu_trab!","E",$B3))</f>
        <v/>
      </c>
      <c r="F28" s="70" t="str">
        <f t="shared" si="1"/>
        <v>#DIV/0!</v>
      </c>
    </row>
    <row r="29" ht="15.0" customHeight="1">
      <c r="A29" s="71" t="s">
        <v>109</v>
      </c>
      <c r="B29" s="70" t="str">
        <f>INDIRECT(CONCATENATE("Hist_cult_des!","B",$B3))</f>
        <v/>
      </c>
      <c r="C29" s="69" t="str">
        <f>INDIRECT(CONCATENATE("Hist_cult_des!","C",$B3))</f>
        <v/>
      </c>
      <c r="D29" s="74" t="str">
        <f>INDIRECT(CONCATENATE("Hist_cult_des!","D",$B3))</f>
        <v/>
      </c>
      <c r="E29" s="70" t="str">
        <f>INDIRECT(CONCATENATE("Hist_cult_des!","E",$B3))</f>
        <v/>
      </c>
      <c r="F29" s="70" t="str">
        <f t="shared" si="1"/>
        <v>#DIV/0!</v>
      </c>
    </row>
    <row r="30" ht="15.0" customHeight="1">
      <c r="A30" s="76" t="s">
        <v>110</v>
      </c>
      <c r="B30" s="70" t="str">
        <f>INDIRECT(CONCATENATE("Pro_Cri_Desi!","B",$B3))</f>
        <v/>
      </c>
      <c r="C30" s="69" t="str">
        <f>INDIRECT(CONCATENATE("Pro_Cri_Desi!","C",$B3))</f>
        <v/>
      </c>
      <c r="D30" s="74" t="str">
        <f>INDIRECT(CONCATENATE("Pro_Cri_Desi!","D",$B3))</f>
        <v/>
      </c>
      <c r="E30" s="70" t="str">
        <f>INDIRECT(CONCATENATE("Pro_Cri_Desi!","E",$B3))</f>
        <v/>
      </c>
      <c r="F30" s="70" t="str">
        <f t="shared" si="1"/>
        <v>#DIV/0!</v>
      </c>
    </row>
    <row r="31" ht="15.0" customHeight="1">
      <c r="A31" s="76" t="s">
        <v>111</v>
      </c>
      <c r="B31" s="70" t="str">
        <f>INDIRECT(CONCATENATE("Funda_desenho!","B",$B3))</f>
        <v/>
      </c>
      <c r="C31" s="69" t="str">
        <f>INDIRECT(CONCATENATE("Funda_desenho!","C",$B3))</f>
        <v/>
      </c>
      <c r="D31" s="74" t="str">
        <f>INDIRECT(CONCATENATE("Funda_desenho!","D",$B3))</f>
        <v/>
      </c>
      <c r="E31" s="70" t="str">
        <f>INDIRECT(CONCATENATE("Funda_desenho!","E",$B3))</f>
        <v/>
      </c>
      <c r="F31" s="70" t="str">
        <f t="shared" si="1"/>
        <v>#DIV/0!</v>
      </c>
    </row>
    <row r="32" ht="15.0" customHeight="1">
      <c r="A32" s="76" t="s">
        <v>112</v>
      </c>
      <c r="B32" s="70" t="str">
        <f>INDIRECT(CONCATENATE("Desen_Pesq!","B",$B3))</f>
        <v/>
      </c>
      <c r="C32" s="69" t="str">
        <f>INDIRECT(CONCATENATE("Desen_Pesq!","C",$B3))</f>
        <v/>
      </c>
      <c r="D32" s="74" t="str">
        <f>INDIRECT(CONCATENATE("Desen_Pesq!","D",$B3))</f>
        <v/>
      </c>
      <c r="E32" s="70" t="str">
        <f>INDIRECT(CONCATENATE("Desen_Pesq!","E",$B3))</f>
        <v/>
      </c>
      <c r="F32" s="70" t="str">
        <f t="shared" si="1"/>
        <v>#DIV/0!</v>
      </c>
    </row>
    <row r="33" ht="15.0" customHeight="1">
      <c r="A33" s="76" t="s">
        <v>72</v>
      </c>
      <c r="B33" s="70" t="str">
        <f>INDIRECT(CONCATENATE("Pesq_moda_mercado!","B",$B3))</f>
        <v/>
      </c>
      <c r="C33" s="69" t="str">
        <f>INDIRECT(CONCATENATE("Pesq_moda_mercado!","C",$B3))</f>
        <v/>
      </c>
      <c r="D33" s="74" t="str">
        <f>INDIRECT(CONCATENATE("Pesq_moda_mercado!","D",$B3))</f>
        <v/>
      </c>
      <c r="E33" s="70" t="str">
        <f>INDIRECT(CONCATENATE("Pesq_moda_mercado!","E",$B3))</f>
        <v/>
      </c>
      <c r="F33" s="70" t="str">
        <f t="shared" si="1"/>
        <v>#DIV/0!</v>
      </c>
    </row>
    <row r="34" ht="15.0" customHeight="1">
      <c r="A34" s="76" t="s">
        <v>113</v>
      </c>
      <c r="B34" s="70" t="str">
        <f>INDIRECT(CONCATENATE("Profabdc!","B",$B3))</f>
        <v/>
      </c>
      <c r="C34" s="69" t="str">
        <f>INDIRECT(CONCATENATE("Profabdc!","C",$B3))</f>
        <v/>
      </c>
      <c r="D34" s="74" t="str">
        <f>INDIRECT(CONCATENATE("Profabdc!","D",$B3))</f>
        <v/>
      </c>
      <c r="E34" s="70" t="str">
        <f>INDIRECT(CONCATENATE("Profabdc!","E",$B3))</f>
        <v/>
      </c>
      <c r="F34" s="70" t="str">
        <f t="shared" si="1"/>
        <v>#DIV/0!</v>
      </c>
    </row>
    <row r="35" ht="15.0" customHeight="1">
      <c r="A35" s="76" t="s">
        <v>74</v>
      </c>
      <c r="B35" s="70" t="str">
        <f>INDIRECT(CONCATENATE("Modelagem_plana_Cal!","B",$B3))</f>
        <v/>
      </c>
      <c r="C35" s="69" t="str">
        <f>INDIRECT(CONCATENATE("Modelagem_plana_Cal!","C",$B3))</f>
        <v/>
      </c>
      <c r="D35" s="74" t="str">
        <f>INDIRECT(CONCATENATE("Modelagem_plana_Cal!","D",$B3))</f>
        <v/>
      </c>
      <c r="E35" s="70" t="str">
        <f>INDIRECT(CONCATENATE("Modelagem_plana_Cal!","E",$B3))</f>
        <v/>
      </c>
      <c r="F35" s="70" t="str">
        <f t="shared" si="1"/>
        <v>#DIV/0!</v>
      </c>
    </row>
    <row r="36" ht="15.0" customHeight="1">
      <c r="A36" s="76" t="s">
        <v>75</v>
      </c>
      <c r="B36" s="70" t="str">
        <f>INDIRECT(CONCATENATE("SustentMat!","B",$B3))</f>
        <v/>
      </c>
      <c r="C36" s="69" t="str">
        <f>INDIRECT(CONCATENATE("SustentMat!","C",$B3))</f>
        <v/>
      </c>
      <c r="D36" s="74" t="str">
        <f>INDIRECT(CONCATENATE("SustentMat!","D",$B3))</f>
        <v/>
      </c>
      <c r="E36" s="70" t="str">
        <f>INDIRECT(CONCATENATE("SustentMat!","E",$B3))</f>
        <v/>
      </c>
      <c r="F36" s="70" t="str">
        <f t="shared" si="1"/>
        <v>#DIV/0!</v>
      </c>
    </row>
    <row r="37" ht="15.0" customHeight="1">
      <c r="A37" s="76" t="s">
        <v>114</v>
      </c>
      <c r="B37" s="70" t="str">
        <f>INDIRECT(CONCATENATE("DesProjeto1!","B",$B3))</f>
        <v/>
      </c>
      <c r="C37" s="69" t="str">
        <f>INDIRECT(CONCATENATE("DesProjeto1!","C",$B3))</f>
        <v/>
      </c>
      <c r="D37" s="74" t="str">
        <f>INDIRECT(CONCATENATE("DesProjeto1!","D",$B3))</f>
        <v/>
      </c>
      <c r="E37" s="70" t="str">
        <f>INDIRECT(CONCATENATE("DesProjeto1!","E",$B3))</f>
        <v/>
      </c>
      <c r="F37" s="70" t="str">
        <f t="shared" si="1"/>
        <v>#DIV/0!</v>
      </c>
    </row>
    <row r="38" ht="15.0" customHeight="1">
      <c r="A38" s="76" t="s">
        <v>77</v>
      </c>
      <c r="B38" s="70" t="str">
        <f>INDIRECT(CONCATENATE("Desenho_3D!","B",$B3))</f>
        <v/>
      </c>
      <c r="C38" s="69" t="str">
        <f>INDIRECT(CONCATENATE("Desenho_3D!","C",$B3))</f>
        <v/>
      </c>
      <c r="D38" s="74" t="str">
        <f>INDIRECT(CONCATENATE("Desenho_3D!","D",$B3))</f>
        <v/>
      </c>
      <c r="E38" s="70" t="str">
        <f>INDIRECT(CONCATENATE("Desenho_3D!","E",$B3))</f>
        <v/>
      </c>
      <c r="F38" s="70" t="str">
        <f t="shared" si="1"/>
        <v>#DIV/0!</v>
      </c>
    </row>
    <row r="39" ht="15.0" customHeight="1">
      <c r="A39" s="76" t="s">
        <v>115</v>
      </c>
      <c r="B39" s="70" t="str">
        <f>INDIRECT(CONCATENATE("logist_gest_prod_vend!","B",$B3))</f>
        <v/>
      </c>
      <c r="C39" s="69" t="str">
        <f>INDIRECT(CONCATENATE("logist_gest_prod_vend!","C",$B3))</f>
        <v/>
      </c>
      <c r="D39" s="74" t="str">
        <f>INDIRECT(CONCATENATE("logist_gest_prod_vend!","D",$B3))</f>
        <v/>
      </c>
      <c r="E39" s="70" t="str">
        <f>INDIRECT(CONCATENATE("logist_gest_prod_vend!","E",$B3))</f>
        <v/>
      </c>
      <c r="F39" s="70" t="str">
        <f t="shared" si="1"/>
        <v>#DIV/0!</v>
      </c>
    </row>
    <row r="40" ht="15.0" customHeight="1">
      <c r="A40" s="76" t="s">
        <v>116</v>
      </c>
      <c r="B40" s="70" t="str">
        <f>INDIRECT(CONCATENATE("Desenv_de_Projeto2!","B",$B3))</f>
        <v/>
      </c>
      <c r="C40" s="69" t="str">
        <f>INDIRECT(CONCATENATE("Desenv_de_Projeto2!","C",$B3))</f>
        <v/>
      </c>
      <c r="D40" s="74" t="str">
        <f>INDIRECT(CONCATENATE("Desenv_de_Projeto2!","D",$B3))</f>
        <v/>
      </c>
      <c r="E40" s="70" t="str">
        <f>INDIRECT(CONCATENATE("Desenv_de_Projeto2!","E",$B3))</f>
        <v/>
      </c>
      <c r="F40" s="70" t="str">
        <f t="shared" si="1"/>
        <v>#DIV/0!</v>
      </c>
    </row>
    <row r="41" ht="15.0" customHeight="1">
      <c r="A41" s="76" t="s">
        <v>117</v>
      </c>
      <c r="B41" s="70" t="str">
        <f>INDIRECT(CONCATENATE("Gest_Ino_Desen_Prod!","B",$B3))</f>
        <v/>
      </c>
      <c r="C41" s="69" t="str">
        <f>INDIRECT(CONCATENATE("Gest_Ino_Desen_Prod!","C",$B3))</f>
        <v/>
      </c>
      <c r="D41" s="70" t="str">
        <f>INDIRECT(CONCATENATE("Gest_Ino_Desen_Prod!","D",$B3))</f>
        <v/>
      </c>
      <c r="E41" s="70" t="str">
        <f>INDIRECT(CONCATENATE("Gest_Ino_Desen_Prod!","E",$B3))</f>
        <v/>
      </c>
      <c r="F41" s="70" t="str">
        <f t="shared" si="1"/>
        <v>#DIV/0!</v>
      </c>
    </row>
    <row r="42" ht="15.75" customHeight="1"/>
    <row r="43" ht="15.75" customHeight="1"/>
    <row r="44" ht="15.75" customHeight="1">
      <c r="A44" s="77" t="s">
        <v>118</v>
      </c>
      <c r="B44" s="78"/>
      <c r="C44" s="78"/>
      <c r="D44" s="78"/>
      <c r="E44" s="78"/>
      <c r="F44" s="79"/>
    </row>
    <row r="45" ht="15.75" customHeight="1">
      <c r="A45" s="80"/>
      <c r="B45" s="45"/>
      <c r="C45" s="45"/>
      <c r="D45" s="45"/>
      <c r="E45" s="45"/>
      <c r="F45" s="81"/>
    </row>
    <row r="46" ht="15.75" customHeight="1">
      <c r="A46" s="80"/>
      <c r="B46" s="45"/>
      <c r="C46" s="45"/>
      <c r="D46" s="45"/>
      <c r="E46" s="45"/>
      <c r="F46" s="81"/>
    </row>
    <row r="47" ht="15.75" customHeight="1">
      <c r="A47" s="82"/>
      <c r="B47" s="83"/>
      <c r="C47" s="83"/>
      <c r="D47" s="83"/>
      <c r="E47" s="83"/>
      <c r="F47" s="84"/>
    </row>
    <row r="48" ht="15.75" customHeight="1"/>
    <row r="49" ht="15.75" customHeight="1">
      <c r="A49" s="85" t="s">
        <v>119</v>
      </c>
      <c r="B49" s="55"/>
      <c r="C49" s="55"/>
      <c r="D49" s="55"/>
      <c r="E49" s="55"/>
      <c r="F49" s="55"/>
    </row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A1:F2"/>
    <mergeCell ref="C3:F3"/>
    <mergeCell ref="A4:F4"/>
    <mergeCell ref="A5:F5"/>
    <mergeCell ref="A49:F49"/>
  </mergeCells>
  <conditionalFormatting sqref="B7:F41">
    <cfRule type="cellIs" dxfId="1" priority="1" operator="greaterThanOrEqual">
      <formula>7</formula>
    </cfRule>
  </conditionalFormatting>
  <conditionalFormatting sqref="B7:F41">
    <cfRule type="cellIs" dxfId="3" priority="2" operator="lessThan">
      <formula>7</formula>
    </cfRule>
  </conditionalFormatting>
  <printOptions/>
  <pageMargins bottom="0.3167068834137669" footer="0.0" header="0.0" left="0.511811024" right="0.511811024" top="0.516732283464567"/>
  <pageSetup paperSize="9" orientation="portrait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11.57"/>
    <col customWidth="1" min="3" max="3" width="14.43"/>
    <col customWidth="1" min="4" max="16" width="11.57"/>
  </cols>
  <sheetData>
    <row r="1">
      <c r="A1" s="86" t="s">
        <v>120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6"/>
    </row>
    <row r="2">
      <c r="A2" s="21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3"/>
    </row>
    <row r="3">
      <c r="A3" s="87" t="s">
        <v>121</v>
      </c>
      <c r="B3" s="88" t="s">
        <v>122</v>
      </c>
      <c r="C3" s="87" t="s">
        <v>123</v>
      </c>
      <c r="D3" s="88" t="s">
        <v>124</v>
      </c>
      <c r="E3" s="89" t="s">
        <v>125</v>
      </c>
      <c r="F3" s="90"/>
      <c r="G3" s="91"/>
      <c r="H3" s="88">
        <f>COUNTA(ALNS!A4:A43)</f>
        <v>24</v>
      </c>
      <c r="I3" s="92" t="s">
        <v>126</v>
      </c>
      <c r="J3" s="90"/>
      <c r="K3" s="90"/>
      <c r="L3" s="90"/>
      <c r="M3" s="90"/>
      <c r="N3" s="90"/>
      <c r="O3" s="90"/>
      <c r="P3" s="91"/>
    </row>
    <row r="4">
      <c r="A4" s="93" t="s">
        <v>127</v>
      </c>
      <c r="B4" s="15"/>
      <c r="C4" s="16"/>
      <c r="D4" s="94" t="s">
        <v>128</v>
      </c>
      <c r="E4" s="94" t="s">
        <v>129</v>
      </c>
      <c r="F4" s="94" t="s">
        <v>130</v>
      </c>
      <c r="G4" s="94" t="s">
        <v>131</v>
      </c>
      <c r="H4" s="94" t="s">
        <v>132</v>
      </c>
      <c r="I4" s="94" t="s">
        <v>133</v>
      </c>
      <c r="J4" s="94" t="s">
        <v>134</v>
      </c>
      <c r="K4" s="94" t="s">
        <v>135</v>
      </c>
      <c r="L4" s="94" t="s">
        <v>136</v>
      </c>
      <c r="M4" s="94" t="s">
        <v>137</v>
      </c>
      <c r="N4" s="94" t="s">
        <v>138</v>
      </c>
      <c r="O4" s="94" t="s">
        <v>139</v>
      </c>
      <c r="P4" s="94" t="s">
        <v>140</v>
      </c>
    </row>
    <row r="5">
      <c r="A5" s="21"/>
      <c r="B5" s="22"/>
      <c r="C5" s="23"/>
      <c r="D5" s="95" t="b">
        <v>1</v>
      </c>
      <c r="E5" s="95" t="b">
        <v>1</v>
      </c>
      <c r="F5" s="95" t="b">
        <v>1</v>
      </c>
      <c r="G5" s="95" t="b">
        <v>1</v>
      </c>
      <c r="H5" s="95" t="b">
        <v>1</v>
      </c>
      <c r="I5" s="95" t="b">
        <v>0</v>
      </c>
      <c r="J5" s="95" t="b">
        <v>0</v>
      </c>
      <c r="K5" s="95" t="b">
        <v>0</v>
      </c>
      <c r="L5" s="95" t="b">
        <v>0</v>
      </c>
      <c r="M5" s="95" t="b">
        <v>1</v>
      </c>
      <c r="N5" s="95" t="b">
        <v>1</v>
      </c>
      <c r="O5" s="95" t="b">
        <v>1</v>
      </c>
      <c r="P5" s="95" t="b">
        <v>1</v>
      </c>
    </row>
    <row r="6">
      <c r="A6" s="92"/>
      <c r="B6" s="90"/>
      <c r="C6" s="90"/>
      <c r="D6" s="90"/>
      <c r="E6" s="90"/>
      <c r="F6" s="90"/>
      <c r="G6" s="90"/>
      <c r="H6" s="90"/>
      <c r="I6" s="90"/>
      <c r="J6" s="90"/>
      <c r="K6" s="90"/>
      <c r="L6" s="90"/>
      <c r="M6" s="90"/>
      <c r="N6" s="90"/>
      <c r="O6" s="90"/>
      <c r="P6" s="91"/>
    </row>
    <row r="7" ht="18.75" customHeight="1">
      <c r="A7" s="96" t="s">
        <v>141</v>
      </c>
      <c r="B7" s="90"/>
      <c r="C7" s="91"/>
      <c r="D7" s="97">
        <v>1.0</v>
      </c>
      <c r="E7" s="97">
        <v>2.0</v>
      </c>
      <c r="F7" s="97">
        <v>3.0</v>
      </c>
      <c r="G7" s="97">
        <v>4.0</v>
      </c>
      <c r="H7" s="97" t="s">
        <v>142</v>
      </c>
      <c r="I7" s="98" t="s">
        <v>143</v>
      </c>
      <c r="J7" s="15"/>
      <c r="K7" s="15"/>
      <c r="L7" s="16"/>
      <c r="M7" s="98" t="s">
        <v>144</v>
      </c>
      <c r="N7" s="15"/>
      <c r="O7" s="15"/>
      <c r="P7" s="16"/>
    </row>
    <row r="8" ht="18.75" customHeight="1">
      <c r="A8" s="99" t="s">
        <v>145</v>
      </c>
      <c r="B8" s="90"/>
      <c r="C8" s="91"/>
      <c r="D8" s="100">
        <f>IFERROR(AVERAGE(IF(D5=TRUE,ART!B4:B43),IF(E5=TRUE,BIO!B4:B43),IF(F5=TRUE,ED_FIS!B4:B43),IF(G5=TRUE,FIL!B4:B43),IF(H5=TRUE,FIS!B4:B43),IF(I5=TRUE,GEO!B4:B43),IF(J5=TRUE,HIST!B4:B43),IF(K5=TRUE,ESP!B4:B43),IF(L5=TRUE,ING!B4:B43),IF(M5=TRUE,LP!B4:B43),IF(N5=TRUE,MAT!B4:B42),IF(O5=TRUE,QUI!B4:B43),IF(P5=TRUE,SOC!B4:B43)),)</f>
        <v>7.915909091</v>
      </c>
      <c r="E8" s="101" t="str">
        <f>IFERROR(AVERAGE(IF(D5=TRUE,ART!C4:C43),IF(E5=TRUE,BIO!C4:C43),IF(F5=TRUE,ED_FIS!C4:C43),IF(G5=TRUE,FIL!C4:C43),IF(H5=TRUE,FIS!C4:C43),IF(I5=TRUE,GEO!C4:C43),IF(J5=TRUE,HIST!C4:C43),IF(K5=TRUE,ESP!C4:C43),IF(L5=TRUE,ING!C4:C43),IF(M5=TRUE,LP!C4:C43),IF(N5=TRUE,MAT!C4:C42),IF(O5=TRUE,QUI!C4:C43),IF(P5=TRUE,SOC!C4:C43)),)</f>
        <v/>
      </c>
      <c r="F8" s="100" t="str">
        <f>IFERROR(AVERAGE(IF(D5=TRUE,ART!D4:D43),IF(E5=TRUE,BIO!D4:D43),IF(F5=TRUE,ED_FIS!D4:D43),IF(G5=TRUE,FIL!D4:D43),IF(H5=TRUE,FIS!D4:D43),IF(I5=TRUE,GEO!D4:D43),IF(J5=TRUE,HIST!D4:D43),IF(K5=TRUE,ESP!D4:D43),IF(L5=TRUE,ING!D4:D43),IF(M5=TRUE,LP!D4:D43),IF(N5=TRUE,MAT!D4:D42),IF(O5=TRUE,QUI!D4:D43),IF(P5=TRUE,SOC!D4:D43)),)</f>
        <v/>
      </c>
      <c r="G8" s="100" t="str">
        <f>IFERROR(AVERAGE(IF(D5=TRUE,ART!E4:E43),IF(E5=TRUE,BIO!E4:E43),IF(F5=TRUE,ED_FIS!E4:E43),IF(G5=TRUE,FIL!E4:E43),IF(H5=TRUE,FIS!E4:E43),IF(I5=TRUE,GEO!E4:E43),IF(J5=TRUE,HIST!E4:E43),IF(K5=TRUE,ESP!E4:E43),IF(L5=TRUE,ING!E4:E43),IF(M5=TRUE,LP!E4:E43),IF(N5=TRUE,MAT!E4:E42),IF(O5=TRUE,QUI!E4:E43),IF(P5=TRUE,SOC!E4:E43)),)</f>
        <v/>
      </c>
      <c r="H8" s="100">
        <f>IFERROR(AVERAGE(D8:G8),)</f>
        <v>7.915909091</v>
      </c>
      <c r="I8" s="102"/>
      <c r="L8" s="103"/>
      <c r="M8" s="102"/>
      <c r="P8" s="103"/>
    </row>
    <row r="9" ht="18.75" customHeight="1">
      <c r="A9" s="104" t="str">
        <f>CONCATENATE("Nº de alunos com média maior ou igual a ",L16,":")</f>
        <v>Nº de alunos com média maior ou igual a 7:</v>
      </c>
      <c r="B9" s="90"/>
      <c r="C9" s="91"/>
      <c r="D9" s="105">
        <f>IF(D8&lt;&gt;"",H3-D10,)</f>
        <v>9</v>
      </c>
      <c r="E9" s="105" t="str">
        <f>IF(E8&lt;&gt;"",H3-E10,)</f>
        <v/>
      </c>
      <c r="F9" s="105" t="str">
        <f>IF(F8&lt;&gt;"",H3-F10,)</f>
        <v/>
      </c>
      <c r="G9" s="105" t="str">
        <f>IF(G8&lt;&gt;"",H3-G10,)</f>
        <v/>
      </c>
      <c r="H9" s="105">
        <f>IF(H8&lt;&gt;"",H3-H10,)</f>
        <v>9</v>
      </c>
      <c r="I9" s="102"/>
      <c r="L9" s="103"/>
      <c r="M9" s="102"/>
      <c r="P9" s="103"/>
    </row>
    <row r="10" ht="18.75" customHeight="1">
      <c r="A10" s="104" t="str">
        <f>CONCATENATE("Nº de alunos com média menor que ",L16,":")</f>
        <v>Nº de alunos com média menor que 7:</v>
      </c>
      <c r="B10" s="90"/>
      <c r="C10" s="91"/>
      <c r="D10" s="106">
        <v>15.0</v>
      </c>
      <c r="E10" s="106">
        <v>0.0</v>
      </c>
      <c r="F10" s="106">
        <v>0.0</v>
      </c>
      <c r="G10" s="106">
        <v>0.0</v>
      </c>
      <c r="H10" s="106">
        <v>15.0</v>
      </c>
      <c r="I10" s="102"/>
      <c r="L10" s="103"/>
      <c r="M10" s="102"/>
      <c r="P10" s="103"/>
    </row>
    <row r="11" ht="18.75" customHeight="1">
      <c r="A11" s="104" t="str">
        <f>CONCATENATE("% de alunos com média maior ou igual a ",L16,":")</f>
        <v>% de alunos com média maior ou igual a 7:</v>
      </c>
      <c r="B11" s="90"/>
      <c r="C11" s="91"/>
      <c r="D11" s="107">
        <f>IF(D8&lt;&gt;"",D9/H3,)</f>
        <v>0.375</v>
      </c>
      <c r="E11" s="107" t="str">
        <f>IF(E8&lt;&gt;"",E9/H3,)</f>
        <v/>
      </c>
      <c r="F11" s="107" t="str">
        <f>IF(F8&lt;&gt;"",F9/H3,)</f>
        <v/>
      </c>
      <c r="G11" s="107" t="str">
        <f>IF(G8&lt;&gt;"",G9/H3,)</f>
        <v/>
      </c>
      <c r="H11" s="107">
        <f>IF(H8&lt;&gt;"",H9/H3,)</f>
        <v>0.375</v>
      </c>
      <c r="I11" s="102"/>
      <c r="L11" s="103"/>
      <c r="M11" s="102"/>
      <c r="P11" s="103"/>
    </row>
    <row r="12" ht="18.75" customHeight="1">
      <c r="A12" s="104" t="str">
        <f>CONCATENATE("% de alunos com média menor que ",L16,":")</f>
        <v>% de alunos com média menor que 7:</v>
      </c>
      <c r="B12" s="90"/>
      <c r="C12" s="91"/>
      <c r="D12" s="107">
        <f t="shared" ref="D12:G12" si="1">IF(D8&lt;&gt;"",1-D11,)</f>
        <v>0.625</v>
      </c>
      <c r="E12" s="107" t="str">
        <f t="shared" si="1"/>
        <v/>
      </c>
      <c r="F12" s="107" t="str">
        <f t="shared" si="1"/>
        <v/>
      </c>
      <c r="G12" s="107" t="str">
        <f t="shared" si="1"/>
        <v/>
      </c>
      <c r="H12" s="107">
        <f>IF(H8&lt;&gt;"",H10/H3,)</f>
        <v>0.625</v>
      </c>
      <c r="I12" s="102"/>
      <c r="L12" s="103"/>
      <c r="M12" s="102"/>
      <c r="P12" s="103"/>
    </row>
    <row r="13" ht="18.75" customHeight="1">
      <c r="A13" s="108" t="str">
        <f>CONCATENATE("Nº de médias maiores ou iguais a ",5,":")</f>
        <v>Nº de médias maiores ou iguais a 5:</v>
      </c>
      <c r="B13" s="90"/>
      <c r="C13" s="91"/>
      <c r="D13" s="109">
        <f>IF(D8&lt;&gt;"",IFERROR(SUM(IF(D5=TRUE,COUNTIF(ART!B4:B43,CONCATENATE("&gt;=",5))),IF(E5=TRUE,COUNTIF(BIO!B4:B43,CONCATENATE("&gt;=",5))),IF(F5=TRUE,COUNTIF(ED_FIS!B4:B43,CONCATENATE("&gt;=",5))),IF(G5=TRUE,COUNTIF(FIL!B4:B43,CONCATENATE("&gt;=",5))),IF(H5=TRUE,COUNTIF(FIS!B4:B43,CONCATENATE("&gt;=",5))),IF(I5=TRUE,COUNTIF(GEO!B4:B43,CONCATENATE("&gt;=",5))),IF(J5=TRUE,COUNTIF(HIST!B4:B43,CONCATENATE("&gt;=",5))),IF(K5=TRUE,COUNTIF(ESP!B4:B43,CONCATENATE("&gt;=",5))),IF(L5=TRUE,COUNTIF(ING!B4:B43,CONCATENATE("&gt;=",5))),IF(M5=TRUE,COUNTIF(LP!B4:B43,CONCATENATE("&gt;=",5))),IF(N5=TRUE,COUNTIF(MAT!B4:B42,CONCATENATE("&gt;=",5))),IF(O5=TRUE,COUNTIF(QUI!B4:B43,CONCATENATE("&gt;=",5))),IF(P5=TRUE,COUNTIF(SOC!B4:B43,CONCATENATE("&gt;=",5)))),),)</f>
        <v>44</v>
      </c>
      <c r="E13" s="109" t="str">
        <f>IF(E8&lt;&gt;"",IFERROR(SUM(IF(D5=TRUE,COUNTIF(ART!C4:C43,CONCATENATE("&gt;=",5))),IF(E5=TRUE,COUNTIF(BIO!C4:C43,CONCATENATE("&gt;=",5))),IF(F5=TRUE,COUNTIF(ED_FIS!C4:C43,CONCATENATE("&gt;=",5))),IF(G5=TRUE,COUNTIF(FIL!C4:C43,CONCATENATE("&gt;=",5))),IF(H5=TRUE,COUNTIF(FIS!C4:C43,CONCATENATE("&gt;=",5))),IF(I5=TRUE,COUNTIF(GEO!C4:C43,CONCATENATE("&gt;=",5))),IF(J5=TRUE,COUNTIF(HIST!C4:C43,CONCATENATE("&gt;=",5))),IF(K5=TRUE,COUNTIF(ESP!C4:C43,CONCATENATE("&gt;=",5))),IF(L5=TRUE,COUNTIF(ING!C4:C43,CONCATENATE("&gt;=",5))),IF(M5=TRUE,COUNTIF(LP!C4:C43,CONCATENATE("&gt;=",5))),IF(N5=TRUE,COUNTIF(MAT!C4:C42,CONCATENATE("&gt;=",5))),IF(O5=TRUE,COUNTIF(QUI!C4:C43,CONCATENATE("&gt;=",5))),IF(P5=TRUE,COUNTIF(SOC!C4:C43,CONCATENATE("&gt;=",5)))),),)</f>
        <v/>
      </c>
      <c r="F13" s="109" t="str">
        <f>IF(F8&lt;&gt;"",IFERROR(SUM(IF(D5=TRUE,COUNTIF(ART!D4:D43,CONCATENATE("&gt;=",5))),IF(E5=TRUE,COUNTIF(BIO!D4:D43,CONCATENATE("&gt;=",5))),IF(F5=TRUE,COUNTIF(ED_FIS!D4:D43,CONCATENATE("&gt;=",5))),IF(G5=TRUE,COUNTIF(FIL!D4:D43,CONCATENATE("&gt;=",5))),IF(H5=TRUE,COUNTIF(FIS!D4:D43,CONCATENATE("&gt;=",5))),IF(I5=TRUE,COUNTIF(GEO!D4:D43,CONCATENATE("&gt;=",5))),IF(J5=TRUE,COUNTIF(HIST!D4:D43,CONCATENATE("&gt;=",5))),IF(K5=TRUE,COUNTIF(ESP!D4:D43,CONCATENATE("&gt;=",5))),IF(L5=TRUE,COUNTIF(ING!D4:D43,CONCATENATE("&gt;=",5))),IF(M5=TRUE,COUNTIF(LP!D4:D43,CONCATENATE("&gt;=",5))),IF(N5=TRUE,COUNTIF(MAT!D4:D42,CONCATENATE("&gt;=",5))),IF(O5=TRUE,COUNTIF(QUI!D4:D43,CONCATENATE("&gt;=",5))),IF(P5=TRUE,COUNTIF(SOC!D4:D43,CONCATENATE("&gt;=",5)))),),)</f>
        <v/>
      </c>
      <c r="G13" s="109" t="str">
        <f>IF(G8&lt;&gt;"",IFERROR(SUM(IF(D5=TRUE,COUNTIF(ART!E4:E43,CONCATENATE("&gt;=",5))),IF(E5=TRUE,COUNTIF(BIO!E4:E43,CONCATENATE("&gt;=",5))),IF(F5=TRUE,COUNTIF(ED_FIS!E4:E43,CONCATENATE("&gt;=",5))),IF(G5=TRUE,COUNTIF(FIL!E4:E43,CONCATENATE("&gt;=",5))),IF(H5=TRUE,COUNTIF(FIS!E4:E43,CONCATENATE("&gt;=",5))),IF(I5=TRUE,COUNTIF(GEO!E4:E43,CONCATENATE("&gt;=",5))),IF(J5=TRUE,COUNTIF(HIST!E4:E43,CONCATENATE("&gt;=",5))),IF(K5=TRUE,COUNTIF(ESP!E4:E43,CONCATENATE("&gt;=",5))),IF(L5=TRUE,COUNTIF(ING!E4:E43,CONCATENATE("&gt;=",5))),IF(M5=TRUE,COUNTIF(LP!E4:E43,CONCATENATE("&gt;=",5))),IF(N5=TRUE,COUNTIF(MAT!E4:E42,CONCATENATE("&gt;=",5))),IF(O5=TRUE,COUNTIF(QUI!E4:E43,CONCATENATE("&gt;=",5))),IF(P5=TRUE,COUNTIF(SOC!E4:E43,CONCATENATE("&gt;=",5)))),),)</f>
        <v/>
      </c>
      <c r="H13" s="109">
        <f t="shared" ref="H13:H14" si="2">SUM(D13:G13)</f>
        <v>44</v>
      </c>
      <c r="I13" s="102"/>
      <c r="L13" s="103"/>
      <c r="M13" s="102"/>
      <c r="P13" s="103"/>
    </row>
    <row r="14" ht="18.75" customHeight="1">
      <c r="A14" s="108" t="str">
        <f>CONCATENATE("Nº de médias menores que ",5,":")</f>
        <v>Nº de médias menores que 5:</v>
      </c>
      <c r="B14" s="90"/>
      <c r="C14" s="91"/>
      <c r="D14" s="109">
        <f>IF(D8&lt;&gt;"",IFERROR(SUM(IF(D5=TRUE,COUNTIF(ART!B4:B43,CONCATENATE("&lt;",5))),IF(E5=TRUE,COUNTIF(BIO!B4:B43,CONCATENATE("&lt;",5))),IF(F5=TRUE,COUNTIF(ED_FIS!B4:B43,CONCATENATE("&lt;",5))),IF(G5=TRUE,COUNTIF(FIL!B4:B43,CONCATENATE("&lt;",5))),IF(H5=TRUE,COUNTIF(FIS!B4:B43,CONCATENATE("&lt;",5))),IF(I5=TRUE,COUNTIF(GEO!B4:B43,CONCATENATE("&lt;",5))),IF(J5=TRUE,COUNTIF(HIST!B4:B43,CONCATENATE("&lt;",5))),IF(K5=TRUE,COUNTIF(ESP!B4:B43,CONCATENATE("&lt;",5))),IF(L5=TRUE,COUNTIF(ING!B4:B43,CONCATENATE("&lt;",5))),IF(M5=TRUE,COUNTIF(LP!B4:B43,CONCATENATE("&lt;",5))),IF(N5=TRUE,COUNTIF(MAT!B4:B42,CONCATENATE("&lt;",5))),IF(O5=TRUE,COUNTIF(QUI!B4:B43,CONCATENATE("&lt;",5))),IF(P5=TRUE,COUNTIF(SOC!B4:B43,CONCATENATE("&lt;",5)))),),)</f>
        <v>0</v>
      </c>
      <c r="E14" s="109" t="str">
        <f>IF(E8&lt;&gt;"",IFERROR(SUM(IF(D5=TRUE,COUNTIF(ART!C4:C43,CONCATENATE("&lt;",5))),IF(E5=TRUE,COUNTIF(BIO!C4:C43,CONCATENATE("&lt;",5))),IF(F5=TRUE,COUNTIF(ED_FIS!C4:C43,CONCATENATE("&lt;",5))),IF(G5=TRUE,COUNTIF(FIL!C4:C43,CONCATENATE("&lt;",5))),IF(H5=TRUE,COUNTIF(FIS!C4:C43,CONCATENATE("&lt;",5))),IF(I5=TRUE,COUNTIF(GEO!C4:C43,CONCATENATE("&lt;",5))),IF(J5=TRUE,COUNTIF(HIST!C4:C43,CONCATENATE("&lt;",5))),IF(K5=TRUE,COUNTIF(ESP!C4:C43,CONCATENATE("&lt;",5))),IF(L5=TRUE,COUNTIF(ING!C4:C43,CONCATENATE("&lt;",5))),IF(M5=TRUE,COUNTIF(LP!C4:C43,CONCATENATE("&lt;",5))),IF(N5=TRUE,COUNTIF(MAT!C4:C42,CONCATENATE("&lt;",5))),IF(O5=TRUE,COUNTIF(QUI!C4:C43,CONCATENATE("&lt;",5))),IF(P5=TRUE,COUNTIF(SOC!C4:C43,CONCATENATE("&lt;",5)))),),)</f>
        <v/>
      </c>
      <c r="F14" s="109" t="str">
        <f>IF(F8&lt;&gt;"",IFERROR(SUM(IF(D5=TRUE,COUNTIF(ART!D4:D43,CONCATENATE("&lt;",5))),IF(E5=TRUE,COUNTIF(BIO!D4:D43,CONCATENATE("&lt;",5))),IF(F5=TRUE,COUNTIF(ED_FIS!D4:D43,CONCATENATE("&lt;",5))),IF(G5=TRUE,COUNTIF(FIL!D4:D43,CONCATENATE("&lt;",5))),IF(H5=TRUE,COUNTIF(FIS!D4:D43,CONCATENATE("&lt;",5))),IF(I5=TRUE,COUNTIF(GEO!D4:D43,CONCATENATE("&lt;",5))),IF(J5=TRUE,COUNTIF(HIST!D4:D43,CONCATENATE("&lt;",5))),IF(K5=TRUE,COUNTIF(ESP!D4:D43,CONCATENATE("&lt;",5))),IF(L5=TRUE,COUNTIF(ING!D4:D43,CONCATENATE("&lt;",5))),IF(M5=TRUE,COUNTIF(LP!D4:D43,CONCATENATE("&lt;",5))),IF(N5=TRUE,COUNTIF(MAT!D4:D42,CONCATENATE("&lt;",5))),IF(O5=TRUE,COUNTIF(QUI!D4:D43,CONCATENATE("&lt;",5))),IF(P5=TRUE,COUNTIF(SOC!D4:D43,CONCATENATE("&lt;",5)))),),)</f>
        <v/>
      </c>
      <c r="G14" s="109" t="str">
        <f>IF(G8&lt;&gt;"",IFERROR(SUM(IF(D5=TRUE,COUNTIF(ART!E4:E43,CONCATENATE("&lt;",5))),IF(E5=TRUE,COUNTIF(BIO!E4:E43,CONCATENATE("&lt;",5))),IF(F5=TRUE,COUNTIF(ED_FIS!E4:E43,CONCATENATE("&lt;",5))),IF(G5=TRUE,COUNTIF(FIL!E4:E43,CONCATENATE("&lt;",5))),IF(H5=TRUE,COUNTIF(FIS!E4:E43,CONCATENATE("&lt;",5))),IF(I5=TRUE,COUNTIF(GEO!E4:E43,CONCATENATE("&lt;",5))),IF(J5=TRUE,COUNTIF(HIST!E4:E43,CONCATENATE("&lt;",5))),IF(K5=TRUE,COUNTIF(ESP!E4:E43,CONCATENATE("&lt;",5))),IF(L5=TRUE,COUNTIF(ING!E4:E43,CONCATENATE("&lt;",5))),IF(M5=TRUE,COUNTIF(LP!E4:E43,CONCATENATE("&lt;",5))),IF(N5=TRUE,COUNTIF(MAT!E4:E42,CONCATENATE("&lt;",5))),IF(O5=TRUE,COUNTIF(QUI!E4:E43,CONCATENATE("&lt;",5))),IF(P5=TRUE,COUNTIF(SOC!E4:E43,CONCATENATE("&lt;",5)))),),)</f>
        <v/>
      </c>
      <c r="H14" s="109">
        <f t="shared" si="2"/>
        <v>0</v>
      </c>
      <c r="I14" s="102"/>
      <c r="L14" s="103"/>
      <c r="M14" s="102"/>
      <c r="P14" s="103"/>
    </row>
    <row r="15" ht="18.75" customHeight="1">
      <c r="A15" s="108" t="str">
        <f>CONCATENATE("% de médias maiores ou iguais a ",5,":")</f>
        <v>% de médias maiores ou iguais a 5:</v>
      </c>
      <c r="B15" s="90"/>
      <c r="C15" s="91"/>
      <c r="D15" s="110">
        <f t="shared" ref="D15:H15" si="3">IF(D8&lt;&gt;"",D13/SUM(D13:D14),)</f>
        <v>1</v>
      </c>
      <c r="E15" s="110" t="str">
        <f t="shared" si="3"/>
        <v/>
      </c>
      <c r="F15" s="110" t="str">
        <f t="shared" si="3"/>
        <v/>
      </c>
      <c r="G15" s="110" t="str">
        <f t="shared" si="3"/>
        <v/>
      </c>
      <c r="H15" s="110">
        <f t="shared" si="3"/>
        <v>1</v>
      </c>
      <c r="I15" s="21"/>
      <c r="J15" s="22"/>
      <c r="K15" s="22"/>
      <c r="L15" s="23"/>
      <c r="M15" s="21"/>
      <c r="N15" s="22"/>
      <c r="O15" s="22"/>
      <c r="P15" s="23"/>
    </row>
    <row r="16" ht="18.75" customHeight="1">
      <c r="A16" s="108" t="str">
        <f>CONCATENATE("% de médias menores que ",5,":")</f>
        <v>% de médias menores que 5:</v>
      </c>
      <c r="B16" s="90"/>
      <c r="C16" s="91"/>
      <c r="D16" s="111">
        <f t="shared" ref="D16:H16" si="4">IF(D8&lt;&gt;"",1-D15,)</f>
        <v>0</v>
      </c>
      <c r="E16" s="111" t="str">
        <f t="shared" si="4"/>
        <v/>
      </c>
      <c r="F16" s="111" t="str">
        <f t="shared" si="4"/>
        <v/>
      </c>
      <c r="G16" s="111" t="str">
        <f t="shared" si="4"/>
        <v/>
      </c>
      <c r="H16" s="111">
        <f t="shared" si="4"/>
        <v>0</v>
      </c>
      <c r="I16" s="96" t="s">
        <v>146</v>
      </c>
      <c r="J16" s="90"/>
      <c r="K16" s="91"/>
      <c r="L16" s="112">
        <v>7.0</v>
      </c>
      <c r="M16" s="92"/>
      <c r="N16" s="90"/>
      <c r="O16" s="90"/>
      <c r="P16" s="91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">
    <mergeCell ref="A7:C7"/>
    <mergeCell ref="A8:C8"/>
    <mergeCell ref="A9:C9"/>
    <mergeCell ref="A10:C10"/>
    <mergeCell ref="A11:C11"/>
    <mergeCell ref="A12:C12"/>
    <mergeCell ref="A13:C13"/>
    <mergeCell ref="A14:C14"/>
    <mergeCell ref="A16:C16"/>
    <mergeCell ref="I7:L15"/>
    <mergeCell ref="I16:K16"/>
    <mergeCell ref="A1:P2"/>
    <mergeCell ref="E3:G3"/>
    <mergeCell ref="I3:P3"/>
    <mergeCell ref="A4:C5"/>
    <mergeCell ref="A6:P6"/>
    <mergeCell ref="M7:P15"/>
    <mergeCell ref="A15:C15"/>
    <mergeCell ref="M16:P16"/>
  </mergeCells>
  <printOptions/>
  <pageMargins bottom="0.787401575" footer="0.0" header="0.0" left="0.511811024" right="0.511811024" top="0.787401575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38.71"/>
    <col customWidth="1" min="2" max="19" width="8.71"/>
  </cols>
  <sheetData>
    <row r="1">
      <c r="A1" s="86" t="s">
        <v>147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6"/>
    </row>
    <row r="2">
      <c r="A2" s="21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3"/>
    </row>
    <row r="3">
      <c r="A3" s="113" t="s">
        <v>146</v>
      </c>
      <c r="B3" s="114">
        <f>DES_TURMA!L16</f>
        <v>7</v>
      </c>
      <c r="C3" s="16"/>
      <c r="D3" s="115" t="s">
        <v>148</v>
      </c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6"/>
    </row>
    <row r="4">
      <c r="A4" s="116"/>
      <c r="B4" s="21"/>
      <c r="C4" s="23"/>
      <c r="D4" s="21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3"/>
    </row>
    <row r="5">
      <c r="A5" s="117" t="s">
        <v>26</v>
      </c>
      <c r="B5" s="118" t="s">
        <v>149</v>
      </c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6"/>
      <c r="O5" s="118" t="s">
        <v>150</v>
      </c>
      <c r="P5" s="15"/>
      <c r="Q5" s="15"/>
      <c r="R5" s="15"/>
      <c r="S5" s="16"/>
    </row>
    <row r="6">
      <c r="A6" s="119"/>
      <c r="B6" s="21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3"/>
      <c r="O6" s="21"/>
      <c r="P6" s="22"/>
      <c r="Q6" s="22"/>
      <c r="R6" s="22"/>
      <c r="S6" s="23"/>
    </row>
    <row r="7">
      <c r="A7" s="116"/>
      <c r="B7" s="26" t="str">
        <f>IF(DES_TURMA!$D$5=TRUE,"Art","")</f>
        <v>Art</v>
      </c>
      <c r="C7" s="26" t="str">
        <f>IF(DES_TURMA!$E$5=TRUE,"Bio","")</f>
        <v>Bio</v>
      </c>
      <c r="D7" s="26" t="str">
        <f>IF(DES_TURMA!$F$5=TRUE,"Ed. Fís","")</f>
        <v>Ed. Fís</v>
      </c>
      <c r="E7" s="27" t="str">
        <f>IF(DES_TURMA!$G$5=TRUE,"Fil","")</f>
        <v>Fil</v>
      </c>
      <c r="F7" s="27" t="str">
        <f>IF(DES_TURMA!$H$5=TRUE,"Fís","")</f>
        <v>Fís</v>
      </c>
      <c r="G7" s="26" t="str">
        <f>IF(DES_TURMA!$I$5=TRUE,"Geo","")</f>
        <v/>
      </c>
      <c r="H7" s="27" t="str">
        <f>IF(DES_TURMA!$J$5=TRUE,"Hist","")</f>
        <v/>
      </c>
      <c r="I7" s="27" t="str">
        <f>IF(DES_TURMA!$K$5=TRUE,"Esp","")</f>
        <v/>
      </c>
      <c r="J7" s="27" t="str">
        <f>IF(DES_TURMA!$L$5=TRUE,"Ing","")</f>
        <v/>
      </c>
      <c r="K7" s="27" t="str">
        <f>IF(DES_TURMA!$M$5=TRUE,"LP","")</f>
        <v>LP</v>
      </c>
      <c r="L7" s="26" t="str">
        <f>IF(DES_TURMA!$N$5=TRUE,"Mat","")</f>
        <v>Mat</v>
      </c>
      <c r="M7" s="27" t="str">
        <f>IF(DES_TURMA!$O$5=TRUE,"Quí","")</f>
        <v>Quí</v>
      </c>
      <c r="N7" s="27" t="str">
        <f>IF(DES_TURMA!$P$5=TRUE,"Soc","")</f>
        <v>Soc</v>
      </c>
      <c r="O7" s="27" t="s">
        <v>151</v>
      </c>
      <c r="P7" s="27" t="s">
        <v>152</v>
      </c>
      <c r="Q7" s="27" t="s">
        <v>153</v>
      </c>
      <c r="R7" s="27" t="s">
        <v>154</v>
      </c>
      <c r="S7" s="26" t="s">
        <v>142</v>
      </c>
    </row>
    <row r="8">
      <c r="A8" s="28" t="str">
        <f>ALNS!A4</f>
        <v>Ana Beatriz Oliveira Barbosa</v>
      </c>
      <c r="B8" s="30" t="str">
        <f>IF(DES_TURMA!$D$5=TRUE,IF(ART!$G4&lt;$B$3,"x",IF(AND(ART!$A4&lt;&gt;"",ART!$G4=""),"xx","")),)</f>
        <v>xx</v>
      </c>
      <c r="C8" s="30" t="str">
        <f>IF(DES_TURMA!$E$5=TRUE,IF(BIO!G4&lt;$B$3,"x",IF(AND(BIO!A4&lt;&gt;"",BIO!G4=""),"xx","")),)</f>
        <v>xx</v>
      </c>
      <c r="D8" s="30" t="str">
        <f>IF(DES_TURMA!$F$5=TRUE,IF(ED_FIS!$G4&lt;$B$3,"x",IF(AND(ED_FIS!$A4&lt;&gt;"",ED_FIS!$G4=""),"xx","")),)</f>
        <v>x</v>
      </c>
      <c r="E8" s="32" t="str">
        <f>IF(DES_TURMA!$G$5=TRUE,IF(FIL!$G4&lt;$B$3,"x",IF(AND(FIL!$A4&lt;&gt;"",FIL!$G4=""),"xx","")),)</f>
        <v/>
      </c>
      <c r="F8" s="32" t="str">
        <f>IF(DES_TURMA!$H$5=TRUE,IF(FIS!$G4&lt;$B$3,"x",IF(AND(FIS!$A4&lt;&gt;"",FIS!$G4=""),"xx","")),)</f>
        <v>xx</v>
      </c>
      <c r="G8" s="30" t="str">
        <f>IF(DES_TURMA!$I$5=TRUE,IF(GEO!$G4&lt;$B$3,"x",IF(AND(GEO!$A4&lt;&gt;"",GEO!$G4=""),"xx","")),)</f>
        <v/>
      </c>
      <c r="H8" s="30" t="str">
        <f>IF(DES_TURMA!$J$5=TRUE,IF(HIST!$G4&lt;$B$3,"x",IF(AND(HIST!$A4&lt;&gt;"",HIST!$G4=""),"xx","")),)</f>
        <v/>
      </c>
      <c r="I8" s="30" t="str">
        <f>IF(DES_TURMA!$K$5=TRUE,IF(ESP!$G4&lt;$B$3,"x",IF(AND(ESP!$A4&lt;&gt;"",ESP!$G4=""),"xx","")),)</f>
        <v/>
      </c>
      <c r="J8" s="30" t="str">
        <f>IF(DES_TURMA!$L$5=TRUE,IF(ING!$G4&lt;$B$3,"x",IF(AND(ING!$A4&lt;&gt;"",ING!$G4=""),"xx","")),)</f>
        <v/>
      </c>
      <c r="K8" s="30" t="str">
        <f>IF(DES_TURMA!$M$5=TRUE,IF(LP!$G4&lt;$B$3,"x",IF(AND(LP!$A4&lt;&gt;"",LP!$G4=""),"xx","")),)</f>
        <v>xx</v>
      </c>
      <c r="L8" s="30" t="str">
        <f>IF(DES_TURMA!$N$5=TRUE,IF(MAT!$G4&lt;$B$3,"x",IF(AND(MAT!$A4&lt;&gt;"",MAT!$G4=""),"xx","")),)</f>
        <v>xx</v>
      </c>
      <c r="M8" s="32" t="str">
        <f>IF(DES_TURMA!$O$5=TRUE,IF(QUI!$G4&lt;$B$3,"x",IF(AND(QUI!$A4&lt;&gt;"",QUI!$G4=""),"xx","")),)</f>
        <v>xx</v>
      </c>
      <c r="N8" s="32" t="str">
        <f>IF(DES_TURMA!$P$5=TRUE,IF(SOC!$G4&lt;$B$3,"x",IF(AND(SOC!$A4&lt;&gt;"",SOC!$G4=""),"xx","")),)</f>
        <v>xx</v>
      </c>
      <c r="O8" s="120" t="str">
        <f>IF(OR(AND(ART!$B4&lt;&gt;"",ART!$B4&lt;$B$3,DES_TURMA!$D$5=TRUE),AND(BIO!$B4&lt;&gt;"",BIO!$B4&lt;$B$3,DES_TURMA!$E$5=TRUE),AND(ED_FIS!$B4&lt;&gt;"",ED_FIS!$B4&lt;$B$3,DES_TURMA!$F$5=TRUE),AND(FIL!$B4&lt;&gt;"",FIL!$B4&lt;$B$3,DES_TURMA!$G$5=TRUE),AND(FIS!$B4&lt;&gt;"",FIS!$B4&lt;$B$3,DES_TURMA!$H$5=TRUE),AND(GEO!$B4&lt;&gt;"",GEO!$B4&lt;$B$3,DES_TURMA!$I$5=TRUE),AND(HIST!$B4&lt;&gt;"",HIST!$B4&lt;$B$3,DES_TURMA!$J$5=TRUE),AND(ESP!$B4&lt;&gt;"",ESP!$B4&lt;$B$3,DES_TURMA!$K$5=TRUE),AND(ING!$B4&lt;&gt;"",ING!$B4&lt;$B$3,DES_TURMA!$L$5=TRUE),AND(LP!$B4&lt;&gt;"",LP!$B4&lt;$B$3,DES_TURMA!$M$5=TRUE),AND(MAT!$B4&lt;&gt;"",MAT!$B4&lt;$B$3,DES_TURMA!$N$5=TRUE),AND(QUI!$B4&lt;&gt;"",QUI!$B4&lt;$B$3,DES_TURMA!$O$5=TRUE),AND(SOC!$B4&lt;&gt;"",SOC!$B4&lt;$B$3,DES_TURMA!$P$5=TRUE)),"x",)</f>
        <v>x</v>
      </c>
      <c r="P8" s="120" t="str">
        <f>IF(OR(AND(ART!$C4&lt;&gt;"",ART!$C4&lt;$B$3,DES_TURMA!$D$5=TRUE),AND(BIO!$C4&lt;&gt;"",BIO!$C4&lt;$B$3,DES_TURMA!$E$5=TRUE),AND(ED_FIS!$C4&lt;&gt;"",ED_FIS!$C4&lt;$B$3,DES_TURMA!$F$5=TRUE),AND(FIL!$C4&lt;&gt;"",FIL!$C4&lt;$B$3,DES_TURMA!$G$5=TRUE),AND(FIS!$C4&lt;&gt;"",FIS!$C4&lt;$B$3,DES_TURMA!$H$5=TRUE),AND(GEO!$C4&lt;&gt;"",GEO!$C4&lt;$B$3,DES_TURMA!$I$5=TRUE),AND(HIST!$C4&lt;&gt;"",HIST!$C4&lt;$B$3,DES_TURMA!$J$5=TRUE),AND(ESP!$C4&lt;&gt;"",ESP!$C4&lt;$B$3,DES_TURMA!$K$5=TRUE),AND(ING!$C4&lt;&gt;"",ING!$C4&lt;$B$3,DES_TURMA!$L$5=TRUE),AND(LP!$C4&lt;&gt;"",LP!$C4&lt;$B$3,DES_TURMA!$M$5=TRUE),AND(MAT!$C4&lt;&gt;"",MAT!$C4&lt;$B$3,DES_TURMA!$N$5=TRUE),AND(QUI!$C4&lt;&gt;"",QUI!$C4&lt;$B$3,DES_TURMA!$O$5=TRUE),AND(SOC!$C4&lt;&gt;"",SOC!$C4&lt;$B$3,DES_TURMA!$P$5=TRUE)),"x",)</f>
        <v/>
      </c>
      <c r="Q8" s="120" t="str">
        <f>IF(OR(AND(ART!$D4&lt;&gt;"",ART!$D4&lt;$B$3,DES_TURMA!$D$5=TRUE),AND(BIO!$D4&lt;&gt;"",BIO!$D4&lt;$B$3,DES_TURMA!$E$5=TRUE),AND(ED_FIS!$D4&lt;&gt;"",ED_FIS!$D4&lt;$B$3,DES_TURMA!$F$5=TRUE),AND(FIL!$D4&lt;&gt;"",FIL!$D4&lt;$B$3,DES_TURMA!$G$5=TRUE),AND(FIS!$D4&lt;&gt;"",FIS!$D4&lt;$B$3,DES_TURMA!$H$5=TRUE),AND(GEO!$D4&lt;&gt;"",GEO!$D4&lt;$B$3,DES_TURMA!$I$5=TRUE),AND(HIST!$D4&lt;&gt;"",HIST!$D4&lt;$B$3,DES_TURMA!$J$5=TRUE),AND(ESP!$D4&lt;&gt;"",ESP!$D4&lt;$B$3,DES_TURMA!$K$5=TRUE),AND(ING!$D4&lt;&gt;"",ING!$D4&lt;$B$3,DES_TURMA!$L$5=TRUE),AND(LP!$D4&lt;&gt;"",LP!$D4&lt;$B$3,DES_TURMA!$M$5=TRUE),AND(MAT!$D4&lt;&gt;"",MAT!$D4&lt;$B$3,DES_TURMA!$N$5=TRUE),AND(QUI!$D4&lt;&gt;"",QUI!$D4&lt;$B$3,DES_TURMA!$O$5=TRUE),AND(SOC!$D4&lt;&gt;"",SOC!$D4&lt;$B$3,DES_TURMA!$P$5=TRUE)),"x",)</f>
        <v/>
      </c>
      <c r="R8" s="120" t="str">
        <f>IF(OR(AND(ART!$E4&lt;&gt;"",ART!$E4&lt;$B$3,DES_TURMA!$D$5=TRUE),AND(BIO!$E4&lt;&gt;"",BIO!$E4&lt;$B$3,DES_TURMA!$E$5=TRUE),AND(ED_FIS!$E4&lt;&gt;"",ED_FIS!$E4&lt;$B$3,DES_TURMA!$F$5=TRUE),AND(FIL!$E4&lt;&gt;"",FIL!$E4&lt;$B$3,DES_TURMA!$G$5=TRUE),AND(FIS!$E4&lt;&gt;"",FIS!$E4&lt;$B$3,DES_TURMA!$H$5=TRUE),AND(GEO!$E4&lt;&gt;"",GEO!$E4&lt;$B$3,DES_TURMA!$I$5=TRUE),AND(HIST!$E4&lt;&gt;"",HIST!$E4&lt;$B$3,DES_TURMA!$J$5=TRUE),AND(ESP!$E4&lt;&gt;"",ESP!$E4&lt;$B$3,DES_TURMA!$K$5=TRUE),AND(ING!$E4&lt;&gt;"",ING!$E4&lt;$B$3,DES_TURMA!$L$5=TRUE),AND(LP!$E4&lt;&gt;"",LP!$E4&lt;$B$3,DES_TURMA!$M$5=TRUE),AND(MAT!$E4&lt;&gt;"",MAT!$E4&lt;$B$3,DES_TURMA!$N$5=TRUE),AND(QUI!$E4&lt;&gt;"",QUI!$E4&lt;$B$3,DES_TURMA!$O$5=TRUE),AND(SOC!$E4&lt;&gt;"",SOC!$E4&lt;$B$3,DES_TURMA!$P$5=TRUE)),"x",)</f>
        <v/>
      </c>
      <c r="S8" s="121" t="str">
        <f t="shared" ref="S8:S34" si="1">IF(OR(B8="x",C8="x",D8="x",E8="x",F8="x",G8="x",H8="x",I8="x",J8="x",K8="x",L8="x",M8="x",N8="x"),"Dentro",)</f>
        <v>Dentro</v>
      </c>
    </row>
    <row r="9">
      <c r="A9" s="36" t="str">
        <f>ALNS!A5</f>
        <v>Ana Clara de Lima</v>
      </c>
      <c r="B9" s="38" t="str">
        <f>IF(DES_TURMA!$D$5=TRUE,IF(ART!$G5&lt;$B$3,"x",IF(AND(ART!$A5&lt;&gt;"",ART!$G5=""),"xx","")),)</f>
        <v>xx</v>
      </c>
      <c r="C9" s="38" t="str">
        <f>IF(DES_TURMA!$E$5=TRUE,IF(BIO!G5&lt;$B$3,"x",IF(AND(BIO!A5&lt;&gt;"",BIO!G5=""),"xx","")),)</f>
        <v>xx</v>
      </c>
      <c r="D9" s="38" t="str">
        <f>IF(DES_TURMA!$F$5=TRUE,IF(ED_FIS!$G5&lt;$B$3,"x",IF(AND(ED_FIS!$A5&lt;&gt;"",ED_FIS!$G5=""),"xx","")),)</f>
        <v>xx</v>
      </c>
      <c r="E9" s="40" t="str">
        <f>IF(DES_TURMA!$G$5=TRUE,IF(FIL!$G5&lt;$B$3,"x",IF(AND(FIL!$A5&lt;&gt;"",FIL!$G5=""),"xx","")),)</f>
        <v>xx</v>
      </c>
      <c r="F9" s="40" t="str">
        <f>IF(DES_TURMA!$H$5=TRUE,IF(FIS!$G5&lt;$B$3,"x",IF(AND(FIS!$A5&lt;&gt;"",FIS!$G5=""),"xx","")),)</f>
        <v>xx</v>
      </c>
      <c r="G9" s="38" t="str">
        <f>IF(DES_TURMA!$I$5=TRUE,IF(GEO!$G5&lt;$B$3,"x",IF(AND(GEO!$A5&lt;&gt;"",GEO!$G5=""),"xx","")),)</f>
        <v/>
      </c>
      <c r="H9" s="38" t="str">
        <f>IF(DES_TURMA!$J$5=TRUE,IF(HIST!$G5&lt;$B$3,"x",IF(AND(HIST!$A5&lt;&gt;"",HIST!$G5=""),"xx","")),)</f>
        <v/>
      </c>
      <c r="I9" s="38" t="str">
        <f>IF(DES_TURMA!$K$5=TRUE,IF(ESP!$G5&lt;$B$3,"x",IF(AND(ESP!$A5&lt;&gt;"",ESP!$G5=""),"xx","")),)</f>
        <v/>
      </c>
      <c r="J9" s="38" t="str">
        <f>IF(DES_TURMA!$L$5=TRUE,IF(ING!$G5&lt;$B$3,"x",IF(AND(ING!$A5&lt;&gt;"",ING!$G5=""),"xx","")),)</f>
        <v/>
      </c>
      <c r="K9" s="38" t="str">
        <f>IF(DES_TURMA!$M$5=TRUE,IF(LP!$G5&lt;$B$3,"x",IF(AND(LP!$A5&lt;&gt;"",LP!$G5=""),"xx","")),)</f>
        <v>xx</v>
      </c>
      <c r="L9" s="38" t="str">
        <f>IF(DES_TURMA!$N$5=TRUE,IF(MAT!$G5&lt;$B$3,"x",IF(AND(MAT!$A5&lt;&gt;"",MAT!$G5=""),"xx","")),)</f>
        <v>xx</v>
      </c>
      <c r="M9" s="40" t="str">
        <f>IF(DES_TURMA!$O$5=TRUE,IF(QUI!$G5&lt;$B$3,"x",IF(AND(QUI!$A5&lt;&gt;"",QUI!$G5=""),"xx","")),)</f>
        <v>xx</v>
      </c>
      <c r="N9" s="40" t="str">
        <f>IF(DES_TURMA!$P$5=TRUE,IF(SOC!$G5&lt;$B$3,"x",IF(AND(SOC!$A5&lt;&gt;"",SOC!$G5=""),"xx","")),)</f>
        <v>xx</v>
      </c>
      <c r="O9" s="120" t="str">
        <f>IF(OR(AND(ART!$B5&lt;&gt;"",ART!$B5&lt;$B$3,DES_TURMA!$D$5=TRUE),AND(BIO!$B5&lt;&gt;"",BIO!$B5&lt;$B$3,DES_TURMA!$E$5=TRUE),AND(ED_FIS!$B5&lt;&gt;"",ED_FIS!$B5&lt;$B$3,DES_TURMA!$F$5=TRUE),AND(FIL!$B5&lt;&gt;"",FIL!$B5&lt;$B$3,DES_TURMA!$G$5=TRUE),AND(FIS!$B5&lt;&gt;"",FIS!$B5&lt;$B$3,DES_TURMA!$H$5=TRUE),AND(GEO!$B5&lt;&gt;"",GEO!$B5&lt;$B$3,DES_TURMA!$I$5=TRUE),AND(HIST!$B5&lt;&gt;"",HIST!$B5&lt;$B$3,DES_TURMA!$J$5=TRUE),AND(ESP!$B5&lt;&gt;"",ESP!$B5&lt;$B$3,DES_TURMA!$K$5=TRUE),AND(ING!$B5&lt;&gt;"",ING!$B5&lt;$B$3,DES_TURMA!$L$5=TRUE),AND(LP!$B5&lt;&gt;"",LP!$B5&lt;$B$3,DES_TURMA!$M$5=TRUE),AND(MAT!$B5&lt;&gt;"",MAT!$B5&lt;$B$3,DES_TURMA!$N$5=TRUE),AND(QUI!$B5&lt;&gt;"",QUI!$B5&lt;$B$3,DES_TURMA!$O$5=TRUE),AND(SOC!$B5&lt;&gt;"",SOC!$B5&lt;$B$3,DES_TURMA!$P$5=TRUE)),"x",)</f>
        <v/>
      </c>
      <c r="P9" s="120" t="str">
        <f>IF(OR(AND(ART!$C5&lt;&gt;"",ART!$C5&lt;$B$3,DES_TURMA!$D$5=TRUE),AND(BIO!$C5&lt;&gt;"",BIO!$C5&lt;$B$3,DES_TURMA!$E$5=TRUE),AND(ED_FIS!$C5&lt;&gt;"",ED_FIS!$C5&lt;$B$3,DES_TURMA!$F$5=TRUE),AND(FIL!$C5&lt;&gt;"",FIL!$C5&lt;$B$3,DES_TURMA!$G$5=TRUE),AND(FIS!$C5&lt;&gt;"",FIS!$C5&lt;$B$3,DES_TURMA!$H$5=TRUE),AND(GEO!$C5&lt;&gt;"",GEO!$C5&lt;$B$3,DES_TURMA!$I$5=TRUE),AND(HIST!$C5&lt;&gt;"",HIST!$C5&lt;$B$3,DES_TURMA!$J$5=TRUE),AND(ESP!$C5&lt;&gt;"",ESP!$C5&lt;$B$3,DES_TURMA!$K$5=TRUE),AND(ING!$C5&lt;&gt;"",ING!$C5&lt;$B$3,DES_TURMA!$L$5=TRUE),AND(LP!$C5&lt;&gt;"",LP!$C5&lt;$B$3,DES_TURMA!$M$5=TRUE),AND(MAT!$C5&lt;&gt;"",MAT!$C5&lt;$B$3,DES_TURMA!$N$5=TRUE),AND(QUI!$C5&lt;&gt;"",QUI!$C5&lt;$B$3,DES_TURMA!$O$5=TRUE),AND(SOC!$C5&lt;&gt;"",SOC!$C5&lt;$B$3,DES_TURMA!$P$5=TRUE)),"x",)</f>
        <v/>
      </c>
      <c r="Q9" s="120" t="str">
        <f>IF(OR(AND(ART!$D5&lt;&gt;"",ART!$D5&lt;$B$3,DES_TURMA!$D$5=TRUE),AND(BIO!$D5&lt;&gt;"",BIO!$D5&lt;$B$3,DES_TURMA!$E$5=TRUE),AND(ED_FIS!$D5&lt;&gt;"",ED_FIS!$D5&lt;$B$3,DES_TURMA!$F$5=TRUE),AND(FIL!$D5&lt;&gt;"",FIL!$D5&lt;$B$3,DES_TURMA!$G$5=TRUE),AND(FIS!$D5&lt;&gt;"",FIS!$D5&lt;$B$3,DES_TURMA!$H$5=TRUE),AND(GEO!$D5&lt;&gt;"",GEO!$D5&lt;$B$3,DES_TURMA!$I$5=TRUE),AND(HIST!$D5&lt;&gt;"",HIST!$D5&lt;$B$3,DES_TURMA!$J$5=TRUE),AND(ESP!$D5&lt;&gt;"",ESP!$D5&lt;$B$3,DES_TURMA!$K$5=TRUE),AND(ING!$D5&lt;&gt;"",ING!$D5&lt;$B$3,DES_TURMA!$L$5=TRUE),AND(LP!$D5&lt;&gt;"",LP!$D5&lt;$B$3,DES_TURMA!$M$5=TRUE),AND(MAT!$D5&lt;&gt;"",MAT!$D5&lt;$B$3,DES_TURMA!$N$5=TRUE),AND(QUI!$D5&lt;&gt;"",QUI!$D5&lt;$B$3,DES_TURMA!$O$5=TRUE),AND(SOC!$D5&lt;&gt;"",SOC!$D5&lt;$B$3,DES_TURMA!$P$5=TRUE)),"x",)</f>
        <v/>
      </c>
      <c r="R9" s="120" t="str">
        <f>IF(OR(AND(ART!$E5&lt;&gt;"",ART!$E5&lt;$B$3,DES_TURMA!$D$5=TRUE),AND(BIO!$E5&lt;&gt;"",BIO!$E5&lt;$B$3,DES_TURMA!$E$5=TRUE),AND(ED_FIS!$E5&lt;&gt;"",ED_FIS!$E5&lt;$B$3,DES_TURMA!$F$5=TRUE),AND(FIL!$E5&lt;&gt;"",FIL!$E5&lt;$B$3,DES_TURMA!$G$5=TRUE),AND(FIS!$E5&lt;&gt;"",FIS!$E5&lt;$B$3,DES_TURMA!$H$5=TRUE),AND(GEO!$E5&lt;&gt;"",GEO!$E5&lt;$B$3,DES_TURMA!$I$5=TRUE),AND(HIST!$E5&lt;&gt;"",HIST!$E5&lt;$B$3,DES_TURMA!$J$5=TRUE),AND(ESP!$E5&lt;&gt;"",ESP!$E5&lt;$B$3,DES_TURMA!$K$5=TRUE),AND(ING!$E5&lt;&gt;"",ING!$E5&lt;$B$3,DES_TURMA!$L$5=TRUE),AND(LP!$E5&lt;&gt;"",LP!$E5&lt;$B$3,DES_TURMA!$M$5=TRUE),AND(MAT!$E5&lt;&gt;"",MAT!$E5&lt;$B$3,DES_TURMA!$N$5=TRUE),AND(QUI!$E5&lt;&gt;"",QUI!$E5&lt;$B$3,DES_TURMA!$O$5=TRUE),AND(SOC!$E5&lt;&gt;"",SOC!$E5&lt;$B$3,DES_TURMA!$P$5=TRUE)),"x",)</f>
        <v/>
      </c>
      <c r="S9" s="121" t="str">
        <f t="shared" si="1"/>
        <v/>
      </c>
    </row>
    <row r="10">
      <c r="A10" s="28" t="str">
        <f>ALNS!A6</f>
        <v>Brenda Teixeira Figueiredo</v>
      </c>
      <c r="B10" s="30" t="str">
        <f>IF(DES_TURMA!$D$5=TRUE,IF(ART!$G6&lt;$B$3,"x",IF(AND(ART!$A6&lt;&gt;"",ART!$G6=""),"xx","")),)</f>
        <v>xx</v>
      </c>
      <c r="C10" s="30" t="str">
        <f>IF(DES_TURMA!$E$5=TRUE,IF(BIO!G6&lt;$B$3,"x",IF(AND(BIO!A6&lt;&gt;"",BIO!G6=""),"xx","")),)</f>
        <v>xx</v>
      </c>
      <c r="D10" s="30" t="str">
        <f>IF(DES_TURMA!$F$5=TRUE,IF(ED_FIS!$G6&lt;$B$3,"x",IF(AND(ED_FIS!$A6&lt;&gt;"",ED_FIS!$G6=""),"xx","")),)</f>
        <v/>
      </c>
      <c r="E10" s="32" t="str">
        <f>IF(DES_TURMA!$G$5=TRUE,IF(FIL!$G6&lt;$B$3,"x",IF(AND(FIL!$A6&lt;&gt;"",FIL!$G6=""),"xx","")),)</f>
        <v/>
      </c>
      <c r="F10" s="32" t="str">
        <f>IF(DES_TURMA!$H$5=TRUE,IF(FIS!$G6&lt;$B$3,"x",IF(AND(FIS!$A6&lt;&gt;"",FIS!$G6=""),"xx","")),)</f>
        <v>xx</v>
      </c>
      <c r="G10" s="30" t="str">
        <f>IF(DES_TURMA!$I$5=TRUE,IF(GEO!$G6&lt;$B$3,"x",IF(AND(GEO!$A6&lt;&gt;"",GEO!$G6=""),"xx","")),)</f>
        <v/>
      </c>
      <c r="H10" s="30" t="str">
        <f>IF(DES_TURMA!$J$5=TRUE,IF(HIST!$G6&lt;$B$3,"x",IF(AND(HIST!$A6&lt;&gt;"",HIST!$G6=""),"xx","")),)</f>
        <v/>
      </c>
      <c r="I10" s="30" t="str">
        <f>IF(DES_TURMA!$K$5=TRUE,IF(ESP!$G6&lt;$B$3,"x",IF(AND(ESP!$A6&lt;&gt;"",ESP!$G6=""),"xx","")),)</f>
        <v/>
      </c>
      <c r="J10" s="30" t="str">
        <f>IF(DES_TURMA!$L$5=TRUE,IF(ING!$G6&lt;$B$3,"x",IF(AND(ING!$A6&lt;&gt;"",ING!$G6=""),"xx","")),)</f>
        <v/>
      </c>
      <c r="K10" s="30" t="str">
        <f>IF(DES_TURMA!$M$5=TRUE,IF(LP!$G6&lt;$B$3,"x",IF(AND(LP!$A6&lt;&gt;"",LP!$G6=""),"xx","")),)</f>
        <v>xx</v>
      </c>
      <c r="L10" s="30" t="str">
        <f>IF(DES_TURMA!$N$5=TRUE,IF(MAT!$G6&lt;$B$3,"x",IF(AND(MAT!$A6&lt;&gt;"",MAT!$G6=""),"xx","")),)</f>
        <v>xx</v>
      </c>
      <c r="M10" s="32" t="str">
        <f>IF(DES_TURMA!$O$5=TRUE,IF(QUI!$G6&lt;$B$3,"x",IF(AND(QUI!$A6&lt;&gt;"",QUI!$G6=""),"xx","")),)</f>
        <v>xx</v>
      </c>
      <c r="N10" s="32" t="str">
        <f>IF(DES_TURMA!$P$5=TRUE,IF(SOC!$G6&lt;$B$3,"x",IF(AND(SOC!$A6&lt;&gt;"",SOC!$G6=""),"xx","")),)</f>
        <v>xx</v>
      </c>
      <c r="O10" s="120" t="str">
        <f>IF(OR(AND(ART!$B6&lt;&gt;"",ART!$B6&lt;$B$3,DES_TURMA!$D$5=TRUE),AND(BIO!$B6&lt;&gt;"",BIO!$B6&lt;$B$3,DES_TURMA!$E$5=TRUE),AND(ED_FIS!$B6&lt;&gt;"",ED_FIS!$B6&lt;$B$3,DES_TURMA!$F$5=TRUE),AND(FIL!$B6&lt;&gt;"",FIL!$B6&lt;$B$3,DES_TURMA!$G$5=TRUE),AND(FIS!$B6&lt;&gt;"",FIS!$B6&lt;$B$3,DES_TURMA!$H$5=TRUE),AND(GEO!$B6&lt;&gt;"",GEO!$B6&lt;$B$3,DES_TURMA!$I$5=TRUE),AND(HIST!$B6&lt;&gt;"",HIST!$B6&lt;$B$3,DES_TURMA!$J$5=TRUE),AND(ESP!$B6&lt;&gt;"",ESP!$B6&lt;$B$3,DES_TURMA!$K$5=TRUE),AND(ING!$B6&lt;&gt;"",ING!$B6&lt;$B$3,DES_TURMA!$L$5=TRUE),AND(LP!$B6&lt;&gt;"",LP!$B6&lt;$B$3,DES_TURMA!$M$5=TRUE),AND(MAT!$B6&lt;&gt;"",MAT!$B6&lt;$B$3,DES_TURMA!$N$5=TRUE),AND(QUI!$B6&lt;&gt;"",QUI!$B6&lt;$B$3,DES_TURMA!$O$5=TRUE),AND(SOC!$B6&lt;&gt;"",SOC!$B6&lt;$B$3,DES_TURMA!$P$5=TRUE)),"x",)</f>
        <v/>
      </c>
      <c r="P10" s="120" t="str">
        <f>IF(OR(AND(ART!$C6&lt;&gt;"",ART!$C6&lt;$B$3,DES_TURMA!$D$5=TRUE),AND(BIO!$C6&lt;&gt;"",BIO!$C6&lt;$B$3,DES_TURMA!$E$5=TRUE),AND(ED_FIS!$C6&lt;&gt;"",ED_FIS!$C6&lt;$B$3,DES_TURMA!$F$5=TRUE),AND(FIL!$C6&lt;&gt;"",FIL!$C6&lt;$B$3,DES_TURMA!$G$5=TRUE),AND(FIS!$C6&lt;&gt;"",FIS!$C6&lt;$B$3,DES_TURMA!$H$5=TRUE),AND(GEO!$C6&lt;&gt;"",GEO!$C6&lt;$B$3,DES_TURMA!$I$5=TRUE),AND(HIST!$C6&lt;&gt;"",HIST!$C6&lt;$B$3,DES_TURMA!$J$5=TRUE),AND(ESP!$C6&lt;&gt;"",ESP!$C6&lt;$B$3,DES_TURMA!$K$5=TRUE),AND(ING!$C6&lt;&gt;"",ING!$C6&lt;$B$3,DES_TURMA!$L$5=TRUE),AND(LP!$C6&lt;&gt;"",LP!$C6&lt;$B$3,DES_TURMA!$M$5=TRUE),AND(MAT!$C6&lt;&gt;"",MAT!$C6&lt;$B$3,DES_TURMA!$N$5=TRUE),AND(QUI!$C6&lt;&gt;"",QUI!$C6&lt;$B$3,DES_TURMA!$O$5=TRUE),AND(SOC!$C6&lt;&gt;"",SOC!$C6&lt;$B$3,DES_TURMA!$P$5=TRUE)),"x",)</f>
        <v/>
      </c>
      <c r="Q10" s="120" t="str">
        <f>IF(OR(AND(ART!$D6&lt;&gt;"",ART!$D6&lt;$B$3,DES_TURMA!$D$5=TRUE),AND(BIO!$D6&lt;&gt;"",BIO!$D6&lt;$B$3,DES_TURMA!$E$5=TRUE),AND(ED_FIS!$D6&lt;&gt;"",ED_FIS!$D6&lt;$B$3,DES_TURMA!$F$5=TRUE),AND(FIL!$D6&lt;&gt;"",FIL!$D6&lt;$B$3,DES_TURMA!$G$5=TRUE),AND(FIS!$D6&lt;&gt;"",FIS!$D6&lt;$B$3,DES_TURMA!$H$5=TRUE),AND(GEO!$D6&lt;&gt;"",GEO!$D6&lt;$B$3,DES_TURMA!$I$5=TRUE),AND(HIST!$D6&lt;&gt;"",HIST!$D6&lt;$B$3,DES_TURMA!$J$5=TRUE),AND(ESP!$D6&lt;&gt;"",ESP!$D6&lt;$B$3,DES_TURMA!$K$5=TRUE),AND(ING!$D6&lt;&gt;"",ING!$D6&lt;$B$3,DES_TURMA!$L$5=TRUE),AND(LP!$D6&lt;&gt;"",LP!$D6&lt;$B$3,DES_TURMA!$M$5=TRUE),AND(MAT!$D6&lt;&gt;"",MAT!$D6&lt;$B$3,DES_TURMA!$N$5=TRUE),AND(QUI!$D6&lt;&gt;"",QUI!$D6&lt;$B$3,DES_TURMA!$O$5=TRUE),AND(SOC!$D6&lt;&gt;"",SOC!$D6&lt;$B$3,DES_TURMA!$P$5=TRUE)),"x",)</f>
        <v/>
      </c>
      <c r="R10" s="120" t="str">
        <f>IF(OR(AND(ART!$E6&lt;&gt;"",ART!$E6&lt;$B$3,DES_TURMA!$D$5=TRUE),AND(BIO!$E6&lt;&gt;"",BIO!$E6&lt;$B$3,DES_TURMA!$E$5=TRUE),AND(ED_FIS!$E6&lt;&gt;"",ED_FIS!$E6&lt;$B$3,DES_TURMA!$F$5=TRUE),AND(FIL!$E6&lt;&gt;"",FIL!$E6&lt;$B$3,DES_TURMA!$G$5=TRUE),AND(FIS!$E6&lt;&gt;"",FIS!$E6&lt;$B$3,DES_TURMA!$H$5=TRUE),AND(GEO!$E6&lt;&gt;"",GEO!$E6&lt;$B$3,DES_TURMA!$I$5=TRUE),AND(HIST!$E6&lt;&gt;"",HIST!$E6&lt;$B$3,DES_TURMA!$J$5=TRUE),AND(ESP!$E6&lt;&gt;"",ESP!$E6&lt;$B$3,DES_TURMA!$K$5=TRUE),AND(ING!$E6&lt;&gt;"",ING!$E6&lt;$B$3,DES_TURMA!$L$5=TRUE),AND(LP!$E6&lt;&gt;"",LP!$E6&lt;$B$3,DES_TURMA!$M$5=TRUE),AND(MAT!$E6&lt;&gt;"",MAT!$E6&lt;$B$3,DES_TURMA!$N$5=TRUE),AND(QUI!$E6&lt;&gt;"",QUI!$E6&lt;$B$3,DES_TURMA!$O$5=TRUE),AND(SOC!$E6&lt;&gt;"",SOC!$E6&lt;$B$3,DES_TURMA!$P$5=TRUE)),"x",)</f>
        <v/>
      </c>
      <c r="S10" s="121" t="str">
        <f t="shared" si="1"/>
        <v/>
      </c>
    </row>
    <row r="11">
      <c r="A11" s="36" t="str">
        <f>ALNS!A7</f>
        <v>Carlos Antonio da Silva Vicente</v>
      </c>
      <c r="B11" s="38" t="str">
        <f>IF(DES_TURMA!$D$5=TRUE,IF(ART!$G7&lt;$B$3,"x",IF(AND(ART!$A7&lt;&gt;"",ART!$G7=""),"xx","")),)</f>
        <v>xx</v>
      </c>
      <c r="C11" s="38" t="str">
        <f>IF(DES_TURMA!$E$5=TRUE,IF(BIO!G7&lt;$B$3,"x",IF(AND(BIO!A7&lt;&gt;"",BIO!G7=""),"xx","")),)</f>
        <v>xx</v>
      </c>
      <c r="D11" s="38" t="str">
        <f>IF(DES_TURMA!$F$5=TRUE,IF(ED_FIS!$G7&lt;$B$3,"x",IF(AND(ED_FIS!$A7&lt;&gt;"",ED_FIS!$G7=""),"xx","")),)</f>
        <v/>
      </c>
      <c r="E11" s="40" t="str">
        <f>IF(DES_TURMA!$G$5=TRUE,IF(FIL!$G7&lt;$B$3,"x",IF(AND(FIL!$A7&lt;&gt;"",FIL!$G7=""),"xx","")),)</f>
        <v/>
      </c>
      <c r="F11" s="40" t="str">
        <f>IF(DES_TURMA!$H$5=TRUE,IF(FIS!$G7&lt;$B$3,"x",IF(AND(FIS!$A7&lt;&gt;"",FIS!$G7=""),"xx","")),)</f>
        <v>xx</v>
      </c>
      <c r="G11" s="38" t="str">
        <f>IF(DES_TURMA!$I$5=TRUE,IF(GEO!$G7&lt;$B$3,"x",IF(AND(GEO!$A7&lt;&gt;"",GEO!$G7=""),"xx","")),)</f>
        <v/>
      </c>
      <c r="H11" s="38" t="str">
        <f>IF(DES_TURMA!$J$5=TRUE,IF(HIST!$G7&lt;$B$3,"x",IF(AND(HIST!$A7&lt;&gt;"",HIST!$G7=""),"xx","")),)</f>
        <v/>
      </c>
      <c r="I11" s="38" t="str">
        <f>IF(DES_TURMA!$K$5=TRUE,IF(ESP!$G7&lt;$B$3,"x",IF(AND(ESP!$A7&lt;&gt;"",ESP!$G7=""),"xx","")),)</f>
        <v/>
      </c>
      <c r="J11" s="38" t="str">
        <f>IF(DES_TURMA!$L$5=TRUE,IF(ING!$G7&lt;$B$3,"x",IF(AND(ING!$A7&lt;&gt;"",ING!$G7=""),"xx","")),)</f>
        <v/>
      </c>
      <c r="K11" s="38" t="str">
        <f>IF(DES_TURMA!$M$5=TRUE,IF(LP!$G7&lt;$B$3,"x",IF(AND(LP!$A7&lt;&gt;"",LP!$G7=""),"xx","")),)</f>
        <v>xx</v>
      </c>
      <c r="L11" s="38" t="str">
        <f>IF(DES_TURMA!$N$5=TRUE,IF(MAT!$G7&lt;$B$3,"x",IF(AND(MAT!$A7&lt;&gt;"",MAT!$G7=""),"xx","")),)</f>
        <v>xx</v>
      </c>
      <c r="M11" s="40" t="str">
        <f>IF(DES_TURMA!$O$5=TRUE,IF(QUI!$G7&lt;$B$3,"x",IF(AND(QUI!$A7&lt;&gt;"",QUI!$G7=""),"xx","")),)</f>
        <v>xx</v>
      </c>
      <c r="N11" s="40" t="str">
        <f>IF(DES_TURMA!$P$5=TRUE,IF(SOC!$G7&lt;$B$3,"x",IF(AND(SOC!$A7&lt;&gt;"",SOC!$G7=""),"xx","")),)</f>
        <v>xx</v>
      </c>
      <c r="O11" s="120" t="str">
        <f>IF(OR(AND(ART!$B7&lt;&gt;"",ART!$B7&lt;$B$3,DES_TURMA!$D$5=TRUE),AND(BIO!$B7&lt;&gt;"",BIO!$B7&lt;$B$3,DES_TURMA!$E$5=TRUE),AND(ED_FIS!$B7&lt;&gt;"",ED_FIS!$B7&lt;$B$3,DES_TURMA!$F$5=TRUE),AND(FIL!$B7&lt;&gt;"",FIL!$B7&lt;$B$3,DES_TURMA!$G$5=TRUE),AND(FIS!$B7&lt;&gt;"",FIS!$B7&lt;$B$3,DES_TURMA!$H$5=TRUE),AND(GEO!$B7&lt;&gt;"",GEO!$B7&lt;$B$3,DES_TURMA!$I$5=TRUE),AND(HIST!$B7&lt;&gt;"",HIST!$B7&lt;$B$3,DES_TURMA!$J$5=TRUE),AND(ESP!$B7&lt;&gt;"",ESP!$B7&lt;$B$3,DES_TURMA!$K$5=TRUE),AND(ING!$B7&lt;&gt;"",ING!$B7&lt;$B$3,DES_TURMA!$L$5=TRUE),AND(LP!$B7&lt;&gt;"",LP!$B7&lt;$B$3,DES_TURMA!$M$5=TRUE),AND(MAT!$B7&lt;&gt;"",MAT!$B7&lt;$B$3,DES_TURMA!$N$5=TRUE),AND(QUI!$B7&lt;&gt;"",QUI!$B7&lt;$B$3,DES_TURMA!$O$5=TRUE),AND(SOC!$B7&lt;&gt;"",SOC!$B7&lt;$B$3,DES_TURMA!$P$5=TRUE)),"x",)</f>
        <v/>
      </c>
      <c r="P11" s="120" t="str">
        <f>IF(OR(AND(ART!$C7&lt;&gt;"",ART!$C7&lt;$B$3,DES_TURMA!$D$5=TRUE),AND(BIO!$C7&lt;&gt;"",BIO!$C7&lt;$B$3,DES_TURMA!$E$5=TRUE),AND(ED_FIS!$C7&lt;&gt;"",ED_FIS!$C7&lt;$B$3,DES_TURMA!$F$5=TRUE),AND(FIL!$C7&lt;&gt;"",FIL!$C7&lt;$B$3,DES_TURMA!$G$5=TRUE),AND(FIS!$C7&lt;&gt;"",FIS!$C7&lt;$B$3,DES_TURMA!$H$5=TRUE),AND(GEO!$C7&lt;&gt;"",GEO!$C7&lt;$B$3,DES_TURMA!$I$5=TRUE),AND(HIST!$C7&lt;&gt;"",HIST!$C7&lt;$B$3,DES_TURMA!$J$5=TRUE),AND(ESP!$C7&lt;&gt;"",ESP!$C7&lt;$B$3,DES_TURMA!$K$5=TRUE),AND(ING!$C7&lt;&gt;"",ING!$C7&lt;$B$3,DES_TURMA!$L$5=TRUE),AND(LP!$C7&lt;&gt;"",LP!$C7&lt;$B$3,DES_TURMA!$M$5=TRUE),AND(MAT!$C7&lt;&gt;"",MAT!$C7&lt;$B$3,DES_TURMA!$N$5=TRUE),AND(QUI!$C7&lt;&gt;"",QUI!$C7&lt;$B$3,DES_TURMA!$O$5=TRUE),AND(SOC!$C7&lt;&gt;"",SOC!$C7&lt;$B$3,DES_TURMA!$P$5=TRUE)),"x",)</f>
        <v/>
      </c>
      <c r="Q11" s="120" t="str">
        <f>IF(OR(AND(ART!$D7&lt;&gt;"",ART!$D7&lt;$B$3,DES_TURMA!$D$5=TRUE),AND(BIO!$D7&lt;&gt;"",BIO!$D7&lt;$B$3,DES_TURMA!$E$5=TRUE),AND(ED_FIS!$D7&lt;&gt;"",ED_FIS!$D7&lt;$B$3,DES_TURMA!$F$5=TRUE),AND(FIL!$D7&lt;&gt;"",FIL!$D7&lt;$B$3,DES_TURMA!$G$5=TRUE),AND(FIS!$D7&lt;&gt;"",FIS!$D7&lt;$B$3,DES_TURMA!$H$5=TRUE),AND(GEO!$D7&lt;&gt;"",GEO!$D7&lt;$B$3,DES_TURMA!$I$5=TRUE),AND(HIST!$D7&lt;&gt;"",HIST!$D7&lt;$B$3,DES_TURMA!$J$5=TRUE),AND(ESP!$D7&lt;&gt;"",ESP!$D7&lt;$B$3,DES_TURMA!$K$5=TRUE),AND(ING!$D7&lt;&gt;"",ING!$D7&lt;$B$3,DES_TURMA!$L$5=TRUE),AND(LP!$D7&lt;&gt;"",LP!$D7&lt;$B$3,DES_TURMA!$M$5=TRUE),AND(MAT!$D7&lt;&gt;"",MAT!$D7&lt;$B$3,DES_TURMA!$N$5=TRUE),AND(QUI!$D7&lt;&gt;"",QUI!$D7&lt;$B$3,DES_TURMA!$O$5=TRUE),AND(SOC!$D7&lt;&gt;"",SOC!$D7&lt;$B$3,DES_TURMA!$P$5=TRUE)),"x",)</f>
        <v/>
      </c>
      <c r="R11" s="120" t="str">
        <f>IF(OR(AND(ART!$E7&lt;&gt;"",ART!$E7&lt;$B$3,DES_TURMA!$D$5=TRUE),AND(BIO!$E7&lt;&gt;"",BIO!$E7&lt;$B$3,DES_TURMA!$E$5=TRUE),AND(ED_FIS!$E7&lt;&gt;"",ED_FIS!$E7&lt;$B$3,DES_TURMA!$F$5=TRUE),AND(FIL!$E7&lt;&gt;"",FIL!$E7&lt;$B$3,DES_TURMA!$G$5=TRUE),AND(FIS!$E7&lt;&gt;"",FIS!$E7&lt;$B$3,DES_TURMA!$H$5=TRUE),AND(GEO!$E7&lt;&gt;"",GEO!$E7&lt;$B$3,DES_TURMA!$I$5=TRUE),AND(HIST!$E7&lt;&gt;"",HIST!$E7&lt;$B$3,DES_TURMA!$J$5=TRUE),AND(ESP!$E7&lt;&gt;"",ESP!$E7&lt;$B$3,DES_TURMA!$K$5=TRUE),AND(ING!$E7&lt;&gt;"",ING!$E7&lt;$B$3,DES_TURMA!$L$5=TRUE),AND(LP!$E7&lt;&gt;"",LP!$E7&lt;$B$3,DES_TURMA!$M$5=TRUE),AND(MAT!$E7&lt;&gt;"",MAT!$E7&lt;$B$3,DES_TURMA!$N$5=TRUE),AND(QUI!$E7&lt;&gt;"",QUI!$E7&lt;$B$3,DES_TURMA!$O$5=TRUE),AND(SOC!$E7&lt;&gt;"",SOC!$E7&lt;$B$3,DES_TURMA!$P$5=TRUE)),"x",)</f>
        <v/>
      </c>
      <c r="S11" s="121" t="str">
        <f t="shared" si="1"/>
        <v/>
      </c>
    </row>
    <row r="12">
      <c r="A12" s="28" t="str">
        <f>ALNS!A8</f>
        <v>Eduarda Shaieny Lopes Lima</v>
      </c>
      <c r="B12" s="30" t="str">
        <f>IF(DES_TURMA!$D$5=TRUE,IF(ART!$G8&lt;$B$3,"x",IF(AND(ART!$A8&lt;&gt;"",ART!$G8=""),"xx","")),)</f>
        <v>xx</v>
      </c>
      <c r="C12" s="30" t="str">
        <f>IF(DES_TURMA!$E$5=TRUE,IF(BIO!G8&lt;$B$3,"x",IF(AND(BIO!A8&lt;&gt;"",BIO!G8=""),"xx","")),)</f>
        <v>xx</v>
      </c>
      <c r="D12" s="30" t="str">
        <f>IF(DES_TURMA!$F$5=TRUE,IF(ED_FIS!$G8&lt;$B$3,"x",IF(AND(ED_FIS!$A8&lt;&gt;"",ED_FIS!$G8=""),"xx","")),)</f>
        <v/>
      </c>
      <c r="E12" s="32" t="str">
        <f>IF(DES_TURMA!$G$5=TRUE,IF(FIL!$G8&lt;$B$3,"x",IF(AND(FIL!$A8&lt;&gt;"",FIL!$G8=""),"xx","")),)</f>
        <v/>
      </c>
      <c r="F12" s="32" t="str">
        <f>IF(DES_TURMA!$H$5=TRUE,IF(FIS!$G8&lt;$B$3,"x",IF(AND(FIS!$A8&lt;&gt;"",FIS!$G8=""),"xx","")),)</f>
        <v>xx</v>
      </c>
      <c r="G12" s="30" t="str">
        <f>IF(DES_TURMA!$I$5=TRUE,IF(GEO!$G8&lt;$B$3,"x",IF(AND(GEO!$A8&lt;&gt;"",GEO!$G8=""),"xx","")),)</f>
        <v/>
      </c>
      <c r="H12" s="30" t="str">
        <f>IF(DES_TURMA!$J$5=TRUE,IF(HIST!$G8&lt;$B$3,"x",IF(AND(HIST!$A8&lt;&gt;"",HIST!$G8=""),"xx","")),)</f>
        <v/>
      </c>
      <c r="I12" s="30" t="str">
        <f>IF(DES_TURMA!$K$5=TRUE,IF(ESP!$G8&lt;$B$3,"x",IF(AND(ESP!$A8&lt;&gt;"",ESP!$G8=""),"xx","")),)</f>
        <v/>
      </c>
      <c r="J12" s="30" t="str">
        <f>IF(DES_TURMA!$L$5=TRUE,IF(ING!$G8&lt;$B$3,"x",IF(AND(ING!$A8&lt;&gt;"",ING!$G8=""),"xx","")),)</f>
        <v/>
      </c>
      <c r="K12" s="30" t="str">
        <f>IF(DES_TURMA!$M$5=TRUE,IF(LP!$G8&lt;$B$3,"x",IF(AND(LP!$A8&lt;&gt;"",LP!$G8=""),"xx","")),)</f>
        <v>xx</v>
      </c>
      <c r="L12" s="30" t="str">
        <f>IF(DES_TURMA!$N$5=TRUE,IF(MAT!$G8&lt;$B$3,"x",IF(AND(MAT!$A8&lt;&gt;"",MAT!$G8=""),"xx","")),)</f>
        <v>xx</v>
      </c>
      <c r="M12" s="32" t="str">
        <f>IF(DES_TURMA!$O$5=TRUE,IF(QUI!$G8&lt;$B$3,"x",IF(AND(QUI!$A8&lt;&gt;"",QUI!$G8=""),"xx","")),)</f>
        <v>xx</v>
      </c>
      <c r="N12" s="32" t="str">
        <f>IF(DES_TURMA!$P$5=TRUE,IF(SOC!$G8&lt;$B$3,"x",IF(AND(SOC!$A8&lt;&gt;"",SOC!$G8=""),"xx","")),)</f>
        <v>xx</v>
      </c>
      <c r="O12" s="120" t="str">
        <f>IF(OR(AND(ART!$B8&lt;&gt;"",ART!$B8&lt;$B$3,DES_TURMA!$D$5=TRUE),AND(BIO!$B8&lt;&gt;"",BIO!$B8&lt;$B$3,DES_TURMA!$E$5=TRUE),AND(ED_FIS!$B8&lt;&gt;"",ED_FIS!$B8&lt;$B$3,DES_TURMA!$F$5=TRUE),AND(FIL!$B8&lt;&gt;"",FIL!$B8&lt;$B$3,DES_TURMA!$G$5=TRUE),AND(FIS!$B8&lt;&gt;"",FIS!$B8&lt;$B$3,DES_TURMA!$H$5=TRUE),AND(GEO!$B8&lt;&gt;"",GEO!$B8&lt;$B$3,DES_TURMA!$I$5=TRUE),AND(HIST!$B8&lt;&gt;"",HIST!$B8&lt;$B$3,DES_TURMA!$J$5=TRUE),AND(ESP!$B8&lt;&gt;"",ESP!$B8&lt;$B$3,DES_TURMA!$K$5=TRUE),AND(ING!$B8&lt;&gt;"",ING!$B8&lt;$B$3,DES_TURMA!$L$5=TRUE),AND(LP!$B8&lt;&gt;"",LP!$B8&lt;$B$3,DES_TURMA!$M$5=TRUE),AND(MAT!$B8&lt;&gt;"",MAT!$B8&lt;$B$3,DES_TURMA!$N$5=TRUE),AND(QUI!$B8&lt;&gt;"",QUI!$B8&lt;$B$3,DES_TURMA!$O$5=TRUE),AND(SOC!$B8&lt;&gt;"",SOC!$B8&lt;$B$3,DES_TURMA!$P$5=TRUE)),"x",)</f>
        <v/>
      </c>
      <c r="P12" s="120" t="str">
        <f>IF(OR(AND(ART!$C8&lt;&gt;"",ART!$C8&lt;$B$3,DES_TURMA!$D$5=TRUE),AND(BIO!$C8&lt;&gt;"",BIO!$C8&lt;$B$3,DES_TURMA!$E$5=TRUE),AND(ED_FIS!$C8&lt;&gt;"",ED_FIS!$C8&lt;$B$3,DES_TURMA!$F$5=TRUE),AND(FIL!$C8&lt;&gt;"",FIL!$C8&lt;$B$3,DES_TURMA!$G$5=TRUE),AND(FIS!$C8&lt;&gt;"",FIS!$C8&lt;$B$3,DES_TURMA!$H$5=TRUE),AND(GEO!$C8&lt;&gt;"",GEO!$C8&lt;$B$3,DES_TURMA!$I$5=TRUE),AND(HIST!$C8&lt;&gt;"",HIST!$C8&lt;$B$3,DES_TURMA!$J$5=TRUE),AND(ESP!$C8&lt;&gt;"",ESP!$C8&lt;$B$3,DES_TURMA!$K$5=TRUE),AND(ING!$C8&lt;&gt;"",ING!$C8&lt;$B$3,DES_TURMA!$L$5=TRUE),AND(LP!$C8&lt;&gt;"",LP!$C8&lt;$B$3,DES_TURMA!$M$5=TRUE),AND(MAT!$C8&lt;&gt;"",MAT!$C8&lt;$B$3,DES_TURMA!$N$5=TRUE),AND(QUI!$C8&lt;&gt;"",QUI!$C8&lt;$B$3,DES_TURMA!$O$5=TRUE),AND(SOC!$C8&lt;&gt;"",SOC!$C8&lt;$B$3,DES_TURMA!$P$5=TRUE)),"x",)</f>
        <v/>
      </c>
      <c r="Q12" s="120" t="str">
        <f>IF(OR(AND(ART!$D8&lt;&gt;"",ART!$D8&lt;$B$3,DES_TURMA!$D$5=TRUE),AND(BIO!$D8&lt;&gt;"",BIO!$D8&lt;$B$3,DES_TURMA!$E$5=TRUE),AND(ED_FIS!$D8&lt;&gt;"",ED_FIS!$D8&lt;$B$3,DES_TURMA!$F$5=TRUE),AND(FIL!$D8&lt;&gt;"",FIL!$D8&lt;$B$3,DES_TURMA!$G$5=TRUE),AND(FIS!$D8&lt;&gt;"",FIS!$D8&lt;$B$3,DES_TURMA!$H$5=TRUE),AND(GEO!$D8&lt;&gt;"",GEO!$D8&lt;$B$3,DES_TURMA!$I$5=TRUE),AND(HIST!$D8&lt;&gt;"",HIST!$D8&lt;$B$3,DES_TURMA!$J$5=TRUE),AND(ESP!$D8&lt;&gt;"",ESP!$D8&lt;$B$3,DES_TURMA!$K$5=TRUE),AND(ING!$D8&lt;&gt;"",ING!$D8&lt;$B$3,DES_TURMA!$L$5=TRUE),AND(LP!$D8&lt;&gt;"",LP!$D8&lt;$B$3,DES_TURMA!$M$5=TRUE),AND(MAT!$D8&lt;&gt;"",MAT!$D8&lt;$B$3,DES_TURMA!$N$5=TRUE),AND(QUI!$D8&lt;&gt;"",QUI!$D8&lt;$B$3,DES_TURMA!$O$5=TRUE),AND(SOC!$D8&lt;&gt;"",SOC!$D8&lt;$B$3,DES_TURMA!$P$5=TRUE)),"x",)</f>
        <v/>
      </c>
      <c r="R12" s="120" t="str">
        <f>IF(OR(AND(ART!$E8&lt;&gt;"",ART!$E8&lt;$B$3,DES_TURMA!$D$5=TRUE),AND(BIO!$E8&lt;&gt;"",BIO!$E8&lt;$B$3,DES_TURMA!$E$5=TRUE),AND(ED_FIS!$E8&lt;&gt;"",ED_FIS!$E8&lt;$B$3,DES_TURMA!$F$5=TRUE),AND(FIL!$E8&lt;&gt;"",FIL!$E8&lt;$B$3,DES_TURMA!$G$5=TRUE),AND(FIS!$E8&lt;&gt;"",FIS!$E8&lt;$B$3,DES_TURMA!$H$5=TRUE),AND(GEO!$E8&lt;&gt;"",GEO!$E8&lt;$B$3,DES_TURMA!$I$5=TRUE),AND(HIST!$E8&lt;&gt;"",HIST!$E8&lt;$B$3,DES_TURMA!$J$5=TRUE),AND(ESP!$E8&lt;&gt;"",ESP!$E8&lt;$B$3,DES_TURMA!$K$5=TRUE),AND(ING!$E8&lt;&gt;"",ING!$E8&lt;$B$3,DES_TURMA!$L$5=TRUE),AND(LP!$E8&lt;&gt;"",LP!$E8&lt;$B$3,DES_TURMA!$M$5=TRUE),AND(MAT!$E8&lt;&gt;"",MAT!$E8&lt;$B$3,DES_TURMA!$N$5=TRUE),AND(QUI!$E8&lt;&gt;"",QUI!$E8&lt;$B$3,DES_TURMA!$O$5=TRUE),AND(SOC!$E8&lt;&gt;"",SOC!$E8&lt;$B$3,DES_TURMA!$P$5=TRUE)),"x",)</f>
        <v/>
      </c>
      <c r="S12" s="121" t="str">
        <f t="shared" si="1"/>
        <v/>
      </c>
    </row>
    <row r="13">
      <c r="A13" s="36" t="str">
        <f>ALNS!A9</f>
        <v>Ellen Beatriz Pacífico da Silva</v>
      </c>
      <c r="B13" s="38" t="str">
        <f>IF(DES_TURMA!$D$5=TRUE,IF(ART!$G9&lt;$B$3,"x",IF(AND(ART!$A9&lt;&gt;"",ART!$G9=""),"xx","")),)</f>
        <v>xx</v>
      </c>
      <c r="C13" s="38" t="str">
        <f>IF(DES_TURMA!$E$5=TRUE,IF(BIO!G9&lt;$B$3,"x",IF(AND(BIO!A9&lt;&gt;"",BIO!G9=""),"xx","")),)</f>
        <v>xx</v>
      </c>
      <c r="D13" s="38" t="str">
        <f>IF(DES_TURMA!$F$5=TRUE,IF(ED_FIS!$G9&lt;$B$3,"x",IF(AND(ED_FIS!$A9&lt;&gt;"",ED_FIS!$G9=""),"xx","")),)</f>
        <v/>
      </c>
      <c r="E13" s="40" t="str">
        <f>IF(DES_TURMA!$G$5=TRUE,IF(FIL!$G9&lt;$B$3,"x",IF(AND(FIL!$A9&lt;&gt;"",FIL!$G9=""),"xx","")),)</f>
        <v>x</v>
      </c>
      <c r="F13" s="40" t="str">
        <f>IF(DES_TURMA!$H$5=TRUE,IF(FIS!$G9&lt;$B$3,"x",IF(AND(FIS!$A9&lt;&gt;"",FIS!$G9=""),"xx","")),)</f>
        <v>xx</v>
      </c>
      <c r="G13" s="38" t="str">
        <f>IF(DES_TURMA!$I$5=TRUE,IF(GEO!$G9&lt;$B$3,"x",IF(AND(GEO!$A9&lt;&gt;"",GEO!$G9=""),"xx","")),)</f>
        <v/>
      </c>
      <c r="H13" s="38" t="str">
        <f>IF(DES_TURMA!$J$5=TRUE,IF(HIST!$G9&lt;$B$3,"x",IF(AND(HIST!$A9&lt;&gt;"",HIST!$G9=""),"xx","")),)</f>
        <v/>
      </c>
      <c r="I13" s="38" t="str">
        <f>IF(DES_TURMA!$K$5=TRUE,IF(ESP!$G9&lt;$B$3,"x",IF(AND(ESP!$A9&lt;&gt;"",ESP!$G9=""),"xx","")),)</f>
        <v/>
      </c>
      <c r="J13" s="38" t="str">
        <f>IF(DES_TURMA!$L$5=TRUE,IF(ING!$G9&lt;$B$3,"x",IF(AND(ING!$A9&lt;&gt;"",ING!$G9=""),"xx","")),)</f>
        <v/>
      </c>
      <c r="K13" s="38" t="str">
        <f>IF(DES_TURMA!$M$5=TRUE,IF(LP!$G9&lt;$B$3,"x",IF(AND(LP!$A9&lt;&gt;"",LP!$G9=""),"xx","")),)</f>
        <v>xx</v>
      </c>
      <c r="L13" s="38" t="str">
        <f>IF(DES_TURMA!$N$5=TRUE,IF(MAT!$G9&lt;$B$3,"x",IF(AND(MAT!$A9&lt;&gt;"",MAT!$G9=""),"xx","")),)</f>
        <v>xx</v>
      </c>
      <c r="M13" s="40" t="str">
        <f>IF(DES_TURMA!$O$5=TRUE,IF(QUI!$G9&lt;$B$3,"x",IF(AND(QUI!$A9&lt;&gt;"",QUI!$G9=""),"xx","")),)</f>
        <v>xx</v>
      </c>
      <c r="N13" s="40" t="str">
        <f>IF(DES_TURMA!$P$5=TRUE,IF(SOC!$G9&lt;$B$3,"x",IF(AND(SOC!$A9&lt;&gt;"",SOC!$G9=""),"xx","")),)</f>
        <v>xx</v>
      </c>
      <c r="O13" s="120" t="str">
        <f>IF(OR(AND(ART!$B9&lt;&gt;"",ART!$B9&lt;$B$3,DES_TURMA!$D$5=TRUE),AND(BIO!$B9&lt;&gt;"",BIO!$B9&lt;$B$3,DES_TURMA!$E$5=TRUE),AND(ED_FIS!$B9&lt;&gt;"",ED_FIS!$B9&lt;$B$3,DES_TURMA!$F$5=TRUE),AND(FIL!$B9&lt;&gt;"",FIL!$B9&lt;$B$3,DES_TURMA!$G$5=TRUE),AND(FIS!$B9&lt;&gt;"",FIS!$B9&lt;$B$3,DES_TURMA!$H$5=TRUE),AND(GEO!$B9&lt;&gt;"",GEO!$B9&lt;$B$3,DES_TURMA!$I$5=TRUE),AND(HIST!$B9&lt;&gt;"",HIST!$B9&lt;$B$3,DES_TURMA!$J$5=TRUE),AND(ESP!$B9&lt;&gt;"",ESP!$B9&lt;$B$3,DES_TURMA!$K$5=TRUE),AND(ING!$B9&lt;&gt;"",ING!$B9&lt;$B$3,DES_TURMA!$L$5=TRUE),AND(LP!$B9&lt;&gt;"",LP!$B9&lt;$B$3,DES_TURMA!$M$5=TRUE),AND(MAT!$B9&lt;&gt;"",MAT!$B9&lt;$B$3,DES_TURMA!$N$5=TRUE),AND(QUI!$B9&lt;&gt;"",QUI!$B9&lt;$B$3,DES_TURMA!$O$5=TRUE),AND(SOC!$B9&lt;&gt;"",SOC!$B9&lt;$B$3,DES_TURMA!$P$5=TRUE)),"x",)</f>
        <v>x</v>
      </c>
      <c r="P13" s="120" t="str">
        <f>IF(OR(AND(ART!$C9&lt;&gt;"",ART!$C9&lt;$B$3,DES_TURMA!$D$5=TRUE),AND(BIO!$C9&lt;&gt;"",BIO!$C9&lt;$B$3,DES_TURMA!$E$5=TRUE),AND(ED_FIS!$C9&lt;&gt;"",ED_FIS!$C9&lt;$B$3,DES_TURMA!$F$5=TRUE),AND(FIL!$C9&lt;&gt;"",FIL!$C9&lt;$B$3,DES_TURMA!$G$5=TRUE),AND(FIS!$C9&lt;&gt;"",FIS!$C9&lt;$B$3,DES_TURMA!$H$5=TRUE),AND(GEO!$C9&lt;&gt;"",GEO!$C9&lt;$B$3,DES_TURMA!$I$5=TRUE),AND(HIST!$C9&lt;&gt;"",HIST!$C9&lt;$B$3,DES_TURMA!$J$5=TRUE),AND(ESP!$C9&lt;&gt;"",ESP!$C9&lt;$B$3,DES_TURMA!$K$5=TRUE),AND(ING!$C9&lt;&gt;"",ING!$C9&lt;$B$3,DES_TURMA!$L$5=TRUE),AND(LP!$C9&lt;&gt;"",LP!$C9&lt;$B$3,DES_TURMA!$M$5=TRUE),AND(MAT!$C9&lt;&gt;"",MAT!$C9&lt;$B$3,DES_TURMA!$N$5=TRUE),AND(QUI!$C9&lt;&gt;"",QUI!$C9&lt;$B$3,DES_TURMA!$O$5=TRUE),AND(SOC!$C9&lt;&gt;"",SOC!$C9&lt;$B$3,DES_TURMA!$P$5=TRUE)),"x",)</f>
        <v/>
      </c>
      <c r="Q13" s="120" t="str">
        <f>IF(OR(AND(ART!$D9&lt;&gt;"",ART!$D9&lt;$B$3,DES_TURMA!$D$5=TRUE),AND(BIO!$D9&lt;&gt;"",BIO!$D9&lt;$B$3,DES_TURMA!$E$5=TRUE),AND(ED_FIS!$D9&lt;&gt;"",ED_FIS!$D9&lt;$B$3,DES_TURMA!$F$5=TRUE),AND(FIL!$D9&lt;&gt;"",FIL!$D9&lt;$B$3,DES_TURMA!$G$5=TRUE),AND(FIS!$D9&lt;&gt;"",FIS!$D9&lt;$B$3,DES_TURMA!$H$5=TRUE),AND(GEO!$D9&lt;&gt;"",GEO!$D9&lt;$B$3,DES_TURMA!$I$5=TRUE),AND(HIST!$D9&lt;&gt;"",HIST!$D9&lt;$B$3,DES_TURMA!$J$5=TRUE),AND(ESP!$D9&lt;&gt;"",ESP!$D9&lt;$B$3,DES_TURMA!$K$5=TRUE),AND(ING!$D9&lt;&gt;"",ING!$D9&lt;$B$3,DES_TURMA!$L$5=TRUE),AND(LP!$D9&lt;&gt;"",LP!$D9&lt;$B$3,DES_TURMA!$M$5=TRUE),AND(MAT!$D9&lt;&gt;"",MAT!$D9&lt;$B$3,DES_TURMA!$N$5=TRUE),AND(QUI!$D9&lt;&gt;"",QUI!$D9&lt;$B$3,DES_TURMA!$O$5=TRUE),AND(SOC!$D9&lt;&gt;"",SOC!$D9&lt;$B$3,DES_TURMA!$P$5=TRUE)),"x",)</f>
        <v/>
      </c>
      <c r="R13" s="120" t="str">
        <f>IF(OR(AND(ART!$E9&lt;&gt;"",ART!$E9&lt;$B$3,DES_TURMA!$D$5=TRUE),AND(BIO!$E9&lt;&gt;"",BIO!$E9&lt;$B$3,DES_TURMA!$E$5=TRUE),AND(ED_FIS!$E9&lt;&gt;"",ED_FIS!$E9&lt;$B$3,DES_TURMA!$F$5=TRUE),AND(FIL!$E9&lt;&gt;"",FIL!$E9&lt;$B$3,DES_TURMA!$G$5=TRUE),AND(FIS!$E9&lt;&gt;"",FIS!$E9&lt;$B$3,DES_TURMA!$H$5=TRUE),AND(GEO!$E9&lt;&gt;"",GEO!$E9&lt;$B$3,DES_TURMA!$I$5=TRUE),AND(HIST!$E9&lt;&gt;"",HIST!$E9&lt;$B$3,DES_TURMA!$J$5=TRUE),AND(ESP!$E9&lt;&gt;"",ESP!$E9&lt;$B$3,DES_TURMA!$K$5=TRUE),AND(ING!$E9&lt;&gt;"",ING!$E9&lt;$B$3,DES_TURMA!$L$5=TRUE),AND(LP!$E9&lt;&gt;"",LP!$E9&lt;$B$3,DES_TURMA!$M$5=TRUE),AND(MAT!$E9&lt;&gt;"",MAT!$E9&lt;$B$3,DES_TURMA!$N$5=TRUE),AND(QUI!$E9&lt;&gt;"",QUI!$E9&lt;$B$3,DES_TURMA!$O$5=TRUE),AND(SOC!$E9&lt;&gt;"",SOC!$E9&lt;$B$3,DES_TURMA!$P$5=TRUE)),"x",)</f>
        <v/>
      </c>
      <c r="S13" s="121" t="str">
        <f t="shared" si="1"/>
        <v>Dentro</v>
      </c>
    </row>
    <row r="14">
      <c r="A14" s="28" t="str">
        <f>ALNS!A10</f>
        <v>Emilly Christina Lima Freire</v>
      </c>
      <c r="B14" s="30" t="str">
        <f>IF(DES_TURMA!$D$5=TRUE,IF(ART!$G10&lt;$B$3,"x",IF(AND(ART!$A10&lt;&gt;"",ART!$G10=""),"xx","")),)</f>
        <v>xx</v>
      </c>
      <c r="C14" s="30" t="str">
        <f>IF(DES_TURMA!$E$5=TRUE,IF(BIO!G10&lt;$B$3,"x",IF(AND(BIO!A10&lt;&gt;"",BIO!G10=""),"xx","")),)</f>
        <v>xx</v>
      </c>
      <c r="D14" s="30" t="str">
        <f>IF(DES_TURMA!$F$5=TRUE,IF(ED_FIS!$G10&lt;$B$3,"x",IF(AND(ED_FIS!$A10&lt;&gt;"",ED_FIS!$G10=""),"xx","")),)</f>
        <v/>
      </c>
      <c r="E14" s="32" t="str">
        <f>IF(DES_TURMA!$G$5=TRUE,IF(FIL!$G10&lt;$B$3,"x",IF(AND(FIL!$A10&lt;&gt;"",FIL!$G10=""),"xx","")),)</f>
        <v/>
      </c>
      <c r="F14" s="32" t="str">
        <f>IF(DES_TURMA!$H$5=TRUE,IF(FIS!$G10&lt;$B$3,"x",IF(AND(FIS!$A10&lt;&gt;"",FIS!$G10=""),"xx","")),)</f>
        <v>xx</v>
      </c>
      <c r="G14" s="30" t="str">
        <f>IF(DES_TURMA!$I$5=TRUE,IF(GEO!$G10&lt;$B$3,"x",IF(AND(GEO!$A10&lt;&gt;"",GEO!$G10=""),"xx","")),)</f>
        <v/>
      </c>
      <c r="H14" s="30" t="str">
        <f>IF(DES_TURMA!$J$5=TRUE,IF(HIST!$G10&lt;$B$3,"x",IF(AND(HIST!$A10&lt;&gt;"",HIST!$G10=""),"xx","")),)</f>
        <v/>
      </c>
      <c r="I14" s="30" t="str">
        <f>IF(DES_TURMA!$K$5=TRUE,IF(ESP!$G10&lt;$B$3,"x",IF(AND(ESP!$A10&lt;&gt;"",ESP!$G10=""),"xx","")),)</f>
        <v/>
      </c>
      <c r="J14" s="30" t="str">
        <f>IF(DES_TURMA!$L$5=TRUE,IF(ING!$G10&lt;$B$3,"x",IF(AND(ING!$A10&lt;&gt;"",ING!$G10=""),"xx","")),)</f>
        <v/>
      </c>
      <c r="K14" s="30" t="str">
        <f>IF(DES_TURMA!$M$5=TRUE,IF(LP!$G10&lt;$B$3,"x",IF(AND(LP!$A10&lt;&gt;"",LP!$G10=""),"xx","")),)</f>
        <v>xx</v>
      </c>
      <c r="L14" s="30" t="str">
        <f>IF(DES_TURMA!$N$5=TRUE,IF(MAT!$G10&lt;$B$3,"x",IF(AND(MAT!$A10&lt;&gt;"",MAT!$G10=""),"xx","")),)</f>
        <v>xx</v>
      </c>
      <c r="M14" s="32" t="str">
        <f>IF(DES_TURMA!$O$5=TRUE,IF(QUI!$G10&lt;$B$3,"x",IF(AND(QUI!$A10&lt;&gt;"",QUI!$G10=""),"xx","")),)</f>
        <v>xx</v>
      </c>
      <c r="N14" s="32" t="str">
        <f>IF(DES_TURMA!$P$5=TRUE,IF(SOC!$G10&lt;$B$3,"x",IF(AND(SOC!$A10&lt;&gt;"",SOC!$G10=""),"xx","")),)</f>
        <v>xx</v>
      </c>
      <c r="O14" s="120" t="str">
        <f>IF(OR(AND(ART!$B10&lt;&gt;"",ART!$B10&lt;$B$3,DES_TURMA!$D$5=TRUE),AND(BIO!$B10&lt;&gt;"",BIO!$B10&lt;$B$3,DES_TURMA!$E$5=TRUE),AND(ED_FIS!$B10&lt;&gt;"",ED_FIS!$B10&lt;$B$3,DES_TURMA!$F$5=TRUE),AND(FIL!$B10&lt;&gt;"",FIL!$B10&lt;$B$3,DES_TURMA!$G$5=TRUE),AND(FIS!$B10&lt;&gt;"",FIS!$B10&lt;$B$3,DES_TURMA!$H$5=TRUE),AND(GEO!$B10&lt;&gt;"",GEO!$B10&lt;$B$3,DES_TURMA!$I$5=TRUE),AND(HIST!$B10&lt;&gt;"",HIST!$B10&lt;$B$3,DES_TURMA!$J$5=TRUE),AND(ESP!$B10&lt;&gt;"",ESP!$B10&lt;$B$3,DES_TURMA!$K$5=TRUE),AND(ING!$B10&lt;&gt;"",ING!$B10&lt;$B$3,DES_TURMA!$L$5=TRUE),AND(LP!$B10&lt;&gt;"",LP!$B10&lt;$B$3,DES_TURMA!$M$5=TRUE),AND(MAT!$B10&lt;&gt;"",MAT!$B10&lt;$B$3,DES_TURMA!$N$5=TRUE),AND(QUI!$B10&lt;&gt;"",QUI!$B10&lt;$B$3,DES_TURMA!$O$5=TRUE),AND(SOC!$B10&lt;&gt;"",SOC!$B10&lt;$B$3,DES_TURMA!$P$5=TRUE)),"x",)</f>
        <v/>
      </c>
      <c r="P14" s="120" t="str">
        <f>IF(OR(AND(ART!$C10&lt;&gt;"",ART!$C10&lt;$B$3,DES_TURMA!$D$5=TRUE),AND(BIO!$C10&lt;&gt;"",BIO!$C10&lt;$B$3,DES_TURMA!$E$5=TRUE),AND(ED_FIS!$C10&lt;&gt;"",ED_FIS!$C10&lt;$B$3,DES_TURMA!$F$5=TRUE),AND(FIL!$C10&lt;&gt;"",FIL!$C10&lt;$B$3,DES_TURMA!$G$5=TRUE),AND(FIS!$C10&lt;&gt;"",FIS!$C10&lt;$B$3,DES_TURMA!$H$5=TRUE),AND(GEO!$C10&lt;&gt;"",GEO!$C10&lt;$B$3,DES_TURMA!$I$5=TRUE),AND(HIST!$C10&lt;&gt;"",HIST!$C10&lt;$B$3,DES_TURMA!$J$5=TRUE),AND(ESP!$C10&lt;&gt;"",ESP!$C10&lt;$B$3,DES_TURMA!$K$5=TRUE),AND(ING!$C10&lt;&gt;"",ING!$C10&lt;$B$3,DES_TURMA!$L$5=TRUE),AND(LP!$C10&lt;&gt;"",LP!$C10&lt;$B$3,DES_TURMA!$M$5=TRUE),AND(MAT!$C10&lt;&gt;"",MAT!$C10&lt;$B$3,DES_TURMA!$N$5=TRUE),AND(QUI!$C10&lt;&gt;"",QUI!$C10&lt;$B$3,DES_TURMA!$O$5=TRUE),AND(SOC!$C10&lt;&gt;"",SOC!$C10&lt;$B$3,DES_TURMA!$P$5=TRUE)),"x",)</f>
        <v/>
      </c>
      <c r="Q14" s="120" t="str">
        <f>IF(OR(AND(ART!$D10&lt;&gt;"",ART!$D10&lt;$B$3,DES_TURMA!$D$5=TRUE),AND(BIO!$D10&lt;&gt;"",BIO!$D10&lt;$B$3,DES_TURMA!$E$5=TRUE),AND(ED_FIS!$D10&lt;&gt;"",ED_FIS!$D10&lt;$B$3,DES_TURMA!$F$5=TRUE),AND(FIL!$D10&lt;&gt;"",FIL!$D10&lt;$B$3,DES_TURMA!$G$5=TRUE),AND(FIS!$D10&lt;&gt;"",FIS!$D10&lt;$B$3,DES_TURMA!$H$5=TRUE),AND(GEO!$D10&lt;&gt;"",GEO!$D10&lt;$B$3,DES_TURMA!$I$5=TRUE),AND(HIST!$D10&lt;&gt;"",HIST!$D10&lt;$B$3,DES_TURMA!$J$5=TRUE),AND(ESP!$D10&lt;&gt;"",ESP!$D10&lt;$B$3,DES_TURMA!$K$5=TRUE),AND(ING!$D10&lt;&gt;"",ING!$D10&lt;$B$3,DES_TURMA!$L$5=TRUE),AND(LP!$D10&lt;&gt;"",LP!$D10&lt;$B$3,DES_TURMA!$M$5=TRUE),AND(MAT!$D10&lt;&gt;"",MAT!$D10&lt;$B$3,DES_TURMA!$N$5=TRUE),AND(QUI!$D10&lt;&gt;"",QUI!$D10&lt;$B$3,DES_TURMA!$O$5=TRUE),AND(SOC!$D10&lt;&gt;"",SOC!$D10&lt;$B$3,DES_TURMA!$P$5=TRUE)),"x",)</f>
        <v/>
      </c>
      <c r="R14" s="120" t="str">
        <f>IF(OR(AND(ART!$E10&lt;&gt;"",ART!$E10&lt;$B$3,DES_TURMA!$D$5=TRUE),AND(BIO!$E10&lt;&gt;"",BIO!$E10&lt;$B$3,DES_TURMA!$E$5=TRUE),AND(ED_FIS!$E10&lt;&gt;"",ED_FIS!$E10&lt;$B$3,DES_TURMA!$F$5=TRUE),AND(FIL!$E10&lt;&gt;"",FIL!$E10&lt;$B$3,DES_TURMA!$G$5=TRUE),AND(FIS!$E10&lt;&gt;"",FIS!$E10&lt;$B$3,DES_TURMA!$H$5=TRUE),AND(GEO!$E10&lt;&gt;"",GEO!$E10&lt;$B$3,DES_TURMA!$I$5=TRUE),AND(HIST!$E10&lt;&gt;"",HIST!$E10&lt;$B$3,DES_TURMA!$J$5=TRUE),AND(ESP!$E10&lt;&gt;"",ESP!$E10&lt;$B$3,DES_TURMA!$K$5=TRUE),AND(ING!$E10&lt;&gt;"",ING!$E10&lt;$B$3,DES_TURMA!$L$5=TRUE),AND(LP!$E10&lt;&gt;"",LP!$E10&lt;$B$3,DES_TURMA!$M$5=TRUE),AND(MAT!$E10&lt;&gt;"",MAT!$E10&lt;$B$3,DES_TURMA!$N$5=TRUE),AND(QUI!$E10&lt;&gt;"",QUI!$E10&lt;$B$3,DES_TURMA!$O$5=TRUE),AND(SOC!$E10&lt;&gt;"",SOC!$E10&lt;$B$3,DES_TURMA!$P$5=TRUE)),"x",)</f>
        <v/>
      </c>
      <c r="S14" s="121" t="str">
        <f t="shared" si="1"/>
        <v/>
      </c>
    </row>
    <row r="15">
      <c r="A15" s="36" t="str">
        <f>ALNS!A11</f>
        <v>Emilly Eduarda Almeida da Silva</v>
      </c>
      <c r="B15" s="38" t="str">
        <f>IF(DES_TURMA!$D$5=TRUE,IF(ART!$G11&lt;$B$3,"x",IF(AND(ART!$A11&lt;&gt;"",ART!$G11=""),"xx","")),)</f>
        <v>xx</v>
      </c>
      <c r="C15" s="38" t="str">
        <f>IF(DES_TURMA!$E$5=TRUE,IF(BIO!G11&lt;$B$3,"x",IF(AND(BIO!A11&lt;&gt;"",BIO!G11=""),"xx","")),)</f>
        <v>xx</v>
      </c>
      <c r="D15" s="38" t="str">
        <f>IF(DES_TURMA!$F$5=TRUE,IF(ED_FIS!$G11&lt;$B$3,"x",IF(AND(ED_FIS!$A11&lt;&gt;"",ED_FIS!$G11=""),"xx","")),)</f>
        <v/>
      </c>
      <c r="E15" s="40" t="str">
        <f>IF(DES_TURMA!$G$5=TRUE,IF(FIL!$G11&lt;$B$3,"x",IF(AND(FIL!$A11&lt;&gt;"",FIL!$G11=""),"xx","")),)</f>
        <v/>
      </c>
      <c r="F15" s="40" t="str">
        <f>IF(DES_TURMA!$H$5=TRUE,IF(FIS!$G11&lt;$B$3,"x",IF(AND(FIS!$A11&lt;&gt;"",FIS!$G11=""),"xx","")),)</f>
        <v>xx</v>
      </c>
      <c r="G15" s="38" t="str">
        <f>IF(DES_TURMA!$I$5=TRUE,IF(GEO!$G11&lt;$B$3,"x",IF(AND(GEO!$A11&lt;&gt;"",GEO!$G11=""),"xx","")),)</f>
        <v/>
      </c>
      <c r="H15" s="38" t="str">
        <f>IF(DES_TURMA!$J$5=TRUE,IF(HIST!$G11&lt;$B$3,"x",IF(AND(HIST!$A11&lt;&gt;"",HIST!$G11=""),"xx","")),)</f>
        <v/>
      </c>
      <c r="I15" s="38" t="str">
        <f>IF(DES_TURMA!$K$5=TRUE,IF(ESP!$G11&lt;$B$3,"x",IF(AND(ESP!$A11&lt;&gt;"",ESP!$G11=""),"xx","")),)</f>
        <v/>
      </c>
      <c r="J15" s="38" t="str">
        <f>IF(DES_TURMA!$L$5=TRUE,IF(ING!$G11&lt;$B$3,"x",IF(AND(ING!$A11&lt;&gt;"",ING!$G11=""),"xx","")),)</f>
        <v/>
      </c>
      <c r="K15" s="38" t="str">
        <f>IF(DES_TURMA!$M$5=TRUE,IF(LP!$G11&lt;$B$3,"x",IF(AND(LP!$A11&lt;&gt;"",LP!$G11=""),"xx","")),)</f>
        <v>xx</v>
      </c>
      <c r="L15" s="38" t="str">
        <f>IF(DES_TURMA!$N$5=TRUE,IF(MAT!$G11&lt;$B$3,"x",IF(AND(MAT!$A11&lt;&gt;"",MAT!$G11=""),"xx","")),)</f>
        <v>xx</v>
      </c>
      <c r="M15" s="40" t="str">
        <f>IF(DES_TURMA!$O$5=TRUE,IF(QUI!$G11&lt;$B$3,"x",IF(AND(QUI!$A11&lt;&gt;"",QUI!$G11=""),"xx","")),)</f>
        <v>xx</v>
      </c>
      <c r="N15" s="40" t="str">
        <f>IF(DES_TURMA!$P$5=TRUE,IF(SOC!$G11&lt;$B$3,"x",IF(AND(SOC!$A11&lt;&gt;"",SOC!$G11=""),"xx","")),)</f>
        <v>xx</v>
      </c>
      <c r="O15" s="120" t="str">
        <f>IF(OR(AND(ART!$B11&lt;&gt;"",ART!$B11&lt;$B$3,DES_TURMA!$D$5=TRUE),AND(BIO!$B11&lt;&gt;"",BIO!$B11&lt;$B$3,DES_TURMA!$E$5=TRUE),AND(ED_FIS!$B11&lt;&gt;"",ED_FIS!$B11&lt;$B$3,DES_TURMA!$F$5=TRUE),AND(FIL!$B11&lt;&gt;"",FIL!$B11&lt;$B$3,DES_TURMA!$G$5=TRUE),AND(FIS!$B11&lt;&gt;"",FIS!$B11&lt;$B$3,DES_TURMA!$H$5=TRUE),AND(GEO!$B11&lt;&gt;"",GEO!$B11&lt;$B$3,DES_TURMA!$I$5=TRUE),AND(HIST!$B11&lt;&gt;"",HIST!$B11&lt;$B$3,DES_TURMA!$J$5=TRUE),AND(ESP!$B11&lt;&gt;"",ESP!$B11&lt;$B$3,DES_TURMA!$K$5=TRUE),AND(ING!$B11&lt;&gt;"",ING!$B11&lt;$B$3,DES_TURMA!$L$5=TRUE),AND(LP!$B11&lt;&gt;"",LP!$B11&lt;$B$3,DES_TURMA!$M$5=TRUE),AND(MAT!$B11&lt;&gt;"",MAT!$B11&lt;$B$3,DES_TURMA!$N$5=TRUE),AND(QUI!$B11&lt;&gt;"",QUI!$B11&lt;$B$3,DES_TURMA!$O$5=TRUE),AND(SOC!$B11&lt;&gt;"",SOC!$B11&lt;$B$3,DES_TURMA!$P$5=TRUE)),"x",)</f>
        <v/>
      </c>
      <c r="P15" s="120" t="str">
        <f>IF(OR(AND(ART!$C11&lt;&gt;"",ART!$C11&lt;$B$3,DES_TURMA!$D$5=TRUE),AND(BIO!$C11&lt;&gt;"",BIO!$C11&lt;$B$3,DES_TURMA!$E$5=TRUE),AND(ED_FIS!$C11&lt;&gt;"",ED_FIS!$C11&lt;$B$3,DES_TURMA!$F$5=TRUE),AND(FIL!$C11&lt;&gt;"",FIL!$C11&lt;$B$3,DES_TURMA!$G$5=TRUE),AND(FIS!$C11&lt;&gt;"",FIS!$C11&lt;$B$3,DES_TURMA!$H$5=TRUE),AND(GEO!$C11&lt;&gt;"",GEO!$C11&lt;$B$3,DES_TURMA!$I$5=TRUE),AND(HIST!$C11&lt;&gt;"",HIST!$C11&lt;$B$3,DES_TURMA!$J$5=TRUE),AND(ESP!$C11&lt;&gt;"",ESP!$C11&lt;$B$3,DES_TURMA!$K$5=TRUE),AND(ING!$C11&lt;&gt;"",ING!$C11&lt;$B$3,DES_TURMA!$L$5=TRUE),AND(LP!$C11&lt;&gt;"",LP!$C11&lt;$B$3,DES_TURMA!$M$5=TRUE),AND(MAT!$C11&lt;&gt;"",MAT!$C11&lt;$B$3,DES_TURMA!$N$5=TRUE),AND(QUI!$C11&lt;&gt;"",QUI!$C11&lt;$B$3,DES_TURMA!$O$5=TRUE),AND(SOC!$C11&lt;&gt;"",SOC!$C11&lt;$B$3,DES_TURMA!$P$5=TRUE)),"x",)</f>
        <v/>
      </c>
      <c r="Q15" s="120" t="str">
        <f>IF(OR(AND(ART!$D11&lt;&gt;"",ART!$D11&lt;$B$3,DES_TURMA!$D$5=TRUE),AND(BIO!$D11&lt;&gt;"",BIO!$D11&lt;$B$3,DES_TURMA!$E$5=TRUE),AND(ED_FIS!$D11&lt;&gt;"",ED_FIS!$D11&lt;$B$3,DES_TURMA!$F$5=TRUE),AND(FIL!$D11&lt;&gt;"",FIL!$D11&lt;$B$3,DES_TURMA!$G$5=TRUE),AND(FIS!$D11&lt;&gt;"",FIS!$D11&lt;$B$3,DES_TURMA!$H$5=TRUE),AND(GEO!$D11&lt;&gt;"",GEO!$D11&lt;$B$3,DES_TURMA!$I$5=TRUE),AND(HIST!$D11&lt;&gt;"",HIST!$D11&lt;$B$3,DES_TURMA!$J$5=TRUE),AND(ESP!$D11&lt;&gt;"",ESP!$D11&lt;$B$3,DES_TURMA!$K$5=TRUE),AND(ING!$D11&lt;&gt;"",ING!$D11&lt;$B$3,DES_TURMA!$L$5=TRUE),AND(LP!$D11&lt;&gt;"",LP!$D11&lt;$B$3,DES_TURMA!$M$5=TRUE),AND(MAT!$D11&lt;&gt;"",MAT!$D11&lt;$B$3,DES_TURMA!$N$5=TRUE),AND(QUI!$D11&lt;&gt;"",QUI!$D11&lt;$B$3,DES_TURMA!$O$5=TRUE),AND(SOC!$D11&lt;&gt;"",SOC!$D11&lt;$B$3,DES_TURMA!$P$5=TRUE)),"x",)</f>
        <v/>
      </c>
      <c r="R15" s="120" t="str">
        <f>IF(OR(AND(ART!$E11&lt;&gt;"",ART!$E11&lt;$B$3,DES_TURMA!$D$5=TRUE),AND(BIO!$E11&lt;&gt;"",BIO!$E11&lt;$B$3,DES_TURMA!$E$5=TRUE),AND(ED_FIS!$E11&lt;&gt;"",ED_FIS!$E11&lt;$B$3,DES_TURMA!$F$5=TRUE),AND(FIL!$E11&lt;&gt;"",FIL!$E11&lt;$B$3,DES_TURMA!$G$5=TRUE),AND(FIS!$E11&lt;&gt;"",FIS!$E11&lt;$B$3,DES_TURMA!$H$5=TRUE),AND(GEO!$E11&lt;&gt;"",GEO!$E11&lt;$B$3,DES_TURMA!$I$5=TRUE),AND(HIST!$E11&lt;&gt;"",HIST!$E11&lt;$B$3,DES_TURMA!$J$5=TRUE),AND(ESP!$E11&lt;&gt;"",ESP!$E11&lt;$B$3,DES_TURMA!$K$5=TRUE),AND(ING!$E11&lt;&gt;"",ING!$E11&lt;$B$3,DES_TURMA!$L$5=TRUE),AND(LP!$E11&lt;&gt;"",LP!$E11&lt;$B$3,DES_TURMA!$M$5=TRUE),AND(MAT!$E11&lt;&gt;"",MAT!$E11&lt;$B$3,DES_TURMA!$N$5=TRUE),AND(QUI!$E11&lt;&gt;"",QUI!$E11&lt;$B$3,DES_TURMA!$O$5=TRUE),AND(SOC!$E11&lt;&gt;"",SOC!$E11&lt;$B$3,DES_TURMA!$P$5=TRUE)),"x",)</f>
        <v/>
      </c>
      <c r="S15" s="121" t="str">
        <f t="shared" si="1"/>
        <v/>
      </c>
    </row>
    <row r="16">
      <c r="A16" s="28" t="str">
        <f>ALNS!A12</f>
        <v>Emilly Oliveira da Cruz</v>
      </c>
      <c r="B16" s="30" t="str">
        <f>IF(DES_TURMA!$D$5=TRUE,IF(ART!$G12&lt;$B$3,"x",IF(AND(ART!$A12&lt;&gt;"",ART!$G12=""),"xx","")),)</f>
        <v>xx</v>
      </c>
      <c r="C16" s="30" t="str">
        <f>IF(DES_TURMA!$E$5=TRUE,IF(BIO!G12&lt;$B$3,"x",IF(AND(BIO!A12&lt;&gt;"",BIO!G12=""),"xx","")),)</f>
        <v>xx</v>
      </c>
      <c r="D16" s="30" t="str">
        <f>IF(DES_TURMA!$F$5=TRUE,IF(ED_FIS!$G12&lt;$B$3,"x",IF(AND(ED_FIS!$A12&lt;&gt;"",ED_FIS!$G12=""),"xx","")),)</f>
        <v>xx</v>
      </c>
      <c r="E16" s="32" t="str">
        <f>IF(DES_TURMA!$G$5=TRUE,IF(FIL!$G12&lt;$B$3,"x",IF(AND(FIL!$A12&lt;&gt;"",FIL!$G12=""),"xx","")),)</f>
        <v>xx</v>
      </c>
      <c r="F16" s="32" t="str">
        <f>IF(DES_TURMA!$H$5=TRUE,IF(FIS!$G12&lt;$B$3,"x",IF(AND(FIS!$A12&lt;&gt;"",FIS!$G12=""),"xx","")),)</f>
        <v>xx</v>
      </c>
      <c r="G16" s="30" t="str">
        <f>IF(DES_TURMA!$I$5=TRUE,IF(GEO!$G12&lt;$B$3,"x",IF(AND(GEO!$A12&lt;&gt;"",GEO!$G12=""),"xx","")),)</f>
        <v/>
      </c>
      <c r="H16" s="30" t="str">
        <f>IF(DES_TURMA!$J$5=TRUE,IF(HIST!$G12&lt;$B$3,"x",IF(AND(HIST!$A12&lt;&gt;"",HIST!$G12=""),"xx","")),)</f>
        <v/>
      </c>
      <c r="I16" s="30" t="str">
        <f>IF(DES_TURMA!$K$5=TRUE,IF(ESP!$G12&lt;$B$3,"x",IF(AND(ESP!$A12&lt;&gt;"",ESP!$G12=""),"xx","")),)</f>
        <v/>
      </c>
      <c r="J16" s="30" t="str">
        <f>IF(DES_TURMA!$L$5=TRUE,IF(ING!$G12&lt;$B$3,"x",IF(AND(ING!$A12&lt;&gt;"",ING!$G12=""),"xx","")),)</f>
        <v/>
      </c>
      <c r="K16" s="30" t="str">
        <f>IF(DES_TURMA!$M$5=TRUE,IF(LP!$G12&lt;$B$3,"x",IF(AND(LP!$A12&lt;&gt;"",LP!$G12=""),"xx","")),)</f>
        <v>xx</v>
      </c>
      <c r="L16" s="30" t="str">
        <f>IF(DES_TURMA!$N$5=TRUE,IF(MAT!$G12&lt;$B$3,"x",IF(AND(MAT!$A12&lt;&gt;"",MAT!$G12=""),"xx","")),)</f>
        <v>xx</v>
      </c>
      <c r="M16" s="32" t="str">
        <f>IF(DES_TURMA!$O$5=TRUE,IF(QUI!$G12&lt;$B$3,"x",IF(AND(QUI!$A12&lt;&gt;"",QUI!$G12=""),"xx","")),)</f>
        <v>xx</v>
      </c>
      <c r="N16" s="32" t="str">
        <f>IF(DES_TURMA!$P$5=TRUE,IF(SOC!$G12&lt;$B$3,"x",IF(AND(SOC!$A12&lt;&gt;"",SOC!$G12=""),"xx","")),)</f>
        <v>xx</v>
      </c>
      <c r="O16" s="120" t="str">
        <f>IF(OR(AND(ART!$B12&lt;&gt;"",ART!$B12&lt;$B$3,DES_TURMA!$D$5=TRUE),AND(BIO!$B12&lt;&gt;"",BIO!$B12&lt;$B$3,DES_TURMA!$E$5=TRUE),AND(ED_FIS!$B12&lt;&gt;"",ED_FIS!$B12&lt;$B$3,DES_TURMA!$F$5=TRUE),AND(FIL!$B12&lt;&gt;"",FIL!$B12&lt;$B$3,DES_TURMA!$G$5=TRUE),AND(FIS!$B12&lt;&gt;"",FIS!$B12&lt;$B$3,DES_TURMA!$H$5=TRUE),AND(GEO!$B12&lt;&gt;"",GEO!$B12&lt;$B$3,DES_TURMA!$I$5=TRUE),AND(HIST!$B12&lt;&gt;"",HIST!$B12&lt;$B$3,DES_TURMA!$J$5=TRUE),AND(ESP!$B12&lt;&gt;"",ESP!$B12&lt;$B$3,DES_TURMA!$K$5=TRUE),AND(ING!$B12&lt;&gt;"",ING!$B12&lt;$B$3,DES_TURMA!$L$5=TRUE),AND(LP!$B12&lt;&gt;"",LP!$B12&lt;$B$3,DES_TURMA!$M$5=TRUE),AND(MAT!$B12&lt;&gt;"",MAT!$B12&lt;$B$3,DES_TURMA!$N$5=TRUE),AND(QUI!$B12&lt;&gt;"",QUI!$B12&lt;$B$3,DES_TURMA!$O$5=TRUE),AND(SOC!$B12&lt;&gt;"",SOC!$B12&lt;$B$3,DES_TURMA!$P$5=TRUE)),"x",)</f>
        <v/>
      </c>
      <c r="P16" s="120" t="str">
        <f>IF(OR(AND(ART!$C12&lt;&gt;"",ART!$C12&lt;$B$3,DES_TURMA!$D$5=TRUE),AND(BIO!$C12&lt;&gt;"",BIO!$C12&lt;$B$3,DES_TURMA!$E$5=TRUE),AND(ED_FIS!$C12&lt;&gt;"",ED_FIS!$C12&lt;$B$3,DES_TURMA!$F$5=TRUE),AND(FIL!$C12&lt;&gt;"",FIL!$C12&lt;$B$3,DES_TURMA!$G$5=TRUE),AND(FIS!$C12&lt;&gt;"",FIS!$C12&lt;$B$3,DES_TURMA!$H$5=TRUE),AND(GEO!$C12&lt;&gt;"",GEO!$C12&lt;$B$3,DES_TURMA!$I$5=TRUE),AND(HIST!$C12&lt;&gt;"",HIST!$C12&lt;$B$3,DES_TURMA!$J$5=TRUE),AND(ESP!$C12&lt;&gt;"",ESP!$C12&lt;$B$3,DES_TURMA!$K$5=TRUE),AND(ING!$C12&lt;&gt;"",ING!$C12&lt;$B$3,DES_TURMA!$L$5=TRUE),AND(LP!$C12&lt;&gt;"",LP!$C12&lt;$B$3,DES_TURMA!$M$5=TRUE),AND(MAT!$C12&lt;&gt;"",MAT!$C12&lt;$B$3,DES_TURMA!$N$5=TRUE),AND(QUI!$C12&lt;&gt;"",QUI!$C12&lt;$B$3,DES_TURMA!$O$5=TRUE),AND(SOC!$C12&lt;&gt;"",SOC!$C12&lt;$B$3,DES_TURMA!$P$5=TRUE)),"x",)</f>
        <v/>
      </c>
      <c r="Q16" s="120" t="str">
        <f>IF(OR(AND(ART!$D12&lt;&gt;"",ART!$D12&lt;$B$3,DES_TURMA!$D$5=TRUE),AND(BIO!$D12&lt;&gt;"",BIO!$D12&lt;$B$3,DES_TURMA!$E$5=TRUE),AND(ED_FIS!$D12&lt;&gt;"",ED_FIS!$D12&lt;$B$3,DES_TURMA!$F$5=TRUE),AND(FIL!$D12&lt;&gt;"",FIL!$D12&lt;$B$3,DES_TURMA!$G$5=TRUE),AND(FIS!$D12&lt;&gt;"",FIS!$D12&lt;$B$3,DES_TURMA!$H$5=TRUE),AND(GEO!$D12&lt;&gt;"",GEO!$D12&lt;$B$3,DES_TURMA!$I$5=TRUE),AND(HIST!$D12&lt;&gt;"",HIST!$D12&lt;$B$3,DES_TURMA!$J$5=TRUE),AND(ESP!$D12&lt;&gt;"",ESP!$D12&lt;$B$3,DES_TURMA!$K$5=TRUE),AND(ING!$D12&lt;&gt;"",ING!$D12&lt;$B$3,DES_TURMA!$L$5=TRUE),AND(LP!$D12&lt;&gt;"",LP!$D12&lt;$B$3,DES_TURMA!$M$5=TRUE),AND(MAT!$D12&lt;&gt;"",MAT!$D12&lt;$B$3,DES_TURMA!$N$5=TRUE),AND(QUI!$D12&lt;&gt;"",QUI!$D12&lt;$B$3,DES_TURMA!$O$5=TRUE),AND(SOC!$D12&lt;&gt;"",SOC!$D12&lt;$B$3,DES_TURMA!$P$5=TRUE)),"x",)</f>
        <v/>
      </c>
      <c r="R16" s="120" t="str">
        <f>IF(OR(AND(ART!$E12&lt;&gt;"",ART!$E12&lt;$B$3,DES_TURMA!$D$5=TRUE),AND(BIO!$E12&lt;&gt;"",BIO!$E12&lt;$B$3,DES_TURMA!$E$5=TRUE),AND(ED_FIS!$E12&lt;&gt;"",ED_FIS!$E12&lt;$B$3,DES_TURMA!$F$5=TRUE),AND(FIL!$E12&lt;&gt;"",FIL!$E12&lt;$B$3,DES_TURMA!$G$5=TRUE),AND(FIS!$E12&lt;&gt;"",FIS!$E12&lt;$B$3,DES_TURMA!$H$5=TRUE),AND(GEO!$E12&lt;&gt;"",GEO!$E12&lt;$B$3,DES_TURMA!$I$5=TRUE),AND(HIST!$E12&lt;&gt;"",HIST!$E12&lt;$B$3,DES_TURMA!$J$5=TRUE),AND(ESP!$E12&lt;&gt;"",ESP!$E12&lt;$B$3,DES_TURMA!$K$5=TRUE),AND(ING!$E12&lt;&gt;"",ING!$E12&lt;$B$3,DES_TURMA!$L$5=TRUE),AND(LP!$E12&lt;&gt;"",LP!$E12&lt;$B$3,DES_TURMA!$M$5=TRUE),AND(MAT!$E12&lt;&gt;"",MAT!$E12&lt;$B$3,DES_TURMA!$N$5=TRUE),AND(QUI!$E12&lt;&gt;"",QUI!$E12&lt;$B$3,DES_TURMA!$O$5=TRUE),AND(SOC!$E12&lt;&gt;"",SOC!$E12&lt;$B$3,DES_TURMA!$P$5=TRUE)),"x",)</f>
        <v/>
      </c>
      <c r="S16" s="121" t="str">
        <f t="shared" si="1"/>
        <v/>
      </c>
    </row>
    <row r="17">
      <c r="A17" s="36" t="str">
        <f>ALNS!A13</f>
        <v>Esteffany Mirelly Lima da Silva</v>
      </c>
      <c r="B17" s="38" t="str">
        <f>IF(DES_TURMA!$D$5=TRUE,IF(ART!$G13&lt;$B$3,"x",IF(AND(ART!$A13&lt;&gt;"",ART!$G13=""),"xx","")),)</f>
        <v>xx</v>
      </c>
      <c r="C17" s="38" t="str">
        <f>IF(DES_TURMA!$E$5=TRUE,IF(BIO!G13&lt;$B$3,"x",IF(AND(BIO!A13&lt;&gt;"",BIO!G13=""),"xx","")),)</f>
        <v>xx</v>
      </c>
      <c r="D17" s="38" t="str">
        <f>IF(DES_TURMA!$F$5=TRUE,IF(ED_FIS!$G13&lt;$B$3,"x",IF(AND(ED_FIS!$A13&lt;&gt;"",ED_FIS!$G13=""),"xx","")),)</f>
        <v>x</v>
      </c>
      <c r="E17" s="40" t="str">
        <f>IF(DES_TURMA!$G$5=TRUE,IF(FIL!$G13&lt;$B$3,"x",IF(AND(FIL!$A13&lt;&gt;"",FIL!$G13=""),"xx","")),)</f>
        <v>x</v>
      </c>
      <c r="F17" s="40" t="str">
        <f>IF(DES_TURMA!$H$5=TRUE,IF(FIS!$G13&lt;$B$3,"x",IF(AND(FIS!$A13&lt;&gt;"",FIS!$G13=""),"xx","")),)</f>
        <v>xx</v>
      </c>
      <c r="G17" s="38" t="str">
        <f>IF(DES_TURMA!$I$5=TRUE,IF(GEO!$G13&lt;$B$3,"x",IF(AND(GEO!$A13&lt;&gt;"",GEO!$G13=""),"xx","")),)</f>
        <v/>
      </c>
      <c r="H17" s="38" t="str">
        <f>IF(DES_TURMA!$J$5=TRUE,IF(HIST!$G13&lt;$B$3,"x",IF(AND(HIST!$A13&lt;&gt;"",HIST!$G13=""),"xx","")),)</f>
        <v/>
      </c>
      <c r="I17" s="38" t="str">
        <f>IF(DES_TURMA!$K$5=TRUE,IF(ESP!$G13&lt;$B$3,"x",IF(AND(ESP!$A13&lt;&gt;"",ESP!$G13=""),"xx","")),)</f>
        <v/>
      </c>
      <c r="J17" s="38" t="str">
        <f>IF(DES_TURMA!$L$5=TRUE,IF(ING!$G13&lt;$B$3,"x",IF(AND(ING!$A13&lt;&gt;"",ING!$G13=""),"xx","")),)</f>
        <v/>
      </c>
      <c r="K17" s="38" t="str">
        <f>IF(DES_TURMA!$M$5=TRUE,IF(LP!$G13&lt;$B$3,"x",IF(AND(LP!$A13&lt;&gt;"",LP!$G13=""),"xx","")),)</f>
        <v>xx</v>
      </c>
      <c r="L17" s="38" t="str">
        <f>IF(DES_TURMA!$N$5=TRUE,IF(MAT!$G13&lt;$B$3,"x",IF(AND(MAT!$A13&lt;&gt;"",MAT!$G13=""),"xx","")),)</f>
        <v>xx</v>
      </c>
      <c r="M17" s="40" t="str">
        <f>IF(DES_TURMA!$O$5=TRUE,IF(QUI!$G13&lt;$B$3,"x",IF(AND(QUI!$A13&lt;&gt;"",QUI!$G13=""),"xx","")),)</f>
        <v>xx</v>
      </c>
      <c r="N17" s="40" t="str">
        <f>IF(DES_TURMA!$P$5=TRUE,IF(SOC!$G13&lt;$B$3,"x",IF(AND(SOC!$A13&lt;&gt;"",SOC!$G13=""),"xx","")),)</f>
        <v>xx</v>
      </c>
      <c r="O17" s="120" t="str">
        <f>IF(OR(AND(ART!$B13&lt;&gt;"",ART!$B13&lt;$B$3,DES_TURMA!$D$5=TRUE),AND(BIO!$B13&lt;&gt;"",BIO!$B13&lt;$B$3,DES_TURMA!$E$5=TRUE),AND(ED_FIS!$B13&lt;&gt;"",ED_FIS!$B13&lt;$B$3,DES_TURMA!$F$5=TRUE),AND(FIL!$B13&lt;&gt;"",FIL!$B13&lt;$B$3,DES_TURMA!$G$5=TRUE),AND(FIS!$B13&lt;&gt;"",FIS!$B13&lt;$B$3,DES_TURMA!$H$5=TRUE),AND(GEO!$B13&lt;&gt;"",GEO!$B13&lt;$B$3,DES_TURMA!$I$5=TRUE),AND(HIST!$B13&lt;&gt;"",HIST!$B13&lt;$B$3,DES_TURMA!$J$5=TRUE),AND(ESP!$B13&lt;&gt;"",ESP!$B13&lt;$B$3,DES_TURMA!$K$5=TRUE),AND(ING!$B13&lt;&gt;"",ING!$B13&lt;$B$3,DES_TURMA!$L$5=TRUE),AND(LP!$B13&lt;&gt;"",LP!$B13&lt;$B$3,DES_TURMA!$M$5=TRUE),AND(MAT!$B13&lt;&gt;"",MAT!$B13&lt;$B$3,DES_TURMA!$N$5=TRUE),AND(QUI!$B13&lt;&gt;"",QUI!$B13&lt;$B$3,DES_TURMA!$O$5=TRUE),AND(SOC!$B13&lt;&gt;"",SOC!$B13&lt;$B$3,DES_TURMA!$P$5=TRUE)),"x",)</f>
        <v>x</v>
      </c>
      <c r="P17" s="120" t="str">
        <f>IF(OR(AND(ART!$C13&lt;&gt;"",ART!$C13&lt;$B$3,DES_TURMA!$D$5=TRUE),AND(BIO!$C13&lt;&gt;"",BIO!$C13&lt;$B$3,DES_TURMA!$E$5=TRUE),AND(ED_FIS!$C13&lt;&gt;"",ED_FIS!$C13&lt;$B$3,DES_TURMA!$F$5=TRUE),AND(FIL!$C13&lt;&gt;"",FIL!$C13&lt;$B$3,DES_TURMA!$G$5=TRUE),AND(FIS!$C13&lt;&gt;"",FIS!$C13&lt;$B$3,DES_TURMA!$H$5=TRUE),AND(GEO!$C13&lt;&gt;"",GEO!$C13&lt;$B$3,DES_TURMA!$I$5=TRUE),AND(HIST!$C13&lt;&gt;"",HIST!$C13&lt;$B$3,DES_TURMA!$J$5=TRUE),AND(ESP!$C13&lt;&gt;"",ESP!$C13&lt;$B$3,DES_TURMA!$K$5=TRUE),AND(ING!$C13&lt;&gt;"",ING!$C13&lt;$B$3,DES_TURMA!$L$5=TRUE),AND(LP!$C13&lt;&gt;"",LP!$C13&lt;$B$3,DES_TURMA!$M$5=TRUE),AND(MAT!$C13&lt;&gt;"",MAT!$C13&lt;$B$3,DES_TURMA!$N$5=TRUE),AND(QUI!$C13&lt;&gt;"",QUI!$C13&lt;$B$3,DES_TURMA!$O$5=TRUE),AND(SOC!$C13&lt;&gt;"",SOC!$C13&lt;$B$3,DES_TURMA!$P$5=TRUE)),"x",)</f>
        <v/>
      </c>
      <c r="Q17" s="120" t="str">
        <f>IF(OR(AND(ART!$D13&lt;&gt;"",ART!$D13&lt;$B$3,DES_TURMA!$D$5=TRUE),AND(BIO!$D13&lt;&gt;"",BIO!$D13&lt;$B$3,DES_TURMA!$E$5=TRUE),AND(ED_FIS!$D13&lt;&gt;"",ED_FIS!$D13&lt;$B$3,DES_TURMA!$F$5=TRUE),AND(FIL!$D13&lt;&gt;"",FIL!$D13&lt;$B$3,DES_TURMA!$G$5=TRUE),AND(FIS!$D13&lt;&gt;"",FIS!$D13&lt;$B$3,DES_TURMA!$H$5=TRUE),AND(GEO!$D13&lt;&gt;"",GEO!$D13&lt;$B$3,DES_TURMA!$I$5=TRUE),AND(HIST!$D13&lt;&gt;"",HIST!$D13&lt;$B$3,DES_TURMA!$J$5=TRUE),AND(ESP!$D13&lt;&gt;"",ESP!$D13&lt;$B$3,DES_TURMA!$K$5=TRUE),AND(ING!$D13&lt;&gt;"",ING!$D13&lt;$B$3,DES_TURMA!$L$5=TRUE),AND(LP!$D13&lt;&gt;"",LP!$D13&lt;$B$3,DES_TURMA!$M$5=TRUE),AND(MAT!$D13&lt;&gt;"",MAT!$D13&lt;$B$3,DES_TURMA!$N$5=TRUE),AND(QUI!$D13&lt;&gt;"",QUI!$D13&lt;$B$3,DES_TURMA!$O$5=TRUE),AND(SOC!$D13&lt;&gt;"",SOC!$D13&lt;$B$3,DES_TURMA!$P$5=TRUE)),"x",)</f>
        <v/>
      </c>
      <c r="R17" s="120" t="str">
        <f>IF(OR(AND(ART!$E13&lt;&gt;"",ART!$E13&lt;$B$3,DES_TURMA!$D$5=TRUE),AND(BIO!$E13&lt;&gt;"",BIO!$E13&lt;$B$3,DES_TURMA!$E$5=TRUE),AND(ED_FIS!$E13&lt;&gt;"",ED_FIS!$E13&lt;$B$3,DES_TURMA!$F$5=TRUE),AND(FIL!$E13&lt;&gt;"",FIL!$E13&lt;$B$3,DES_TURMA!$G$5=TRUE),AND(FIS!$E13&lt;&gt;"",FIS!$E13&lt;$B$3,DES_TURMA!$H$5=TRUE),AND(GEO!$E13&lt;&gt;"",GEO!$E13&lt;$B$3,DES_TURMA!$I$5=TRUE),AND(HIST!$E13&lt;&gt;"",HIST!$E13&lt;$B$3,DES_TURMA!$J$5=TRUE),AND(ESP!$E13&lt;&gt;"",ESP!$E13&lt;$B$3,DES_TURMA!$K$5=TRUE),AND(ING!$E13&lt;&gt;"",ING!$E13&lt;$B$3,DES_TURMA!$L$5=TRUE),AND(LP!$E13&lt;&gt;"",LP!$E13&lt;$B$3,DES_TURMA!$M$5=TRUE),AND(MAT!$E13&lt;&gt;"",MAT!$E13&lt;$B$3,DES_TURMA!$N$5=TRUE),AND(QUI!$E13&lt;&gt;"",QUI!$E13&lt;$B$3,DES_TURMA!$O$5=TRUE),AND(SOC!$E13&lt;&gt;"",SOC!$E13&lt;$B$3,DES_TURMA!$P$5=TRUE)),"x",)</f>
        <v/>
      </c>
      <c r="S17" s="121" t="str">
        <f t="shared" si="1"/>
        <v>Dentro</v>
      </c>
    </row>
    <row r="18">
      <c r="A18" s="28" t="str">
        <f>ALNS!A14</f>
        <v>Ester Hadassa Gomes Silva</v>
      </c>
      <c r="B18" s="30" t="str">
        <f>IF(DES_TURMA!$D$5=TRUE,IF(ART!$G14&lt;$B$3,"x",IF(AND(ART!$A14&lt;&gt;"",ART!$G14=""),"xx","")),)</f>
        <v>xx</v>
      </c>
      <c r="C18" s="30" t="str">
        <f>IF(DES_TURMA!$E$5=TRUE,IF(BIO!G14&lt;$B$3,"x",IF(AND(BIO!A14&lt;&gt;"",BIO!G14=""),"xx","")),)</f>
        <v>xx</v>
      </c>
      <c r="D18" s="30" t="str">
        <f>IF(DES_TURMA!$F$5=TRUE,IF(ED_FIS!$G14&lt;$B$3,"x",IF(AND(ED_FIS!$A14&lt;&gt;"",ED_FIS!$G14=""),"xx","")),)</f>
        <v/>
      </c>
      <c r="E18" s="32" t="str">
        <f>IF(DES_TURMA!$G$5=TRUE,IF(FIL!$G14&lt;$B$3,"x",IF(AND(FIL!$A14&lt;&gt;"",FIL!$G14=""),"xx","")),)</f>
        <v/>
      </c>
      <c r="F18" s="32" t="str">
        <f>IF(DES_TURMA!$H$5=TRUE,IF(FIS!$G14&lt;$B$3,"x",IF(AND(FIS!$A14&lt;&gt;"",FIS!$G14=""),"xx","")),)</f>
        <v>xx</v>
      </c>
      <c r="G18" s="30" t="str">
        <f>IF(DES_TURMA!$I$5=TRUE,IF(GEO!$G14&lt;$B$3,"x",IF(AND(GEO!$A14&lt;&gt;"",GEO!$G14=""),"xx","")),)</f>
        <v/>
      </c>
      <c r="H18" s="30" t="str">
        <f>IF(DES_TURMA!$J$5=TRUE,IF(HIST!$G14&lt;$B$3,"x",IF(AND(HIST!$A14&lt;&gt;"",HIST!$G14=""),"xx","")),)</f>
        <v/>
      </c>
      <c r="I18" s="30" t="str">
        <f>IF(DES_TURMA!$K$5=TRUE,IF(ESP!$G14&lt;$B$3,"x",IF(AND(ESP!$A14&lt;&gt;"",ESP!$G14=""),"xx","")),)</f>
        <v/>
      </c>
      <c r="J18" s="30" t="str">
        <f>IF(DES_TURMA!$L$5=TRUE,IF(ING!$G14&lt;$B$3,"x",IF(AND(ING!$A14&lt;&gt;"",ING!$G14=""),"xx","")),)</f>
        <v/>
      </c>
      <c r="K18" s="30" t="str">
        <f>IF(DES_TURMA!$M$5=TRUE,IF(LP!$G14&lt;$B$3,"x",IF(AND(LP!$A14&lt;&gt;"",LP!$G14=""),"xx","")),)</f>
        <v>xx</v>
      </c>
      <c r="L18" s="30" t="str">
        <f>IF(DES_TURMA!$N$5=TRUE,IF(MAT!$G14&lt;$B$3,"x",IF(AND(MAT!$A14&lt;&gt;"",MAT!$G14=""),"xx","")),)</f>
        <v>xx</v>
      </c>
      <c r="M18" s="32" t="str">
        <f>IF(DES_TURMA!$O$5=TRUE,IF(QUI!$G14&lt;$B$3,"x",IF(AND(QUI!$A14&lt;&gt;"",QUI!$G14=""),"xx","")),)</f>
        <v>xx</v>
      </c>
      <c r="N18" s="32" t="str">
        <f>IF(DES_TURMA!$P$5=TRUE,IF(SOC!$G14&lt;$B$3,"x",IF(AND(SOC!$A14&lt;&gt;"",SOC!$G14=""),"xx","")),)</f>
        <v>xx</v>
      </c>
      <c r="O18" s="120" t="str">
        <f>IF(OR(AND(ART!$B14&lt;&gt;"",ART!$B14&lt;$B$3,DES_TURMA!$D$5=TRUE),AND(BIO!$B14&lt;&gt;"",BIO!$B14&lt;$B$3,DES_TURMA!$E$5=TRUE),AND(ED_FIS!$B14&lt;&gt;"",ED_FIS!$B14&lt;$B$3,DES_TURMA!$F$5=TRUE),AND(FIL!$B14&lt;&gt;"",FIL!$B14&lt;$B$3,DES_TURMA!$G$5=TRUE),AND(FIS!$B14&lt;&gt;"",FIS!$B14&lt;$B$3,DES_TURMA!$H$5=TRUE),AND(GEO!$B14&lt;&gt;"",GEO!$B14&lt;$B$3,DES_TURMA!$I$5=TRUE),AND(HIST!$B14&lt;&gt;"",HIST!$B14&lt;$B$3,DES_TURMA!$J$5=TRUE),AND(ESP!$B14&lt;&gt;"",ESP!$B14&lt;$B$3,DES_TURMA!$K$5=TRUE),AND(ING!$B14&lt;&gt;"",ING!$B14&lt;$B$3,DES_TURMA!$L$5=TRUE),AND(LP!$B14&lt;&gt;"",LP!$B14&lt;$B$3,DES_TURMA!$M$5=TRUE),AND(MAT!$B14&lt;&gt;"",MAT!$B14&lt;$B$3,DES_TURMA!$N$5=TRUE),AND(QUI!$B14&lt;&gt;"",QUI!$B14&lt;$B$3,DES_TURMA!$O$5=TRUE),AND(SOC!$B14&lt;&gt;"",SOC!$B14&lt;$B$3,DES_TURMA!$P$5=TRUE)),"x",)</f>
        <v/>
      </c>
      <c r="P18" s="120" t="str">
        <f>IF(OR(AND(ART!$C14&lt;&gt;"",ART!$C14&lt;$B$3,DES_TURMA!$D$5=TRUE),AND(BIO!$C14&lt;&gt;"",BIO!$C14&lt;$B$3,DES_TURMA!$E$5=TRUE),AND(ED_FIS!$C14&lt;&gt;"",ED_FIS!$C14&lt;$B$3,DES_TURMA!$F$5=TRUE),AND(FIL!$C14&lt;&gt;"",FIL!$C14&lt;$B$3,DES_TURMA!$G$5=TRUE),AND(FIS!$C14&lt;&gt;"",FIS!$C14&lt;$B$3,DES_TURMA!$H$5=TRUE),AND(GEO!$C14&lt;&gt;"",GEO!$C14&lt;$B$3,DES_TURMA!$I$5=TRUE),AND(HIST!$C14&lt;&gt;"",HIST!$C14&lt;$B$3,DES_TURMA!$J$5=TRUE),AND(ESP!$C14&lt;&gt;"",ESP!$C14&lt;$B$3,DES_TURMA!$K$5=TRUE),AND(ING!$C14&lt;&gt;"",ING!$C14&lt;$B$3,DES_TURMA!$L$5=TRUE),AND(LP!$C14&lt;&gt;"",LP!$C14&lt;$B$3,DES_TURMA!$M$5=TRUE),AND(MAT!$C14&lt;&gt;"",MAT!$C14&lt;$B$3,DES_TURMA!$N$5=TRUE),AND(QUI!$C14&lt;&gt;"",QUI!$C14&lt;$B$3,DES_TURMA!$O$5=TRUE),AND(SOC!$C14&lt;&gt;"",SOC!$C14&lt;$B$3,DES_TURMA!$P$5=TRUE)),"x",)</f>
        <v/>
      </c>
      <c r="Q18" s="120" t="str">
        <f>IF(OR(AND(ART!$D14&lt;&gt;"",ART!$D14&lt;$B$3,DES_TURMA!$D$5=TRUE),AND(BIO!$D14&lt;&gt;"",BIO!$D14&lt;$B$3,DES_TURMA!$E$5=TRUE),AND(ED_FIS!$D14&lt;&gt;"",ED_FIS!$D14&lt;$B$3,DES_TURMA!$F$5=TRUE),AND(FIL!$D14&lt;&gt;"",FIL!$D14&lt;$B$3,DES_TURMA!$G$5=TRUE),AND(FIS!$D14&lt;&gt;"",FIS!$D14&lt;$B$3,DES_TURMA!$H$5=TRUE),AND(GEO!$D14&lt;&gt;"",GEO!$D14&lt;$B$3,DES_TURMA!$I$5=TRUE),AND(HIST!$D14&lt;&gt;"",HIST!$D14&lt;$B$3,DES_TURMA!$J$5=TRUE),AND(ESP!$D14&lt;&gt;"",ESP!$D14&lt;$B$3,DES_TURMA!$K$5=TRUE),AND(ING!$D14&lt;&gt;"",ING!$D14&lt;$B$3,DES_TURMA!$L$5=TRUE),AND(LP!$D14&lt;&gt;"",LP!$D14&lt;$B$3,DES_TURMA!$M$5=TRUE),AND(MAT!$D14&lt;&gt;"",MAT!$D14&lt;$B$3,DES_TURMA!$N$5=TRUE),AND(QUI!$D14&lt;&gt;"",QUI!$D14&lt;$B$3,DES_TURMA!$O$5=TRUE),AND(SOC!$D14&lt;&gt;"",SOC!$D14&lt;$B$3,DES_TURMA!$P$5=TRUE)),"x",)</f>
        <v/>
      </c>
      <c r="R18" s="120" t="str">
        <f>IF(OR(AND(ART!$E14&lt;&gt;"",ART!$E14&lt;$B$3,DES_TURMA!$D$5=TRUE),AND(BIO!$E14&lt;&gt;"",BIO!$E14&lt;$B$3,DES_TURMA!$E$5=TRUE),AND(ED_FIS!$E14&lt;&gt;"",ED_FIS!$E14&lt;$B$3,DES_TURMA!$F$5=TRUE),AND(FIL!$E14&lt;&gt;"",FIL!$E14&lt;$B$3,DES_TURMA!$G$5=TRUE),AND(FIS!$E14&lt;&gt;"",FIS!$E14&lt;$B$3,DES_TURMA!$H$5=TRUE),AND(GEO!$E14&lt;&gt;"",GEO!$E14&lt;$B$3,DES_TURMA!$I$5=TRUE),AND(HIST!$E14&lt;&gt;"",HIST!$E14&lt;$B$3,DES_TURMA!$J$5=TRUE),AND(ESP!$E14&lt;&gt;"",ESP!$E14&lt;$B$3,DES_TURMA!$K$5=TRUE),AND(ING!$E14&lt;&gt;"",ING!$E14&lt;$B$3,DES_TURMA!$L$5=TRUE),AND(LP!$E14&lt;&gt;"",LP!$E14&lt;$B$3,DES_TURMA!$M$5=TRUE),AND(MAT!$E14&lt;&gt;"",MAT!$E14&lt;$B$3,DES_TURMA!$N$5=TRUE),AND(QUI!$E14&lt;&gt;"",QUI!$E14&lt;$B$3,DES_TURMA!$O$5=TRUE),AND(SOC!$E14&lt;&gt;"",SOC!$E14&lt;$B$3,DES_TURMA!$P$5=TRUE)),"x",)</f>
        <v/>
      </c>
      <c r="S18" s="121" t="str">
        <f t="shared" si="1"/>
        <v/>
      </c>
    </row>
    <row r="19">
      <c r="A19" s="36" t="str">
        <f>ALNS!A15</f>
        <v>Évelin Yasmin Ferreira de Santana</v>
      </c>
      <c r="B19" s="38" t="str">
        <f>IF(DES_TURMA!$D$5=TRUE,IF(ART!$G15&lt;$B$3,"x",IF(AND(ART!$A15&lt;&gt;"",ART!$G15=""),"xx","")),)</f>
        <v>xx</v>
      </c>
      <c r="C19" s="38" t="str">
        <f>IF(DES_TURMA!$E$5=TRUE,IF(BIO!G15&lt;$B$3,"x",IF(AND(BIO!A15&lt;&gt;"",BIO!G15=""),"xx","")),)</f>
        <v>xx</v>
      </c>
      <c r="D19" s="38" t="str">
        <f>IF(DES_TURMA!$F$5=TRUE,IF(ED_FIS!$G15&lt;$B$3,"x",IF(AND(ED_FIS!$A15&lt;&gt;"",ED_FIS!$G15=""),"xx","")),)</f>
        <v/>
      </c>
      <c r="E19" s="40" t="str">
        <f>IF(DES_TURMA!$G$5=TRUE,IF(FIL!$G15&lt;$B$3,"x",IF(AND(FIL!$A15&lt;&gt;"",FIL!$G15=""),"xx","")),)</f>
        <v/>
      </c>
      <c r="F19" s="40" t="str">
        <f>IF(DES_TURMA!$H$5=TRUE,IF(FIS!$G15&lt;$B$3,"x",IF(AND(FIS!$A15&lt;&gt;"",FIS!$G15=""),"xx","")),)</f>
        <v>xx</v>
      </c>
      <c r="G19" s="38" t="str">
        <f>IF(DES_TURMA!$I$5=TRUE,IF(GEO!$G15&lt;$B$3,"x",IF(AND(GEO!$A15&lt;&gt;"",GEO!$G15=""),"xx","")),)</f>
        <v/>
      </c>
      <c r="H19" s="38" t="str">
        <f>IF(DES_TURMA!$J$5=TRUE,IF(HIST!$G15&lt;$B$3,"x",IF(AND(HIST!$A15&lt;&gt;"",HIST!$G15=""),"xx","")),)</f>
        <v/>
      </c>
      <c r="I19" s="38" t="str">
        <f>IF(DES_TURMA!$K$5=TRUE,IF(ESP!$G15&lt;$B$3,"x",IF(AND(ESP!$A15&lt;&gt;"",ESP!$G15=""),"xx","")),)</f>
        <v/>
      </c>
      <c r="J19" s="38" t="str">
        <f>IF(DES_TURMA!$L$5=TRUE,IF(ING!$G15&lt;$B$3,"x",IF(AND(ING!$A15&lt;&gt;"",ING!$G15=""),"xx","")),)</f>
        <v/>
      </c>
      <c r="K19" s="38" t="str">
        <f>IF(DES_TURMA!$M$5=TRUE,IF(LP!$G15&lt;$B$3,"x",IF(AND(LP!$A15&lt;&gt;"",LP!$G15=""),"xx","")),)</f>
        <v>xx</v>
      </c>
      <c r="L19" s="38" t="str">
        <f>IF(DES_TURMA!$N$5=TRUE,IF(MAT!$G15&lt;$B$3,"x",IF(AND(MAT!$A15&lt;&gt;"",MAT!$G15=""),"xx","")),)</f>
        <v>xx</v>
      </c>
      <c r="M19" s="40" t="str">
        <f>IF(DES_TURMA!$O$5=TRUE,IF(QUI!$G15&lt;$B$3,"x",IF(AND(QUI!$A15&lt;&gt;"",QUI!$G15=""),"xx","")),)</f>
        <v>xx</v>
      </c>
      <c r="N19" s="40" t="str">
        <f>IF(DES_TURMA!$P$5=TRUE,IF(SOC!$G15&lt;$B$3,"x",IF(AND(SOC!$A15&lt;&gt;"",SOC!$G15=""),"xx","")),)</f>
        <v>xx</v>
      </c>
      <c r="O19" s="120" t="str">
        <f>IF(OR(AND(ART!$B15&lt;&gt;"",ART!$B15&lt;$B$3,DES_TURMA!$D$5=TRUE),AND(BIO!$B15&lt;&gt;"",BIO!$B15&lt;$B$3,DES_TURMA!$E$5=TRUE),AND(ED_FIS!$B15&lt;&gt;"",ED_FIS!$B15&lt;$B$3,DES_TURMA!$F$5=TRUE),AND(FIL!$B15&lt;&gt;"",FIL!$B15&lt;$B$3,DES_TURMA!$G$5=TRUE),AND(FIS!$B15&lt;&gt;"",FIS!$B15&lt;$B$3,DES_TURMA!$H$5=TRUE),AND(GEO!$B15&lt;&gt;"",GEO!$B15&lt;$B$3,DES_TURMA!$I$5=TRUE),AND(HIST!$B15&lt;&gt;"",HIST!$B15&lt;$B$3,DES_TURMA!$J$5=TRUE),AND(ESP!$B15&lt;&gt;"",ESP!$B15&lt;$B$3,DES_TURMA!$K$5=TRUE),AND(ING!$B15&lt;&gt;"",ING!$B15&lt;$B$3,DES_TURMA!$L$5=TRUE),AND(LP!$B15&lt;&gt;"",LP!$B15&lt;$B$3,DES_TURMA!$M$5=TRUE),AND(MAT!$B15&lt;&gt;"",MAT!$B15&lt;$B$3,DES_TURMA!$N$5=TRUE),AND(QUI!$B15&lt;&gt;"",QUI!$B15&lt;$B$3,DES_TURMA!$O$5=TRUE),AND(SOC!$B15&lt;&gt;"",SOC!$B15&lt;$B$3,DES_TURMA!$P$5=TRUE)),"x",)</f>
        <v/>
      </c>
      <c r="P19" s="120" t="str">
        <f>IF(OR(AND(ART!$C15&lt;&gt;"",ART!$C15&lt;$B$3,DES_TURMA!$D$5=TRUE),AND(BIO!$C15&lt;&gt;"",BIO!$C15&lt;$B$3,DES_TURMA!$E$5=TRUE),AND(ED_FIS!$C15&lt;&gt;"",ED_FIS!$C15&lt;$B$3,DES_TURMA!$F$5=TRUE),AND(FIL!$C15&lt;&gt;"",FIL!$C15&lt;$B$3,DES_TURMA!$G$5=TRUE),AND(FIS!$C15&lt;&gt;"",FIS!$C15&lt;$B$3,DES_TURMA!$H$5=TRUE),AND(GEO!$C15&lt;&gt;"",GEO!$C15&lt;$B$3,DES_TURMA!$I$5=TRUE),AND(HIST!$C15&lt;&gt;"",HIST!$C15&lt;$B$3,DES_TURMA!$J$5=TRUE),AND(ESP!$C15&lt;&gt;"",ESP!$C15&lt;$B$3,DES_TURMA!$K$5=TRUE),AND(ING!$C15&lt;&gt;"",ING!$C15&lt;$B$3,DES_TURMA!$L$5=TRUE),AND(LP!$C15&lt;&gt;"",LP!$C15&lt;$B$3,DES_TURMA!$M$5=TRUE),AND(MAT!$C15&lt;&gt;"",MAT!$C15&lt;$B$3,DES_TURMA!$N$5=TRUE),AND(QUI!$C15&lt;&gt;"",QUI!$C15&lt;$B$3,DES_TURMA!$O$5=TRUE),AND(SOC!$C15&lt;&gt;"",SOC!$C15&lt;$B$3,DES_TURMA!$P$5=TRUE)),"x",)</f>
        <v/>
      </c>
      <c r="Q19" s="120" t="str">
        <f>IF(OR(AND(ART!$D15&lt;&gt;"",ART!$D15&lt;$B$3,DES_TURMA!$D$5=TRUE),AND(BIO!$D15&lt;&gt;"",BIO!$D15&lt;$B$3,DES_TURMA!$E$5=TRUE),AND(ED_FIS!$D15&lt;&gt;"",ED_FIS!$D15&lt;$B$3,DES_TURMA!$F$5=TRUE),AND(FIL!$D15&lt;&gt;"",FIL!$D15&lt;$B$3,DES_TURMA!$G$5=TRUE),AND(FIS!$D15&lt;&gt;"",FIS!$D15&lt;$B$3,DES_TURMA!$H$5=TRUE),AND(GEO!$D15&lt;&gt;"",GEO!$D15&lt;$B$3,DES_TURMA!$I$5=TRUE),AND(HIST!$D15&lt;&gt;"",HIST!$D15&lt;$B$3,DES_TURMA!$J$5=TRUE),AND(ESP!$D15&lt;&gt;"",ESP!$D15&lt;$B$3,DES_TURMA!$K$5=TRUE),AND(ING!$D15&lt;&gt;"",ING!$D15&lt;$B$3,DES_TURMA!$L$5=TRUE),AND(LP!$D15&lt;&gt;"",LP!$D15&lt;$B$3,DES_TURMA!$M$5=TRUE),AND(MAT!$D15&lt;&gt;"",MAT!$D15&lt;$B$3,DES_TURMA!$N$5=TRUE),AND(QUI!$D15&lt;&gt;"",QUI!$D15&lt;$B$3,DES_TURMA!$O$5=TRUE),AND(SOC!$D15&lt;&gt;"",SOC!$D15&lt;$B$3,DES_TURMA!$P$5=TRUE)),"x",)</f>
        <v/>
      </c>
      <c r="R19" s="120" t="str">
        <f>IF(OR(AND(ART!$E15&lt;&gt;"",ART!$E15&lt;$B$3,DES_TURMA!$D$5=TRUE),AND(BIO!$E15&lt;&gt;"",BIO!$E15&lt;$B$3,DES_TURMA!$E$5=TRUE),AND(ED_FIS!$E15&lt;&gt;"",ED_FIS!$E15&lt;$B$3,DES_TURMA!$F$5=TRUE),AND(FIL!$E15&lt;&gt;"",FIL!$E15&lt;$B$3,DES_TURMA!$G$5=TRUE),AND(FIS!$E15&lt;&gt;"",FIS!$E15&lt;$B$3,DES_TURMA!$H$5=TRUE),AND(GEO!$E15&lt;&gt;"",GEO!$E15&lt;$B$3,DES_TURMA!$I$5=TRUE),AND(HIST!$E15&lt;&gt;"",HIST!$E15&lt;$B$3,DES_TURMA!$J$5=TRUE),AND(ESP!$E15&lt;&gt;"",ESP!$E15&lt;$B$3,DES_TURMA!$K$5=TRUE),AND(ING!$E15&lt;&gt;"",ING!$E15&lt;$B$3,DES_TURMA!$L$5=TRUE),AND(LP!$E15&lt;&gt;"",LP!$E15&lt;$B$3,DES_TURMA!$M$5=TRUE),AND(MAT!$E15&lt;&gt;"",MAT!$E15&lt;$B$3,DES_TURMA!$N$5=TRUE),AND(QUI!$E15&lt;&gt;"",QUI!$E15&lt;$B$3,DES_TURMA!$O$5=TRUE),AND(SOC!$E15&lt;&gt;"",SOC!$E15&lt;$B$3,DES_TURMA!$P$5=TRUE)),"x",)</f>
        <v/>
      </c>
      <c r="S19" s="121" t="str">
        <f t="shared" si="1"/>
        <v/>
      </c>
    </row>
    <row r="20">
      <c r="A20" s="28" t="str">
        <f>ALNS!A16</f>
        <v>Everton Henrique de Negreiros Silva</v>
      </c>
      <c r="B20" s="30" t="str">
        <f>IF(DES_TURMA!$D$5=TRUE,IF(ART!$G16&lt;$B$3,"x",IF(AND(ART!$A16&lt;&gt;"",ART!$G16=""),"xx","")),)</f>
        <v>xx</v>
      </c>
      <c r="C20" s="30" t="str">
        <f>IF(DES_TURMA!$E$5=TRUE,IF(BIO!G16&lt;$B$3,"x",IF(AND(BIO!A16&lt;&gt;"",BIO!G16=""),"xx","")),)</f>
        <v>xx</v>
      </c>
      <c r="D20" s="30" t="str">
        <f>IF(DES_TURMA!$F$5=TRUE,IF(ED_FIS!$G16&lt;$B$3,"x",IF(AND(ED_FIS!$A16&lt;&gt;"",ED_FIS!$G16=""),"xx","")),)</f>
        <v/>
      </c>
      <c r="E20" s="32" t="str">
        <f>IF(DES_TURMA!$G$5=TRUE,IF(FIL!$G16&lt;$B$3,"x",IF(AND(FIL!$A16&lt;&gt;"",FIL!$G16=""),"xx","")),)</f>
        <v/>
      </c>
      <c r="F20" s="32" t="str">
        <f>IF(DES_TURMA!$H$5=TRUE,IF(FIS!$G16&lt;$B$3,"x",IF(AND(FIS!$A16&lt;&gt;"",FIS!$G16=""),"xx","")),)</f>
        <v>xx</v>
      </c>
      <c r="G20" s="30" t="str">
        <f>IF(DES_TURMA!$I$5=TRUE,IF(GEO!$G16&lt;$B$3,"x",IF(AND(GEO!$A16&lt;&gt;"",GEO!$G16=""),"xx","")),)</f>
        <v/>
      </c>
      <c r="H20" s="30" t="str">
        <f>IF(DES_TURMA!$J$5=TRUE,IF(HIST!$G16&lt;$B$3,"x",IF(AND(HIST!$A16&lt;&gt;"",HIST!$G16=""),"xx","")),)</f>
        <v/>
      </c>
      <c r="I20" s="30" t="str">
        <f>IF(DES_TURMA!$K$5=TRUE,IF(ESP!$G16&lt;$B$3,"x",IF(AND(ESP!$A16&lt;&gt;"",ESP!$G16=""),"xx","")),)</f>
        <v/>
      </c>
      <c r="J20" s="30" t="str">
        <f>IF(DES_TURMA!$L$5=TRUE,IF(ING!$G16&lt;$B$3,"x",IF(AND(ING!$A16&lt;&gt;"",ING!$G16=""),"xx","")),)</f>
        <v/>
      </c>
      <c r="K20" s="30" t="str">
        <f>IF(DES_TURMA!$M$5=TRUE,IF(LP!$G16&lt;$B$3,"x",IF(AND(LP!$A16&lt;&gt;"",LP!$G16=""),"xx","")),)</f>
        <v>xx</v>
      </c>
      <c r="L20" s="30" t="str">
        <f>IF(DES_TURMA!$N$5=TRUE,IF(MAT!$G16&lt;$B$3,"x",IF(AND(MAT!$A16&lt;&gt;"",MAT!$G16=""),"xx","")),)</f>
        <v>xx</v>
      </c>
      <c r="M20" s="32" t="str">
        <f>IF(DES_TURMA!$O$5=TRUE,IF(QUI!$G16&lt;$B$3,"x",IF(AND(QUI!$A16&lt;&gt;"",QUI!$G16=""),"xx","")),)</f>
        <v>xx</v>
      </c>
      <c r="N20" s="32" t="str">
        <f>IF(DES_TURMA!$P$5=TRUE,IF(SOC!$G16&lt;$B$3,"x",IF(AND(SOC!$A16&lt;&gt;"",SOC!$G16=""),"xx","")),)</f>
        <v>xx</v>
      </c>
      <c r="O20" s="120" t="str">
        <f>IF(OR(AND(ART!$B16&lt;&gt;"",ART!$B16&lt;$B$3,DES_TURMA!$D$5=TRUE),AND(BIO!$B16&lt;&gt;"",BIO!$B16&lt;$B$3,DES_TURMA!$E$5=TRUE),AND(ED_FIS!$B16&lt;&gt;"",ED_FIS!$B16&lt;$B$3,DES_TURMA!$F$5=TRUE),AND(FIL!$B16&lt;&gt;"",FIL!$B16&lt;$B$3,DES_TURMA!$G$5=TRUE),AND(FIS!$B16&lt;&gt;"",FIS!$B16&lt;$B$3,DES_TURMA!$H$5=TRUE),AND(GEO!$B16&lt;&gt;"",GEO!$B16&lt;$B$3,DES_TURMA!$I$5=TRUE),AND(HIST!$B16&lt;&gt;"",HIST!$B16&lt;$B$3,DES_TURMA!$J$5=TRUE),AND(ESP!$B16&lt;&gt;"",ESP!$B16&lt;$B$3,DES_TURMA!$K$5=TRUE),AND(ING!$B16&lt;&gt;"",ING!$B16&lt;$B$3,DES_TURMA!$L$5=TRUE),AND(LP!$B16&lt;&gt;"",LP!$B16&lt;$B$3,DES_TURMA!$M$5=TRUE),AND(MAT!$B16&lt;&gt;"",MAT!$B16&lt;$B$3,DES_TURMA!$N$5=TRUE),AND(QUI!$B16&lt;&gt;"",QUI!$B16&lt;$B$3,DES_TURMA!$O$5=TRUE),AND(SOC!$B16&lt;&gt;"",SOC!$B16&lt;$B$3,DES_TURMA!$P$5=TRUE)),"x",)</f>
        <v/>
      </c>
      <c r="P20" s="120" t="str">
        <f>IF(OR(AND(ART!$C16&lt;&gt;"",ART!$C16&lt;$B$3,DES_TURMA!$D$5=TRUE),AND(BIO!$C16&lt;&gt;"",BIO!$C16&lt;$B$3,DES_TURMA!$E$5=TRUE),AND(ED_FIS!$C16&lt;&gt;"",ED_FIS!$C16&lt;$B$3,DES_TURMA!$F$5=TRUE),AND(FIL!$C16&lt;&gt;"",FIL!$C16&lt;$B$3,DES_TURMA!$G$5=TRUE),AND(FIS!$C16&lt;&gt;"",FIS!$C16&lt;$B$3,DES_TURMA!$H$5=TRUE),AND(GEO!$C16&lt;&gt;"",GEO!$C16&lt;$B$3,DES_TURMA!$I$5=TRUE),AND(HIST!$C16&lt;&gt;"",HIST!$C16&lt;$B$3,DES_TURMA!$J$5=TRUE),AND(ESP!$C16&lt;&gt;"",ESP!$C16&lt;$B$3,DES_TURMA!$K$5=TRUE),AND(ING!$C16&lt;&gt;"",ING!$C16&lt;$B$3,DES_TURMA!$L$5=TRUE),AND(LP!$C16&lt;&gt;"",LP!$C16&lt;$B$3,DES_TURMA!$M$5=TRUE),AND(MAT!$C16&lt;&gt;"",MAT!$C16&lt;$B$3,DES_TURMA!$N$5=TRUE),AND(QUI!$C16&lt;&gt;"",QUI!$C16&lt;$B$3,DES_TURMA!$O$5=TRUE),AND(SOC!$C16&lt;&gt;"",SOC!$C16&lt;$B$3,DES_TURMA!$P$5=TRUE)),"x",)</f>
        <v/>
      </c>
      <c r="Q20" s="120" t="str">
        <f>IF(OR(AND(ART!$D16&lt;&gt;"",ART!$D16&lt;$B$3,DES_TURMA!$D$5=TRUE),AND(BIO!$D16&lt;&gt;"",BIO!$D16&lt;$B$3,DES_TURMA!$E$5=TRUE),AND(ED_FIS!$D16&lt;&gt;"",ED_FIS!$D16&lt;$B$3,DES_TURMA!$F$5=TRUE),AND(FIL!$D16&lt;&gt;"",FIL!$D16&lt;$B$3,DES_TURMA!$G$5=TRUE),AND(FIS!$D16&lt;&gt;"",FIS!$D16&lt;$B$3,DES_TURMA!$H$5=TRUE),AND(GEO!$D16&lt;&gt;"",GEO!$D16&lt;$B$3,DES_TURMA!$I$5=TRUE),AND(HIST!$D16&lt;&gt;"",HIST!$D16&lt;$B$3,DES_TURMA!$J$5=TRUE),AND(ESP!$D16&lt;&gt;"",ESP!$D16&lt;$B$3,DES_TURMA!$K$5=TRUE),AND(ING!$D16&lt;&gt;"",ING!$D16&lt;$B$3,DES_TURMA!$L$5=TRUE),AND(LP!$D16&lt;&gt;"",LP!$D16&lt;$B$3,DES_TURMA!$M$5=TRUE),AND(MAT!$D16&lt;&gt;"",MAT!$D16&lt;$B$3,DES_TURMA!$N$5=TRUE),AND(QUI!$D16&lt;&gt;"",QUI!$D16&lt;$B$3,DES_TURMA!$O$5=TRUE),AND(SOC!$D16&lt;&gt;"",SOC!$D16&lt;$B$3,DES_TURMA!$P$5=TRUE)),"x",)</f>
        <v/>
      </c>
      <c r="R20" s="120" t="str">
        <f>IF(OR(AND(ART!$E16&lt;&gt;"",ART!$E16&lt;$B$3,DES_TURMA!$D$5=TRUE),AND(BIO!$E16&lt;&gt;"",BIO!$E16&lt;$B$3,DES_TURMA!$E$5=TRUE),AND(ED_FIS!$E16&lt;&gt;"",ED_FIS!$E16&lt;$B$3,DES_TURMA!$F$5=TRUE),AND(FIL!$E16&lt;&gt;"",FIL!$E16&lt;$B$3,DES_TURMA!$G$5=TRUE),AND(FIS!$E16&lt;&gt;"",FIS!$E16&lt;$B$3,DES_TURMA!$H$5=TRUE),AND(GEO!$E16&lt;&gt;"",GEO!$E16&lt;$B$3,DES_TURMA!$I$5=TRUE),AND(HIST!$E16&lt;&gt;"",HIST!$E16&lt;$B$3,DES_TURMA!$J$5=TRUE),AND(ESP!$E16&lt;&gt;"",ESP!$E16&lt;$B$3,DES_TURMA!$K$5=TRUE),AND(ING!$E16&lt;&gt;"",ING!$E16&lt;$B$3,DES_TURMA!$L$5=TRUE),AND(LP!$E16&lt;&gt;"",LP!$E16&lt;$B$3,DES_TURMA!$M$5=TRUE),AND(MAT!$E16&lt;&gt;"",MAT!$E16&lt;$B$3,DES_TURMA!$N$5=TRUE),AND(QUI!$E16&lt;&gt;"",QUI!$E16&lt;$B$3,DES_TURMA!$O$5=TRUE),AND(SOC!$E16&lt;&gt;"",SOC!$E16&lt;$B$3,DES_TURMA!$P$5=TRUE)),"x",)</f>
        <v/>
      </c>
      <c r="S20" s="121" t="str">
        <f t="shared" si="1"/>
        <v/>
      </c>
    </row>
    <row r="21" ht="15.75" customHeight="1">
      <c r="A21" s="36" t="str">
        <f>ALNS!A17</f>
        <v>Gabrielle Borges Alves</v>
      </c>
      <c r="B21" s="38" t="str">
        <f>IF(DES_TURMA!$D$5=TRUE,IF(ART!$G17&lt;$B$3,"x",IF(AND(ART!$A17&lt;&gt;"",ART!$G17=""),"xx","")),)</f>
        <v>xx</v>
      </c>
      <c r="C21" s="38" t="str">
        <f>IF(DES_TURMA!$E$5=TRUE,IF(BIO!G17&lt;$B$3,"x",IF(AND(BIO!A17&lt;&gt;"",BIO!G17=""),"xx","")),)</f>
        <v>xx</v>
      </c>
      <c r="D21" s="38" t="str">
        <f>IF(DES_TURMA!$F$5=TRUE,IF(ED_FIS!$G17&lt;$B$3,"x",IF(AND(ED_FIS!$A17&lt;&gt;"",ED_FIS!$G17=""),"xx","")),)</f>
        <v/>
      </c>
      <c r="E21" s="40" t="str">
        <f>IF(DES_TURMA!$G$5=TRUE,IF(FIL!$G17&lt;$B$3,"x",IF(AND(FIL!$A17&lt;&gt;"",FIL!$G17=""),"xx","")),)</f>
        <v/>
      </c>
      <c r="F21" s="40" t="str">
        <f>IF(DES_TURMA!$H$5=TRUE,IF(FIS!$G17&lt;$B$3,"x",IF(AND(FIS!$A17&lt;&gt;"",FIS!$G17=""),"xx","")),)</f>
        <v>xx</v>
      </c>
      <c r="G21" s="38" t="str">
        <f>IF(DES_TURMA!$I$5=TRUE,IF(GEO!$G17&lt;$B$3,"x",IF(AND(GEO!$A17&lt;&gt;"",GEO!$G17=""),"xx","")),)</f>
        <v/>
      </c>
      <c r="H21" s="38" t="str">
        <f>IF(DES_TURMA!$J$5=TRUE,IF(HIST!$G17&lt;$B$3,"x",IF(AND(HIST!$A17&lt;&gt;"",HIST!$G17=""),"xx","")),)</f>
        <v/>
      </c>
      <c r="I21" s="38" t="str">
        <f>IF(DES_TURMA!$K$5=TRUE,IF(ESP!$G17&lt;$B$3,"x",IF(AND(ESP!$A17&lt;&gt;"",ESP!$G17=""),"xx","")),)</f>
        <v/>
      </c>
      <c r="J21" s="38" t="str">
        <f>IF(DES_TURMA!$L$5=TRUE,IF(ING!$G17&lt;$B$3,"x",IF(AND(ING!$A17&lt;&gt;"",ING!$G17=""),"xx","")),)</f>
        <v/>
      </c>
      <c r="K21" s="38" t="str">
        <f>IF(DES_TURMA!$M$5=TRUE,IF(LP!$G17&lt;$B$3,"x",IF(AND(LP!$A17&lt;&gt;"",LP!$G17=""),"xx","")),)</f>
        <v>xx</v>
      </c>
      <c r="L21" s="38" t="str">
        <f>IF(DES_TURMA!$N$5=TRUE,IF(MAT!$G17&lt;$B$3,"x",IF(AND(MAT!$A17&lt;&gt;"",MAT!$G17=""),"xx","")),)</f>
        <v>xx</v>
      </c>
      <c r="M21" s="40" t="str">
        <f>IF(DES_TURMA!$O$5=TRUE,IF(QUI!$G17&lt;$B$3,"x",IF(AND(QUI!$A17&lt;&gt;"",QUI!$G17=""),"xx","")),)</f>
        <v>xx</v>
      </c>
      <c r="N21" s="40" t="str">
        <f>IF(DES_TURMA!$P$5=TRUE,IF(SOC!$G17&lt;$B$3,"x",IF(AND(SOC!$A17&lt;&gt;"",SOC!$G17=""),"xx","")),)</f>
        <v>xx</v>
      </c>
      <c r="O21" s="120" t="str">
        <f>IF(OR(AND(ART!$B17&lt;&gt;"",ART!$B17&lt;$B$3,DES_TURMA!$D$5=TRUE),AND(BIO!$B17&lt;&gt;"",BIO!$B17&lt;$B$3,DES_TURMA!$E$5=TRUE),AND(ED_FIS!$B17&lt;&gt;"",ED_FIS!$B17&lt;$B$3,DES_TURMA!$F$5=TRUE),AND(FIL!$B17&lt;&gt;"",FIL!$B17&lt;$B$3,DES_TURMA!$G$5=TRUE),AND(FIS!$B17&lt;&gt;"",FIS!$B17&lt;$B$3,DES_TURMA!$H$5=TRUE),AND(GEO!$B17&lt;&gt;"",GEO!$B17&lt;$B$3,DES_TURMA!$I$5=TRUE),AND(HIST!$B17&lt;&gt;"",HIST!$B17&lt;$B$3,DES_TURMA!$J$5=TRUE),AND(ESP!$B17&lt;&gt;"",ESP!$B17&lt;$B$3,DES_TURMA!$K$5=TRUE),AND(ING!$B17&lt;&gt;"",ING!$B17&lt;$B$3,DES_TURMA!$L$5=TRUE),AND(LP!$B17&lt;&gt;"",LP!$B17&lt;$B$3,DES_TURMA!$M$5=TRUE),AND(MAT!$B17&lt;&gt;"",MAT!$B17&lt;$B$3,DES_TURMA!$N$5=TRUE),AND(QUI!$B17&lt;&gt;"",QUI!$B17&lt;$B$3,DES_TURMA!$O$5=TRUE),AND(SOC!$B17&lt;&gt;"",SOC!$B17&lt;$B$3,DES_TURMA!$P$5=TRUE)),"x",)</f>
        <v/>
      </c>
      <c r="P21" s="120" t="str">
        <f>IF(OR(AND(ART!$C17&lt;&gt;"",ART!$C17&lt;$B$3,DES_TURMA!$D$5=TRUE),AND(BIO!$C17&lt;&gt;"",BIO!$C17&lt;$B$3,DES_TURMA!$E$5=TRUE),AND(ED_FIS!$C17&lt;&gt;"",ED_FIS!$C17&lt;$B$3,DES_TURMA!$F$5=TRUE),AND(FIL!$C17&lt;&gt;"",FIL!$C17&lt;$B$3,DES_TURMA!$G$5=TRUE),AND(FIS!$C17&lt;&gt;"",FIS!$C17&lt;$B$3,DES_TURMA!$H$5=TRUE),AND(GEO!$C17&lt;&gt;"",GEO!$C17&lt;$B$3,DES_TURMA!$I$5=TRUE),AND(HIST!$C17&lt;&gt;"",HIST!$C17&lt;$B$3,DES_TURMA!$J$5=TRUE),AND(ESP!$C17&lt;&gt;"",ESP!$C17&lt;$B$3,DES_TURMA!$K$5=TRUE),AND(ING!$C17&lt;&gt;"",ING!$C17&lt;$B$3,DES_TURMA!$L$5=TRUE),AND(LP!$C17&lt;&gt;"",LP!$C17&lt;$B$3,DES_TURMA!$M$5=TRUE),AND(MAT!$C17&lt;&gt;"",MAT!$C17&lt;$B$3,DES_TURMA!$N$5=TRUE),AND(QUI!$C17&lt;&gt;"",QUI!$C17&lt;$B$3,DES_TURMA!$O$5=TRUE),AND(SOC!$C17&lt;&gt;"",SOC!$C17&lt;$B$3,DES_TURMA!$P$5=TRUE)),"x",)</f>
        <v/>
      </c>
      <c r="Q21" s="120" t="str">
        <f>IF(OR(AND(ART!$D17&lt;&gt;"",ART!$D17&lt;$B$3,DES_TURMA!$D$5=TRUE),AND(BIO!$D17&lt;&gt;"",BIO!$D17&lt;$B$3,DES_TURMA!$E$5=TRUE),AND(ED_FIS!$D17&lt;&gt;"",ED_FIS!$D17&lt;$B$3,DES_TURMA!$F$5=TRUE),AND(FIL!$D17&lt;&gt;"",FIL!$D17&lt;$B$3,DES_TURMA!$G$5=TRUE),AND(FIS!$D17&lt;&gt;"",FIS!$D17&lt;$B$3,DES_TURMA!$H$5=TRUE),AND(GEO!$D17&lt;&gt;"",GEO!$D17&lt;$B$3,DES_TURMA!$I$5=TRUE),AND(HIST!$D17&lt;&gt;"",HIST!$D17&lt;$B$3,DES_TURMA!$J$5=TRUE),AND(ESP!$D17&lt;&gt;"",ESP!$D17&lt;$B$3,DES_TURMA!$K$5=TRUE),AND(ING!$D17&lt;&gt;"",ING!$D17&lt;$B$3,DES_TURMA!$L$5=TRUE),AND(LP!$D17&lt;&gt;"",LP!$D17&lt;$B$3,DES_TURMA!$M$5=TRUE),AND(MAT!$D17&lt;&gt;"",MAT!$D17&lt;$B$3,DES_TURMA!$N$5=TRUE),AND(QUI!$D17&lt;&gt;"",QUI!$D17&lt;$B$3,DES_TURMA!$O$5=TRUE),AND(SOC!$D17&lt;&gt;"",SOC!$D17&lt;$B$3,DES_TURMA!$P$5=TRUE)),"x",)</f>
        <v/>
      </c>
      <c r="R21" s="120" t="str">
        <f>IF(OR(AND(ART!$E17&lt;&gt;"",ART!$E17&lt;$B$3,DES_TURMA!$D$5=TRUE),AND(BIO!$E17&lt;&gt;"",BIO!$E17&lt;$B$3,DES_TURMA!$E$5=TRUE),AND(ED_FIS!$E17&lt;&gt;"",ED_FIS!$E17&lt;$B$3,DES_TURMA!$F$5=TRUE),AND(FIL!$E17&lt;&gt;"",FIL!$E17&lt;$B$3,DES_TURMA!$G$5=TRUE),AND(FIS!$E17&lt;&gt;"",FIS!$E17&lt;$B$3,DES_TURMA!$H$5=TRUE),AND(GEO!$E17&lt;&gt;"",GEO!$E17&lt;$B$3,DES_TURMA!$I$5=TRUE),AND(HIST!$E17&lt;&gt;"",HIST!$E17&lt;$B$3,DES_TURMA!$J$5=TRUE),AND(ESP!$E17&lt;&gt;"",ESP!$E17&lt;$B$3,DES_TURMA!$K$5=TRUE),AND(ING!$E17&lt;&gt;"",ING!$E17&lt;$B$3,DES_TURMA!$L$5=TRUE),AND(LP!$E17&lt;&gt;"",LP!$E17&lt;$B$3,DES_TURMA!$M$5=TRUE),AND(MAT!$E17&lt;&gt;"",MAT!$E17&lt;$B$3,DES_TURMA!$N$5=TRUE),AND(QUI!$E17&lt;&gt;"",QUI!$E17&lt;$B$3,DES_TURMA!$O$5=TRUE),AND(SOC!$E17&lt;&gt;"",SOC!$E17&lt;$B$3,DES_TURMA!$P$5=TRUE)),"x",)</f>
        <v/>
      </c>
      <c r="S21" s="121" t="str">
        <f t="shared" si="1"/>
        <v/>
      </c>
    </row>
    <row r="22" ht="15.75" customHeight="1">
      <c r="A22" s="28" t="str">
        <f>ALNS!A18</f>
        <v>João Gabriel Araújo Macedo</v>
      </c>
      <c r="B22" s="30" t="str">
        <f>IF(DES_TURMA!$D$5=TRUE,IF(ART!$G18&lt;$B$3,"x",IF(AND(ART!$A18&lt;&gt;"",ART!$G18=""),"xx","")),)</f>
        <v>xx</v>
      </c>
      <c r="C22" s="30" t="str">
        <f>IF(DES_TURMA!$E$5=TRUE,IF(BIO!G18&lt;$B$3,"x",IF(AND(BIO!A18&lt;&gt;"",BIO!G18=""),"xx","")),)</f>
        <v>xx</v>
      </c>
      <c r="D22" s="30" t="str">
        <f>IF(DES_TURMA!$F$5=TRUE,IF(ED_FIS!$G18&lt;$B$3,"x",IF(AND(ED_FIS!$A18&lt;&gt;"",ED_FIS!$G18=""),"xx","")),)</f>
        <v/>
      </c>
      <c r="E22" s="32" t="str">
        <f>IF(DES_TURMA!$G$5=TRUE,IF(FIL!$G18&lt;$B$3,"x",IF(AND(FIL!$A18&lt;&gt;"",FIL!$G18=""),"xx","")),)</f>
        <v/>
      </c>
      <c r="F22" s="32" t="str">
        <f>IF(DES_TURMA!$H$5=TRUE,IF(FIS!$G18&lt;$B$3,"x",IF(AND(FIS!$A18&lt;&gt;"",FIS!$G18=""),"xx","")),)</f>
        <v>xx</v>
      </c>
      <c r="G22" s="30" t="str">
        <f>IF(DES_TURMA!$I$5=TRUE,IF(GEO!$G18&lt;$B$3,"x",IF(AND(GEO!$A18&lt;&gt;"",GEO!$G18=""),"xx","")),)</f>
        <v/>
      </c>
      <c r="H22" s="30" t="str">
        <f>IF(DES_TURMA!$J$5=TRUE,IF(HIST!$G18&lt;$B$3,"x",IF(AND(HIST!$A18&lt;&gt;"",HIST!$G18=""),"xx","")),)</f>
        <v/>
      </c>
      <c r="I22" s="30" t="str">
        <f>IF(DES_TURMA!$K$5=TRUE,IF(ESP!$G18&lt;$B$3,"x",IF(AND(ESP!$A18&lt;&gt;"",ESP!$G18=""),"xx","")),)</f>
        <v/>
      </c>
      <c r="J22" s="30" t="str">
        <f>IF(DES_TURMA!$L$5=TRUE,IF(ING!$G18&lt;$B$3,"x",IF(AND(ING!$A18&lt;&gt;"",ING!$G18=""),"xx","")),)</f>
        <v/>
      </c>
      <c r="K22" s="30" t="str">
        <f>IF(DES_TURMA!$M$5=TRUE,IF(LP!$G18&lt;$B$3,"x",IF(AND(LP!$A18&lt;&gt;"",LP!$G18=""),"xx","")),)</f>
        <v>xx</v>
      </c>
      <c r="L22" s="30" t="str">
        <f>IF(DES_TURMA!$N$5=TRUE,IF(MAT!$G18&lt;$B$3,"x",IF(AND(MAT!$A18&lt;&gt;"",MAT!$G18=""),"xx","")),)</f>
        <v>xx</v>
      </c>
      <c r="M22" s="32" t="str">
        <f>IF(DES_TURMA!$O$5=TRUE,IF(QUI!$G18&lt;$B$3,"x",IF(AND(QUI!$A18&lt;&gt;"",QUI!$G18=""),"xx","")),)</f>
        <v>xx</v>
      </c>
      <c r="N22" s="32" t="str">
        <f>IF(DES_TURMA!$P$5=TRUE,IF(SOC!$G18&lt;$B$3,"x",IF(AND(SOC!$A18&lt;&gt;"",SOC!$G18=""),"xx","")),)</f>
        <v>xx</v>
      </c>
      <c r="O22" s="120" t="str">
        <f>IF(OR(AND(ART!$B18&lt;&gt;"",ART!$B18&lt;$B$3,DES_TURMA!$D$5=TRUE),AND(BIO!$B18&lt;&gt;"",BIO!$B18&lt;$B$3,DES_TURMA!$E$5=TRUE),AND(ED_FIS!$B18&lt;&gt;"",ED_FIS!$B18&lt;$B$3,DES_TURMA!$F$5=TRUE),AND(FIL!$B18&lt;&gt;"",FIL!$B18&lt;$B$3,DES_TURMA!$G$5=TRUE),AND(FIS!$B18&lt;&gt;"",FIS!$B18&lt;$B$3,DES_TURMA!$H$5=TRUE),AND(GEO!$B18&lt;&gt;"",GEO!$B18&lt;$B$3,DES_TURMA!$I$5=TRUE),AND(HIST!$B18&lt;&gt;"",HIST!$B18&lt;$B$3,DES_TURMA!$J$5=TRUE),AND(ESP!$B18&lt;&gt;"",ESP!$B18&lt;$B$3,DES_TURMA!$K$5=TRUE),AND(ING!$B18&lt;&gt;"",ING!$B18&lt;$B$3,DES_TURMA!$L$5=TRUE),AND(LP!$B18&lt;&gt;"",LP!$B18&lt;$B$3,DES_TURMA!$M$5=TRUE),AND(MAT!$B18&lt;&gt;"",MAT!$B18&lt;$B$3,DES_TURMA!$N$5=TRUE),AND(QUI!$B18&lt;&gt;"",QUI!$B18&lt;$B$3,DES_TURMA!$O$5=TRUE),AND(SOC!$B18&lt;&gt;"",SOC!$B18&lt;$B$3,DES_TURMA!$P$5=TRUE)),"x",)</f>
        <v/>
      </c>
      <c r="P22" s="120" t="str">
        <f>IF(OR(AND(ART!$C18&lt;&gt;"",ART!$C18&lt;$B$3,DES_TURMA!$D$5=TRUE),AND(BIO!$C18&lt;&gt;"",BIO!$C18&lt;$B$3,DES_TURMA!$E$5=TRUE),AND(ED_FIS!$C18&lt;&gt;"",ED_FIS!$C18&lt;$B$3,DES_TURMA!$F$5=TRUE),AND(FIL!$C18&lt;&gt;"",FIL!$C18&lt;$B$3,DES_TURMA!$G$5=TRUE),AND(FIS!$C18&lt;&gt;"",FIS!$C18&lt;$B$3,DES_TURMA!$H$5=TRUE),AND(GEO!$C18&lt;&gt;"",GEO!$C18&lt;$B$3,DES_TURMA!$I$5=TRUE),AND(HIST!$C18&lt;&gt;"",HIST!$C18&lt;$B$3,DES_TURMA!$J$5=TRUE),AND(ESP!$C18&lt;&gt;"",ESP!$C18&lt;$B$3,DES_TURMA!$K$5=TRUE),AND(ING!$C18&lt;&gt;"",ING!$C18&lt;$B$3,DES_TURMA!$L$5=TRUE),AND(LP!$C18&lt;&gt;"",LP!$C18&lt;$B$3,DES_TURMA!$M$5=TRUE),AND(MAT!$C18&lt;&gt;"",MAT!$C18&lt;$B$3,DES_TURMA!$N$5=TRUE),AND(QUI!$C18&lt;&gt;"",QUI!$C18&lt;$B$3,DES_TURMA!$O$5=TRUE),AND(SOC!$C18&lt;&gt;"",SOC!$C18&lt;$B$3,DES_TURMA!$P$5=TRUE)),"x",)</f>
        <v/>
      </c>
      <c r="Q22" s="120" t="str">
        <f>IF(OR(AND(ART!$D18&lt;&gt;"",ART!$D18&lt;$B$3,DES_TURMA!$D$5=TRUE),AND(BIO!$D18&lt;&gt;"",BIO!$D18&lt;$B$3,DES_TURMA!$E$5=TRUE),AND(ED_FIS!$D18&lt;&gt;"",ED_FIS!$D18&lt;$B$3,DES_TURMA!$F$5=TRUE),AND(FIL!$D18&lt;&gt;"",FIL!$D18&lt;$B$3,DES_TURMA!$G$5=TRUE),AND(FIS!$D18&lt;&gt;"",FIS!$D18&lt;$B$3,DES_TURMA!$H$5=TRUE),AND(GEO!$D18&lt;&gt;"",GEO!$D18&lt;$B$3,DES_TURMA!$I$5=TRUE),AND(HIST!$D18&lt;&gt;"",HIST!$D18&lt;$B$3,DES_TURMA!$J$5=TRUE),AND(ESP!$D18&lt;&gt;"",ESP!$D18&lt;$B$3,DES_TURMA!$K$5=TRUE),AND(ING!$D18&lt;&gt;"",ING!$D18&lt;$B$3,DES_TURMA!$L$5=TRUE),AND(LP!$D18&lt;&gt;"",LP!$D18&lt;$B$3,DES_TURMA!$M$5=TRUE),AND(MAT!$D18&lt;&gt;"",MAT!$D18&lt;$B$3,DES_TURMA!$N$5=TRUE),AND(QUI!$D18&lt;&gt;"",QUI!$D18&lt;$B$3,DES_TURMA!$O$5=TRUE),AND(SOC!$D18&lt;&gt;"",SOC!$D18&lt;$B$3,DES_TURMA!$P$5=TRUE)),"x",)</f>
        <v/>
      </c>
      <c r="R22" s="120" t="str">
        <f>IF(OR(AND(ART!$E18&lt;&gt;"",ART!$E18&lt;$B$3,DES_TURMA!$D$5=TRUE),AND(BIO!$E18&lt;&gt;"",BIO!$E18&lt;$B$3,DES_TURMA!$E$5=TRUE),AND(ED_FIS!$E18&lt;&gt;"",ED_FIS!$E18&lt;$B$3,DES_TURMA!$F$5=TRUE),AND(FIL!$E18&lt;&gt;"",FIL!$E18&lt;$B$3,DES_TURMA!$G$5=TRUE),AND(FIS!$E18&lt;&gt;"",FIS!$E18&lt;$B$3,DES_TURMA!$H$5=TRUE),AND(GEO!$E18&lt;&gt;"",GEO!$E18&lt;$B$3,DES_TURMA!$I$5=TRUE),AND(HIST!$E18&lt;&gt;"",HIST!$E18&lt;$B$3,DES_TURMA!$J$5=TRUE),AND(ESP!$E18&lt;&gt;"",ESP!$E18&lt;$B$3,DES_TURMA!$K$5=TRUE),AND(ING!$E18&lt;&gt;"",ING!$E18&lt;$B$3,DES_TURMA!$L$5=TRUE),AND(LP!$E18&lt;&gt;"",LP!$E18&lt;$B$3,DES_TURMA!$M$5=TRUE),AND(MAT!$E18&lt;&gt;"",MAT!$E18&lt;$B$3,DES_TURMA!$N$5=TRUE),AND(QUI!$E18&lt;&gt;"",QUI!$E18&lt;$B$3,DES_TURMA!$O$5=TRUE),AND(SOC!$E18&lt;&gt;"",SOC!$E18&lt;$B$3,DES_TURMA!$P$5=TRUE)),"x",)</f>
        <v/>
      </c>
      <c r="S22" s="121" t="str">
        <f t="shared" si="1"/>
        <v/>
      </c>
    </row>
    <row r="23" ht="15.75" customHeight="1">
      <c r="A23" s="36" t="str">
        <f>ALNS!A19</f>
        <v>José Flávio Araújo Macedo</v>
      </c>
      <c r="B23" s="38" t="str">
        <f>IF(DES_TURMA!$D$5=TRUE,IF(ART!$G19&lt;$B$3,"x",IF(AND(ART!$A19&lt;&gt;"",ART!$G19=""),"xx","")),)</f>
        <v>xx</v>
      </c>
      <c r="C23" s="38" t="str">
        <f>IF(DES_TURMA!$E$5=TRUE,IF(BIO!G19&lt;$B$3,"x",IF(AND(BIO!A19&lt;&gt;"",BIO!G19=""),"xx","")),)</f>
        <v>xx</v>
      </c>
      <c r="D23" s="38" t="str">
        <f>IF(DES_TURMA!$F$5=TRUE,IF(ED_FIS!$G19&lt;$B$3,"x",IF(AND(ED_FIS!$A19&lt;&gt;"",ED_FIS!$G19=""),"xx","")),)</f>
        <v/>
      </c>
      <c r="E23" s="40" t="str">
        <f>IF(DES_TURMA!$G$5=TRUE,IF(FIL!$G19&lt;$B$3,"x",IF(AND(FIL!$A19&lt;&gt;"",FIL!$G19=""),"xx","")),)</f>
        <v/>
      </c>
      <c r="F23" s="40" t="str">
        <f>IF(DES_TURMA!$H$5=TRUE,IF(FIS!$G19&lt;$B$3,"x",IF(AND(FIS!$A19&lt;&gt;"",FIS!$G19=""),"xx","")),)</f>
        <v>xx</v>
      </c>
      <c r="G23" s="38" t="str">
        <f>IF(DES_TURMA!$I$5=TRUE,IF(GEO!$G19&lt;$B$3,"x",IF(AND(GEO!$A19&lt;&gt;"",GEO!$G19=""),"xx","")),)</f>
        <v/>
      </c>
      <c r="H23" s="38" t="str">
        <f>IF(DES_TURMA!$J$5=TRUE,IF(HIST!$G19&lt;$B$3,"x",IF(AND(HIST!$A19&lt;&gt;"",HIST!$G19=""),"xx","")),)</f>
        <v/>
      </c>
      <c r="I23" s="38" t="str">
        <f>IF(DES_TURMA!$K$5=TRUE,IF(ESP!$G19&lt;$B$3,"x",IF(AND(ESP!$A19&lt;&gt;"",ESP!$G19=""),"xx","")),)</f>
        <v/>
      </c>
      <c r="J23" s="38" t="str">
        <f>IF(DES_TURMA!$L$5=TRUE,IF(ING!$G19&lt;$B$3,"x",IF(AND(ING!$A19&lt;&gt;"",ING!$G19=""),"xx","")),)</f>
        <v/>
      </c>
      <c r="K23" s="38" t="str">
        <f>IF(DES_TURMA!$M$5=TRUE,IF(LP!$G19&lt;$B$3,"x",IF(AND(LP!$A19&lt;&gt;"",LP!$G19=""),"xx","")),)</f>
        <v>xx</v>
      </c>
      <c r="L23" s="38" t="str">
        <f>IF(DES_TURMA!$N$5=TRUE,IF(MAT!$G19&lt;$B$3,"x",IF(AND(MAT!$A19&lt;&gt;"",MAT!$G19=""),"xx","")),)</f>
        <v>xx</v>
      </c>
      <c r="M23" s="40" t="str">
        <f>IF(DES_TURMA!$O$5=TRUE,IF(QUI!$G19&lt;$B$3,"x",IF(AND(QUI!$A19&lt;&gt;"",QUI!$G19=""),"xx","")),)</f>
        <v>xx</v>
      </c>
      <c r="N23" s="40" t="str">
        <f>IF(DES_TURMA!$P$5=TRUE,IF(SOC!$G19&lt;$B$3,"x",IF(AND(SOC!$A19&lt;&gt;"",SOC!$G19=""),"xx","")),)</f>
        <v>xx</v>
      </c>
      <c r="O23" s="120" t="str">
        <f>IF(OR(AND(ART!$B19&lt;&gt;"",ART!$B19&lt;$B$3,DES_TURMA!$D$5=TRUE),AND(BIO!$B19&lt;&gt;"",BIO!$B19&lt;$B$3,DES_TURMA!$E$5=TRUE),AND(ED_FIS!$B19&lt;&gt;"",ED_FIS!$B19&lt;$B$3,DES_TURMA!$F$5=TRUE),AND(FIL!$B19&lt;&gt;"",FIL!$B19&lt;$B$3,DES_TURMA!$G$5=TRUE),AND(FIS!$B19&lt;&gt;"",FIS!$B19&lt;$B$3,DES_TURMA!$H$5=TRUE),AND(GEO!$B19&lt;&gt;"",GEO!$B19&lt;$B$3,DES_TURMA!$I$5=TRUE),AND(HIST!$B19&lt;&gt;"",HIST!$B19&lt;$B$3,DES_TURMA!$J$5=TRUE),AND(ESP!$B19&lt;&gt;"",ESP!$B19&lt;$B$3,DES_TURMA!$K$5=TRUE),AND(ING!$B19&lt;&gt;"",ING!$B19&lt;$B$3,DES_TURMA!$L$5=TRUE),AND(LP!$B19&lt;&gt;"",LP!$B19&lt;$B$3,DES_TURMA!$M$5=TRUE),AND(MAT!$B19&lt;&gt;"",MAT!$B19&lt;$B$3,DES_TURMA!$N$5=TRUE),AND(QUI!$B19&lt;&gt;"",QUI!$B19&lt;$B$3,DES_TURMA!$O$5=TRUE),AND(SOC!$B19&lt;&gt;"",SOC!$B19&lt;$B$3,DES_TURMA!$P$5=TRUE)),"x",)</f>
        <v/>
      </c>
      <c r="P23" s="120" t="str">
        <f>IF(OR(AND(ART!$C19&lt;&gt;"",ART!$C19&lt;$B$3,DES_TURMA!$D$5=TRUE),AND(BIO!$C19&lt;&gt;"",BIO!$C19&lt;$B$3,DES_TURMA!$E$5=TRUE),AND(ED_FIS!$C19&lt;&gt;"",ED_FIS!$C19&lt;$B$3,DES_TURMA!$F$5=TRUE),AND(FIL!$C19&lt;&gt;"",FIL!$C19&lt;$B$3,DES_TURMA!$G$5=TRUE),AND(FIS!$C19&lt;&gt;"",FIS!$C19&lt;$B$3,DES_TURMA!$H$5=TRUE),AND(GEO!$C19&lt;&gt;"",GEO!$C19&lt;$B$3,DES_TURMA!$I$5=TRUE),AND(HIST!$C19&lt;&gt;"",HIST!$C19&lt;$B$3,DES_TURMA!$J$5=TRUE),AND(ESP!$C19&lt;&gt;"",ESP!$C19&lt;$B$3,DES_TURMA!$K$5=TRUE),AND(ING!$C19&lt;&gt;"",ING!$C19&lt;$B$3,DES_TURMA!$L$5=TRUE),AND(LP!$C19&lt;&gt;"",LP!$C19&lt;$B$3,DES_TURMA!$M$5=TRUE),AND(MAT!$C19&lt;&gt;"",MAT!$C19&lt;$B$3,DES_TURMA!$N$5=TRUE),AND(QUI!$C19&lt;&gt;"",QUI!$C19&lt;$B$3,DES_TURMA!$O$5=TRUE),AND(SOC!$C19&lt;&gt;"",SOC!$C19&lt;$B$3,DES_TURMA!$P$5=TRUE)),"x",)</f>
        <v/>
      </c>
      <c r="Q23" s="120" t="str">
        <f>IF(OR(AND(ART!$D19&lt;&gt;"",ART!$D19&lt;$B$3,DES_TURMA!$D$5=TRUE),AND(BIO!$D19&lt;&gt;"",BIO!$D19&lt;$B$3,DES_TURMA!$E$5=TRUE),AND(ED_FIS!$D19&lt;&gt;"",ED_FIS!$D19&lt;$B$3,DES_TURMA!$F$5=TRUE),AND(FIL!$D19&lt;&gt;"",FIL!$D19&lt;$B$3,DES_TURMA!$G$5=TRUE),AND(FIS!$D19&lt;&gt;"",FIS!$D19&lt;$B$3,DES_TURMA!$H$5=TRUE),AND(GEO!$D19&lt;&gt;"",GEO!$D19&lt;$B$3,DES_TURMA!$I$5=TRUE),AND(HIST!$D19&lt;&gt;"",HIST!$D19&lt;$B$3,DES_TURMA!$J$5=TRUE),AND(ESP!$D19&lt;&gt;"",ESP!$D19&lt;$B$3,DES_TURMA!$K$5=TRUE),AND(ING!$D19&lt;&gt;"",ING!$D19&lt;$B$3,DES_TURMA!$L$5=TRUE),AND(LP!$D19&lt;&gt;"",LP!$D19&lt;$B$3,DES_TURMA!$M$5=TRUE),AND(MAT!$D19&lt;&gt;"",MAT!$D19&lt;$B$3,DES_TURMA!$N$5=TRUE),AND(QUI!$D19&lt;&gt;"",QUI!$D19&lt;$B$3,DES_TURMA!$O$5=TRUE),AND(SOC!$D19&lt;&gt;"",SOC!$D19&lt;$B$3,DES_TURMA!$P$5=TRUE)),"x",)</f>
        <v/>
      </c>
      <c r="R23" s="120" t="str">
        <f>IF(OR(AND(ART!$E19&lt;&gt;"",ART!$E19&lt;$B$3,DES_TURMA!$D$5=TRUE),AND(BIO!$E19&lt;&gt;"",BIO!$E19&lt;$B$3,DES_TURMA!$E$5=TRUE),AND(ED_FIS!$E19&lt;&gt;"",ED_FIS!$E19&lt;$B$3,DES_TURMA!$F$5=TRUE),AND(FIL!$E19&lt;&gt;"",FIL!$E19&lt;$B$3,DES_TURMA!$G$5=TRUE),AND(FIS!$E19&lt;&gt;"",FIS!$E19&lt;$B$3,DES_TURMA!$H$5=TRUE),AND(GEO!$E19&lt;&gt;"",GEO!$E19&lt;$B$3,DES_TURMA!$I$5=TRUE),AND(HIST!$E19&lt;&gt;"",HIST!$E19&lt;$B$3,DES_TURMA!$J$5=TRUE),AND(ESP!$E19&lt;&gt;"",ESP!$E19&lt;$B$3,DES_TURMA!$K$5=TRUE),AND(ING!$E19&lt;&gt;"",ING!$E19&lt;$B$3,DES_TURMA!$L$5=TRUE),AND(LP!$E19&lt;&gt;"",LP!$E19&lt;$B$3,DES_TURMA!$M$5=TRUE),AND(MAT!$E19&lt;&gt;"",MAT!$E19&lt;$B$3,DES_TURMA!$N$5=TRUE),AND(QUI!$E19&lt;&gt;"",QUI!$E19&lt;$B$3,DES_TURMA!$O$5=TRUE),AND(SOC!$E19&lt;&gt;"",SOC!$E19&lt;$B$3,DES_TURMA!$P$5=TRUE)),"x",)</f>
        <v/>
      </c>
      <c r="S23" s="121" t="str">
        <f t="shared" si="1"/>
        <v/>
      </c>
    </row>
    <row r="24" ht="15.75" customHeight="1">
      <c r="A24" s="28" t="str">
        <f>ALNS!A20</f>
        <v>Lethycia Nascimento Sousa</v>
      </c>
      <c r="B24" s="30" t="str">
        <f>IF(DES_TURMA!$D$5=TRUE,IF(ART!$G20&lt;$B$3,"x",IF(AND(ART!$A20&lt;&gt;"",ART!$G20=""),"xx","")),)</f>
        <v>xx</v>
      </c>
      <c r="C24" s="30" t="str">
        <f>IF(DES_TURMA!$E$5=TRUE,IF(BIO!G20&lt;$B$3,"x",IF(AND(BIO!A20&lt;&gt;"",BIO!G20=""),"xx","")),)</f>
        <v>xx</v>
      </c>
      <c r="D24" s="30" t="str">
        <f>IF(DES_TURMA!$F$5=TRUE,IF(ED_FIS!$G20&lt;$B$3,"x",IF(AND(ED_FIS!$A20&lt;&gt;"",ED_FIS!$G20=""),"xx","")),)</f>
        <v/>
      </c>
      <c r="E24" s="32" t="str">
        <f>IF(DES_TURMA!$G$5=TRUE,IF(FIL!$G20&lt;$B$3,"x",IF(AND(FIL!$A20&lt;&gt;"",FIL!$G20=""),"xx","")),)</f>
        <v/>
      </c>
      <c r="F24" s="32" t="str">
        <f>IF(DES_TURMA!$H$5=TRUE,IF(FIS!$G20&lt;$B$3,"x",IF(AND(FIS!$A20&lt;&gt;"",FIS!$G20=""),"xx","")),)</f>
        <v>xx</v>
      </c>
      <c r="G24" s="30" t="str">
        <f>IF(DES_TURMA!$I$5=TRUE,IF(GEO!$G20&lt;$B$3,"x",IF(AND(GEO!$A20&lt;&gt;"",GEO!$G20=""),"xx","")),)</f>
        <v/>
      </c>
      <c r="H24" s="30" t="str">
        <f>IF(DES_TURMA!$J$5=TRUE,IF(HIST!$G20&lt;$B$3,"x",IF(AND(HIST!$A20&lt;&gt;"",HIST!$G20=""),"xx","")),)</f>
        <v/>
      </c>
      <c r="I24" s="30" t="str">
        <f>IF(DES_TURMA!$K$5=TRUE,IF(ESP!$G20&lt;$B$3,"x",IF(AND(ESP!$A20&lt;&gt;"",ESP!$G20=""),"xx","")),)</f>
        <v/>
      </c>
      <c r="J24" s="30" t="str">
        <f>IF(DES_TURMA!$L$5=TRUE,IF(ING!$G20&lt;$B$3,"x",IF(AND(ING!$A20&lt;&gt;"",ING!$G20=""),"xx","")),)</f>
        <v/>
      </c>
      <c r="K24" s="30" t="str">
        <f>IF(DES_TURMA!$M$5=TRUE,IF(LP!$G20&lt;$B$3,"x",IF(AND(LP!$A20&lt;&gt;"",LP!$G20=""),"xx","")),)</f>
        <v>xx</v>
      </c>
      <c r="L24" s="30" t="str">
        <f>IF(DES_TURMA!$N$5=TRUE,IF(MAT!$G20&lt;$B$3,"x",IF(AND(MAT!$A20&lt;&gt;"",MAT!$G20=""),"xx","")),)</f>
        <v>xx</v>
      </c>
      <c r="M24" s="32" t="str">
        <f>IF(DES_TURMA!$O$5=TRUE,IF(QUI!$G20&lt;$B$3,"x",IF(AND(QUI!$A20&lt;&gt;"",QUI!$G20=""),"xx","")),)</f>
        <v>xx</v>
      </c>
      <c r="N24" s="32" t="str">
        <f>IF(DES_TURMA!$P$5=TRUE,IF(SOC!$G20&lt;$B$3,"x",IF(AND(SOC!$A20&lt;&gt;"",SOC!$G20=""),"xx","")),)</f>
        <v>xx</v>
      </c>
      <c r="O24" s="120" t="str">
        <f>IF(OR(AND(ART!$B20&lt;&gt;"",ART!$B20&lt;$B$3,DES_TURMA!$D$5=TRUE),AND(BIO!$B20&lt;&gt;"",BIO!$B20&lt;$B$3,DES_TURMA!$E$5=TRUE),AND(ED_FIS!$B20&lt;&gt;"",ED_FIS!$B20&lt;$B$3,DES_TURMA!$F$5=TRUE),AND(FIL!$B20&lt;&gt;"",FIL!$B20&lt;$B$3,DES_TURMA!$G$5=TRUE),AND(FIS!$B20&lt;&gt;"",FIS!$B20&lt;$B$3,DES_TURMA!$H$5=TRUE),AND(GEO!$B20&lt;&gt;"",GEO!$B20&lt;$B$3,DES_TURMA!$I$5=TRUE),AND(HIST!$B20&lt;&gt;"",HIST!$B20&lt;$B$3,DES_TURMA!$J$5=TRUE),AND(ESP!$B20&lt;&gt;"",ESP!$B20&lt;$B$3,DES_TURMA!$K$5=TRUE),AND(ING!$B20&lt;&gt;"",ING!$B20&lt;$B$3,DES_TURMA!$L$5=TRUE),AND(LP!$B20&lt;&gt;"",LP!$B20&lt;$B$3,DES_TURMA!$M$5=TRUE),AND(MAT!$B20&lt;&gt;"",MAT!$B20&lt;$B$3,DES_TURMA!$N$5=TRUE),AND(QUI!$B20&lt;&gt;"",QUI!$B20&lt;$B$3,DES_TURMA!$O$5=TRUE),AND(SOC!$B20&lt;&gt;"",SOC!$B20&lt;$B$3,DES_TURMA!$P$5=TRUE)),"x",)</f>
        <v/>
      </c>
      <c r="P24" s="120" t="str">
        <f>IF(OR(AND(ART!$C20&lt;&gt;"",ART!$C20&lt;$B$3,DES_TURMA!$D$5=TRUE),AND(BIO!$C20&lt;&gt;"",BIO!$C20&lt;$B$3,DES_TURMA!$E$5=TRUE),AND(ED_FIS!$C20&lt;&gt;"",ED_FIS!$C20&lt;$B$3,DES_TURMA!$F$5=TRUE),AND(FIL!$C20&lt;&gt;"",FIL!$C20&lt;$B$3,DES_TURMA!$G$5=TRUE),AND(FIS!$C20&lt;&gt;"",FIS!$C20&lt;$B$3,DES_TURMA!$H$5=TRUE),AND(GEO!$C20&lt;&gt;"",GEO!$C20&lt;$B$3,DES_TURMA!$I$5=TRUE),AND(HIST!$C20&lt;&gt;"",HIST!$C20&lt;$B$3,DES_TURMA!$J$5=TRUE),AND(ESP!$C20&lt;&gt;"",ESP!$C20&lt;$B$3,DES_TURMA!$K$5=TRUE),AND(ING!$C20&lt;&gt;"",ING!$C20&lt;$B$3,DES_TURMA!$L$5=TRUE),AND(LP!$C20&lt;&gt;"",LP!$C20&lt;$B$3,DES_TURMA!$M$5=TRUE),AND(MAT!$C20&lt;&gt;"",MAT!$C20&lt;$B$3,DES_TURMA!$N$5=TRUE),AND(QUI!$C20&lt;&gt;"",QUI!$C20&lt;$B$3,DES_TURMA!$O$5=TRUE),AND(SOC!$C20&lt;&gt;"",SOC!$C20&lt;$B$3,DES_TURMA!$P$5=TRUE)),"x",)</f>
        <v/>
      </c>
      <c r="Q24" s="120" t="str">
        <f>IF(OR(AND(ART!$D20&lt;&gt;"",ART!$D20&lt;$B$3,DES_TURMA!$D$5=TRUE),AND(BIO!$D20&lt;&gt;"",BIO!$D20&lt;$B$3,DES_TURMA!$E$5=TRUE),AND(ED_FIS!$D20&lt;&gt;"",ED_FIS!$D20&lt;$B$3,DES_TURMA!$F$5=TRUE),AND(FIL!$D20&lt;&gt;"",FIL!$D20&lt;$B$3,DES_TURMA!$G$5=TRUE),AND(FIS!$D20&lt;&gt;"",FIS!$D20&lt;$B$3,DES_TURMA!$H$5=TRUE),AND(GEO!$D20&lt;&gt;"",GEO!$D20&lt;$B$3,DES_TURMA!$I$5=TRUE),AND(HIST!$D20&lt;&gt;"",HIST!$D20&lt;$B$3,DES_TURMA!$J$5=TRUE),AND(ESP!$D20&lt;&gt;"",ESP!$D20&lt;$B$3,DES_TURMA!$K$5=TRUE),AND(ING!$D20&lt;&gt;"",ING!$D20&lt;$B$3,DES_TURMA!$L$5=TRUE),AND(LP!$D20&lt;&gt;"",LP!$D20&lt;$B$3,DES_TURMA!$M$5=TRUE),AND(MAT!$D20&lt;&gt;"",MAT!$D20&lt;$B$3,DES_TURMA!$N$5=TRUE),AND(QUI!$D20&lt;&gt;"",QUI!$D20&lt;$B$3,DES_TURMA!$O$5=TRUE),AND(SOC!$D20&lt;&gt;"",SOC!$D20&lt;$B$3,DES_TURMA!$P$5=TRUE)),"x",)</f>
        <v/>
      </c>
      <c r="R24" s="120" t="str">
        <f>IF(OR(AND(ART!$E20&lt;&gt;"",ART!$E20&lt;$B$3,DES_TURMA!$D$5=TRUE),AND(BIO!$E20&lt;&gt;"",BIO!$E20&lt;$B$3,DES_TURMA!$E$5=TRUE),AND(ED_FIS!$E20&lt;&gt;"",ED_FIS!$E20&lt;$B$3,DES_TURMA!$F$5=TRUE),AND(FIL!$E20&lt;&gt;"",FIL!$E20&lt;$B$3,DES_TURMA!$G$5=TRUE),AND(FIS!$E20&lt;&gt;"",FIS!$E20&lt;$B$3,DES_TURMA!$H$5=TRUE),AND(GEO!$E20&lt;&gt;"",GEO!$E20&lt;$B$3,DES_TURMA!$I$5=TRUE),AND(HIST!$E20&lt;&gt;"",HIST!$E20&lt;$B$3,DES_TURMA!$J$5=TRUE),AND(ESP!$E20&lt;&gt;"",ESP!$E20&lt;$B$3,DES_TURMA!$K$5=TRUE),AND(ING!$E20&lt;&gt;"",ING!$E20&lt;$B$3,DES_TURMA!$L$5=TRUE),AND(LP!$E20&lt;&gt;"",LP!$E20&lt;$B$3,DES_TURMA!$M$5=TRUE),AND(MAT!$E20&lt;&gt;"",MAT!$E20&lt;$B$3,DES_TURMA!$N$5=TRUE),AND(QUI!$E20&lt;&gt;"",QUI!$E20&lt;$B$3,DES_TURMA!$O$5=TRUE),AND(SOC!$E20&lt;&gt;"",SOC!$E20&lt;$B$3,DES_TURMA!$P$5=TRUE)),"x",)</f>
        <v/>
      </c>
      <c r="S24" s="121" t="str">
        <f t="shared" si="1"/>
        <v/>
      </c>
    </row>
    <row r="25" ht="15.75" customHeight="1">
      <c r="A25" s="36" t="str">
        <f>ALNS!A21</f>
        <v>Maria Julia Oliveira Almeida</v>
      </c>
      <c r="B25" s="38" t="str">
        <f>IF(DES_TURMA!$D$5=TRUE,IF(ART!$G21&lt;$B$3,"x",IF(AND(ART!$A21&lt;&gt;"",ART!$G21=""),"xx","")),)</f>
        <v>xx</v>
      </c>
      <c r="C25" s="38" t="str">
        <f>IF(DES_TURMA!$E$5=TRUE,IF(BIO!G21&lt;$B$3,"x",IF(AND(BIO!A21&lt;&gt;"",BIO!G21=""),"xx","")),)</f>
        <v>xx</v>
      </c>
      <c r="D25" s="38" t="str">
        <f>IF(DES_TURMA!$F$5=TRUE,IF(ED_FIS!$G21&lt;$B$3,"x",IF(AND(ED_FIS!$A21&lt;&gt;"",ED_FIS!$G21=""),"xx","")),)</f>
        <v/>
      </c>
      <c r="E25" s="40" t="str">
        <f>IF(DES_TURMA!$G$5=TRUE,IF(FIL!$G21&lt;$B$3,"x",IF(AND(FIL!$A21&lt;&gt;"",FIL!$G21=""),"xx","")),)</f>
        <v/>
      </c>
      <c r="F25" s="40" t="str">
        <f>IF(DES_TURMA!$H$5=TRUE,IF(FIS!$G21&lt;$B$3,"x",IF(AND(FIS!$A21&lt;&gt;"",FIS!$G21=""),"xx","")),)</f>
        <v>xx</v>
      </c>
      <c r="G25" s="38" t="str">
        <f>IF(DES_TURMA!$I$5=TRUE,IF(GEO!$G21&lt;$B$3,"x",IF(AND(GEO!$A21&lt;&gt;"",GEO!$G21=""),"xx","")),)</f>
        <v/>
      </c>
      <c r="H25" s="38" t="str">
        <f>IF(DES_TURMA!$J$5=TRUE,IF(HIST!$G21&lt;$B$3,"x",IF(AND(HIST!$A21&lt;&gt;"",HIST!$G21=""),"xx","")),)</f>
        <v/>
      </c>
      <c r="I25" s="38" t="str">
        <f>IF(DES_TURMA!$K$5=TRUE,IF(ESP!$G21&lt;$B$3,"x",IF(AND(ESP!$A21&lt;&gt;"",ESP!$G21=""),"xx","")),)</f>
        <v/>
      </c>
      <c r="J25" s="38" t="str">
        <f>IF(DES_TURMA!$L$5=TRUE,IF(ING!$G21&lt;$B$3,"x",IF(AND(ING!$A21&lt;&gt;"",ING!$G21=""),"xx","")),)</f>
        <v/>
      </c>
      <c r="K25" s="38" t="str">
        <f>IF(DES_TURMA!$M$5=TRUE,IF(LP!$G21&lt;$B$3,"x",IF(AND(LP!$A21&lt;&gt;"",LP!$G21=""),"xx","")),)</f>
        <v>xx</v>
      </c>
      <c r="L25" s="38" t="str">
        <f>IF(DES_TURMA!$N$5=TRUE,IF(MAT!#REF!&lt;$B$3,"x",IF(AND(MAT!#REF!&lt;&gt;"",MAT!#REF!=""),"xx","")),)</f>
        <v>#ERROR!</v>
      </c>
      <c r="M25" s="40" t="str">
        <f>IF(DES_TURMA!$O$5=TRUE,IF(QUI!$G21&lt;$B$3,"x",IF(AND(QUI!$A21&lt;&gt;"",QUI!$G21=""),"xx","")),)</f>
        <v>xx</v>
      </c>
      <c r="N25" s="40" t="str">
        <f>IF(DES_TURMA!$P$5=TRUE,IF(SOC!$G21&lt;$B$3,"x",IF(AND(SOC!$A21&lt;&gt;"",SOC!$G21=""),"xx","")),)</f>
        <v>xx</v>
      </c>
      <c r="O25" s="120" t="str">
        <f>IF(OR(AND(ART!$B21&lt;&gt;"",ART!$B21&lt;$B$3,DES_TURMA!$D$5=TRUE),AND(BIO!$B21&lt;&gt;"",BIO!$B21&lt;$B$3,DES_TURMA!$E$5=TRUE),AND(ED_FIS!$B21&lt;&gt;"",ED_FIS!$B21&lt;$B$3,DES_TURMA!$F$5=TRUE),AND(FIL!$B21&lt;&gt;"",FIL!$B21&lt;$B$3,DES_TURMA!$G$5=TRUE),AND(FIS!$B21&lt;&gt;"",FIS!$B21&lt;$B$3,DES_TURMA!$H$5=TRUE),AND(GEO!$B21&lt;&gt;"",GEO!$B21&lt;$B$3,DES_TURMA!$I$5=TRUE),AND(HIST!$B21&lt;&gt;"",HIST!$B21&lt;$B$3,DES_TURMA!$J$5=TRUE),AND(ESP!$B21&lt;&gt;"",ESP!$B21&lt;$B$3,DES_TURMA!$K$5=TRUE),AND(ING!$B21&lt;&gt;"",ING!$B21&lt;$B$3,DES_TURMA!$L$5=TRUE),AND(LP!$B21&lt;&gt;"",LP!$B21&lt;$B$3,DES_TURMA!$M$5=TRUE),AND(MAT!#REF!&lt;&gt;"",MAT!#REF!&lt;$B$3,DES_TURMA!$N$5=TRUE),AND(QUI!$B21&lt;&gt;"",QUI!$B21&lt;$B$3,DES_TURMA!$O$5=TRUE),AND(SOC!$B21&lt;&gt;"",SOC!$B21&lt;$B$3,DES_TURMA!$P$5=TRUE)),"x",)</f>
        <v>#ERROR!</v>
      </c>
      <c r="P25" s="120" t="str">
        <f>IF(OR(AND(ART!$C21&lt;&gt;"",ART!$C21&lt;$B$3,DES_TURMA!$D$5=TRUE),AND(BIO!$C21&lt;&gt;"",BIO!$C21&lt;$B$3,DES_TURMA!$E$5=TRUE),AND(ED_FIS!$C21&lt;&gt;"",ED_FIS!$C21&lt;$B$3,DES_TURMA!$F$5=TRUE),AND(FIL!$C21&lt;&gt;"",FIL!$C21&lt;$B$3,DES_TURMA!$G$5=TRUE),AND(FIS!$C21&lt;&gt;"",FIS!$C21&lt;$B$3,DES_TURMA!$H$5=TRUE),AND(GEO!$C21&lt;&gt;"",GEO!$C21&lt;$B$3,DES_TURMA!$I$5=TRUE),AND(HIST!$C21&lt;&gt;"",HIST!$C21&lt;$B$3,DES_TURMA!$J$5=TRUE),AND(ESP!$C21&lt;&gt;"",ESP!$C21&lt;$B$3,DES_TURMA!$K$5=TRUE),AND(ING!$C21&lt;&gt;"",ING!$C21&lt;$B$3,DES_TURMA!$L$5=TRUE),AND(LP!$C21&lt;&gt;"",LP!$C21&lt;$B$3,DES_TURMA!$M$5=TRUE),AND(MAT!#REF!&lt;&gt;"",MAT!#REF!&lt;$B$3,DES_TURMA!$N$5=TRUE),AND(QUI!$C21&lt;&gt;"",QUI!$C21&lt;$B$3,DES_TURMA!$O$5=TRUE),AND(SOC!$C21&lt;&gt;"",SOC!$C21&lt;$B$3,DES_TURMA!$P$5=TRUE)),"x",)</f>
        <v>#ERROR!</v>
      </c>
      <c r="Q25" s="120" t="str">
        <f>IF(OR(AND(ART!$D21&lt;&gt;"",ART!$D21&lt;$B$3,DES_TURMA!$D$5=TRUE),AND(BIO!$D21&lt;&gt;"",BIO!$D21&lt;$B$3,DES_TURMA!$E$5=TRUE),AND(ED_FIS!$D21&lt;&gt;"",ED_FIS!$D21&lt;$B$3,DES_TURMA!$F$5=TRUE),AND(FIL!$D21&lt;&gt;"",FIL!$D21&lt;$B$3,DES_TURMA!$G$5=TRUE),AND(FIS!$D21&lt;&gt;"",FIS!$D21&lt;$B$3,DES_TURMA!$H$5=TRUE),AND(GEO!$D21&lt;&gt;"",GEO!$D21&lt;$B$3,DES_TURMA!$I$5=TRUE),AND(HIST!$D21&lt;&gt;"",HIST!$D21&lt;$B$3,DES_TURMA!$J$5=TRUE),AND(ESP!$D21&lt;&gt;"",ESP!$D21&lt;$B$3,DES_TURMA!$K$5=TRUE),AND(ING!$D21&lt;&gt;"",ING!$D21&lt;$B$3,DES_TURMA!$L$5=TRUE),AND(LP!$D21&lt;&gt;"",LP!$D21&lt;$B$3,DES_TURMA!$M$5=TRUE),AND(MAT!#REF!&lt;&gt;"",MAT!#REF!&lt;$B$3,DES_TURMA!$N$5=TRUE),AND(QUI!$D21&lt;&gt;"",QUI!$D21&lt;$B$3,DES_TURMA!$O$5=TRUE),AND(SOC!$D21&lt;&gt;"",SOC!$D21&lt;$B$3,DES_TURMA!$P$5=TRUE)),"x",)</f>
        <v>#ERROR!</v>
      </c>
      <c r="R25" s="120" t="str">
        <f>IF(OR(AND(ART!$E21&lt;&gt;"",ART!$E21&lt;$B$3,DES_TURMA!$D$5=TRUE),AND(BIO!$E21&lt;&gt;"",BIO!$E21&lt;$B$3,DES_TURMA!$E$5=TRUE),AND(ED_FIS!$E21&lt;&gt;"",ED_FIS!$E21&lt;$B$3,DES_TURMA!$F$5=TRUE),AND(FIL!$E21&lt;&gt;"",FIL!$E21&lt;$B$3,DES_TURMA!$G$5=TRUE),AND(FIS!$E21&lt;&gt;"",FIS!$E21&lt;$B$3,DES_TURMA!$H$5=TRUE),AND(GEO!$E21&lt;&gt;"",GEO!$E21&lt;$B$3,DES_TURMA!$I$5=TRUE),AND(HIST!$E21&lt;&gt;"",HIST!$E21&lt;$B$3,DES_TURMA!$J$5=TRUE),AND(ESP!$E21&lt;&gt;"",ESP!$E21&lt;$B$3,DES_TURMA!$K$5=TRUE),AND(ING!$E21&lt;&gt;"",ING!$E21&lt;$B$3,DES_TURMA!$L$5=TRUE),AND(LP!$E21&lt;&gt;"",LP!$E21&lt;$B$3,DES_TURMA!$M$5=TRUE),AND(MAT!#REF!&lt;&gt;"",MAT!#REF!&lt;$B$3,DES_TURMA!$N$5=TRUE),AND(QUI!$E21&lt;&gt;"",QUI!$E21&lt;$B$3,DES_TURMA!$O$5=TRUE),AND(SOC!$E21&lt;&gt;"",SOC!$E21&lt;$B$3,DES_TURMA!$P$5=TRUE)),"x",)</f>
        <v>#ERROR!</v>
      </c>
      <c r="S25" s="121" t="str">
        <f t="shared" si="1"/>
        <v>#ERROR!</v>
      </c>
    </row>
    <row r="26" ht="15.75" customHeight="1">
      <c r="A26" s="28" t="str">
        <f>ALNS!A22</f>
        <v>Marynna Mellyne de Oliveira Almeida Carneiro</v>
      </c>
      <c r="B26" s="30" t="str">
        <f>IF(DES_TURMA!$D$5=TRUE,IF(ART!$G22&lt;$B$3,"x",IF(AND(ART!$A22&lt;&gt;"",ART!$G22=""),"xx","")),)</f>
        <v>xx</v>
      </c>
      <c r="C26" s="30" t="str">
        <f>IF(DES_TURMA!$E$5=TRUE,IF(BIO!G22&lt;$B$3,"x",IF(AND(BIO!A22&lt;&gt;"",BIO!G22=""),"xx","")),)</f>
        <v>xx</v>
      </c>
      <c r="D26" s="30" t="str">
        <f>IF(DES_TURMA!$F$5=TRUE,IF(ED_FIS!$G22&lt;$B$3,"x",IF(AND(ED_FIS!$A22&lt;&gt;"",ED_FIS!$G22=""),"xx","")),)</f>
        <v/>
      </c>
      <c r="E26" s="32" t="str">
        <f>IF(DES_TURMA!$G$5=TRUE,IF(FIL!$G22&lt;$B$3,"x",IF(AND(FIL!$A22&lt;&gt;"",FIL!$G22=""),"xx","")),)</f>
        <v/>
      </c>
      <c r="F26" s="32" t="str">
        <f>IF(DES_TURMA!$H$5=TRUE,IF(FIS!$G22&lt;$B$3,"x",IF(AND(FIS!$A22&lt;&gt;"",FIS!$G22=""),"xx","")),)</f>
        <v>xx</v>
      </c>
      <c r="G26" s="30" t="str">
        <f>IF(DES_TURMA!$I$5=TRUE,IF(GEO!$G22&lt;$B$3,"x",IF(AND(GEO!$A22&lt;&gt;"",GEO!$G22=""),"xx","")),)</f>
        <v/>
      </c>
      <c r="H26" s="30" t="str">
        <f>IF(DES_TURMA!$J$5=TRUE,IF(HIST!$G22&lt;$B$3,"x",IF(AND(HIST!$A22&lt;&gt;"",HIST!$G22=""),"xx","")),)</f>
        <v/>
      </c>
      <c r="I26" s="30" t="str">
        <f>IF(DES_TURMA!$K$5=TRUE,IF(ESP!$G22&lt;$B$3,"x",IF(AND(ESP!$A22&lt;&gt;"",ESP!$G22=""),"xx","")),)</f>
        <v/>
      </c>
      <c r="J26" s="30" t="str">
        <f>IF(DES_TURMA!$L$5=TRUE,IF(ING!$G22&lt;$B$3,"x",IF(AND(ING!$A22&lt;&gt;"",ING!$G22=""),"xx","")),)</f>
        <v/>
      </c>
      <c r="K26" s="30" t="str">
        <f>IF(DES_TURMA!$M$5=TRUE,IF(LP!$G22&lt;$B$3,"x",IF(AND(LP!$A22&lt;&gt;"",LP!$G22=""),"xx","")),)</f>
        <v>xx</v>
      </c>
      <c r="L26" s="30" t="str">
        <f>IF(DES_TURMA!$N$5=TRUE,IF(MAT!$G22&lt;$B$3,"x",IF(AND(MAT!$A22&lt;&gt;"",MAT!$G22=""),"xx","")),)</f>
        <v>xx</v>
      </c>
      <c r="M26" s="32" t="str">
        <f>IF(DES_TURMA!$O$5=TRUE,IF(QUI!$G22&lt;$B$3,"x",IF(AND(QUI!$A22&lt;&gt;"",QUI!$G22=""),"xx","")),)</f>
        <v>xx</v>
      </c>
      <c r="N26" s="32" t="str">
        <f>IF(DES_TURMA!$P$5=TRUE,IF(SOC!$G22&lt;$B$3,"x",IF(AND(SOC!$A22&lt;&gt;"",SOC!$G22=""),"xx","")),)</f>
        <v>xx</v>
      </c>
      <c r="O26" s="120" t="str">
        <f>IF(OR(AND(ART!$B22&lt;&gt;"",ART!$B22&lt;$B$3,DES_TURMA!$D$5=TRUE),AND(BIO!$B22&lt;&gt;"",BIO!$B22&lt;$B$3,DES_TURMA!$E$5=TRUE),AND(ED_FIS!$B22&lt;&gt;"",ED_FIS!$B22&lt;$B$3,DES_TURMA!$F$5=TRUE),AND(FIL!$B22&lt;&gt;"",FIL!$B22&lt;$B$3,DES_TURMA!$G$5=TRUE),AND(FIS!$B22&lt;&gt;"",FIS!$B22&lt;$B$3,DES_TURMA!$H$5=TRUE),AND(GEO!$B22&lt;&gt;"",GEO!$B22&lt;$B$3,DES_TURMA!$I$5=TRUE),AND(HIST!$B22&lt;&gt;"",HIST!$B22&lt;$B$3,DES_TURMA!$J$5=TRUE),AND(ESP!$B22&lt;&gt;"",ESP!$B22&lt;$B$3,DES_TURMA!$K$5=TRUE),AND(ING!$B22&lt;&gt;"",ING!$B22&lt;$B$3,DES_TURMA!$L$5=TRUE),AND(LP!$B22&lt;&gt;"",LP!$B22&lt;$B$3,DES_TURMA!$M$5=TRUE),AND(MAT!$B22&lt;&gt;"",MAT!$B22&lt;$B$3,DES_TURMA!$N$5=TRUE),AND(QUI!$B22&lt;&gt;"",QUI!$B22&lt;$B$3,DES_TURMA!$O$5=TRUE),AND(SOC!$B22&lt;&gt;"",SOC!$B22&lt;$B$3,DES_TURMA!$P$5=TRUE)),"x",)</f>
        <v/>
      </c>
      <c r="P26" s="120" t="str">
        <f>IF(OR(AND(ART!$C22&lt;&gt;"",ART!$C22&lt;$B$3,DES_TURMA!$D$5=TRUE),AND(BIO!$C22&lt;&gt;"",BIO!$C22&lt;$B$3,DES_TURMA!$E$5=TRUE),AND(ED_FIS!$C22&lt;&gt;"",ED_FIS!$C22&lt;$B$3,DES_TURMA!$F$5=TRUE),AND(FIL!$C22&lt;&gt;"",FIL!$C22&lt;$B$3,DES_TURMA!$G$5=TRUE),AND(FIS!$C22&lt;&gt;"",FIS!$C22&lt;$B$3,DES_TURMA!$H$5=TRUE),AND(GEO!$C22&lt;&gt;"",GEO!$C22&lt;$B$3,DES_TURMA!$I$5=TRUE),AND(HIST!$C22&lt;&gt;"",HIST!$C22&lt;$B$3,DES_TURMA!$J$5=TRUE),AND(ESP!$C22&lt;&gt;"",ESP!$C22&lt;$B$3,DES_TURMA!$K$5=TRUE),AND(ING!$C22&lt;&gt;"",ING!$C22&lt;$B$3,DES_TURMA!$L$5=TRUE),AND(LP!$C22&lt;&gt;"",LP!$C22&lt;$B$3,DES_TURMA!$M$5=TRUE),AND(MAT!$C22&lt;&gt;"",MAT!$C22&lt;$B$3,DES_TURMA!$N$5=TRUE),AND(QUI!$C22&lt;&gt;"",QUI!$C22&lt;$B$3,DES_TURMA!$O$5=TRUE),AND(SOC!$C22&lt;&gt;"",SOC!$C22&lt;$B$3,DES_TURMA!$P$5=TRUE)),"x",)</f>
        <v/>
      </c>
      <c r="Q26" s="120" t="str">
        <f>IF(OR(AND(ART!$D22&lt;&gt;"",ART!$D22&lt;$B$3,DES_TURMA!$D$5=TRUE),AND(BIO!$D22&lt;&gt;"",BIO!$D22&lt;$B$3,DES_TURMA!$E$5=TRUE),AND(ED_FIS!$D22&lt;&gt;"",ED_FIS!$D22&lt;$B$3,DES_TURMA!$F$5=TRUE),AND(FIL!$D22&lt;&gt;"",FIL!$D22&lt;$B$3,DES_TURMA!$G$5=TRUE),AND(FIS!$D22&lt;&gt;"",FIS!$D22&lt;$B$3,DES_TURMA!$H$5=TRUE),AND(GEO!$D22&lt;&gt;"",GEO!$D22&lt;$B$3,DES_TURMA!$I$5=TRUE),AND(HIST!$D22&lt;&gt;"",HIST!$D22&lt;$B$3,DES_TURMA!$J$5=TRUE),AND(ESP!$D22&lt;&gt;"",ESP!$D22&lt;$B$3,DES_TURMA!$K$5=TRUE),AND(ING!$D22&lt;&gt;"",ING!$D22&lt;$B$3,DES_TURMA!$L$5=TRUE),AND(LP!$D22&lt;&gt;"",LP!$D22&lt;$B$3,DES_TURMA!$M$5=TRUE),AND(MAT!$D22&lt;&gt;"",MAT!$D22&lt;$B$3,DES_TURMA!$N$5=TRUE),AND(QUI!$D22&lt;&gt;"",QUI!$D22&lt;$B$3,DES_TURMA!$O$5=TRUE),AND(SOC!$D22&lt;&gt;"",SOC!$D22&lt;$B$3,DES_TURMA!$P$5=TRUE)),"x",)</f>
        <v/>
      </c>
      <c r="R26" s="120" t="str">
        <f>IF(OR(AND(ART!$E22&lt;&gt;"",ART!$E22&lt;$B$3,DES_TURMA!$D$5=TRUE),AND(BIO!$E22&lt;&gt;"",BIO!$E22&lt;$B$3,DES_TURMA!$E$5=TRUE),AND(ED_FIS!$E22&lt;&gt;"",ED_FIS!$E22&lt;$B$3,DES_TURMA!$F$5=TRUE),AND(FIL!$E22&lt;&gt;"",FIL!$E22&lt;$B$3,DES_TURMA!$G$5=TRUE),AND(FIS!$E22&lt;&gt;"",FIS!$E22&lt;$B$3,DES_TURMA!$H$5=TRUE),AND(GEO!$E22&lt;&gt;"",GEO!$E22&lt;$B$3,DES_TURMA!$I$5=TRUE),AND(HIST!$E22&lt;&gt;"",HIST!$E22&lt;$B$3,DES_TURMA!$J$5=TRUE),AND(ESP!$E22&lt;&gt;"",ESP!$E22&lt;$B$3,DES_TURMA!$K$5=TRUE),AND(ING!$E22&lt;&gt;"",ING!$E22&lt;$B$3,DES_TURMA!$L$5=TRUE),AND(LP!$E22&lt;&gt;"",LP!$E22&lt;$B$3,DES_TURMA!$M$5=TRUE),AND(MAT!$E22&lt;&gt;"",MAT!$E22&lt;$B$3,DES_TURMA!$N$5=TRUE),AND(QUI!$E22&lt;&gt;"",QUI!$E22&lt;$B$3,DES_TURMA!$O$5=TRUE),AND(SOC!$E22&lt;&gt;"",SOC!$E22&lt;$B$3,DES_TURMA!$P$5=TRUE)),"x",)</f>
        <v/>
      </c>
      <c r="S26" s="121" t="str">
        <f t="shared" si="1"/>
        <v/>
      </c>
    </row>
    <row r="27" ht="15.75" customHeight="1">
      <c r="A27" s="36" t="str">
        <f>ALNS!A23</f>
        <v>Milena Luana Azevedo Lima</v>
      </c>
      <c r="B27" s="38" t="str">
        <f>IF(DES_TURMA!$D$5=TRUE,IF(ART!$G23&lt;$B$3,"x",IF(AND(ART!$A23&lt;&gt;"",ART!$G23=""),"xx","")),)</f>
        <v>xx</v>
      </c>
      <c r="C27" s="38" t="str">
        <f>IF(DES_TURMA!$E$5=TRUE,IF(BIO!G23&lt;$B$3,"x",IF(AND(BIO!A23&lt;&gt;"",BIO!G23=""),"xx","")),)</f>
        <v>xx</v>
      </c>
      <c r="D27" s="38" t="str">
        <f>IF(DES_TURMA!$F$5=TRUE,IF(ED_FIS!$G23&lt;$B$3,"x",IF(AND(ED_FIS!$A23&lt;&gt;"",ED_FIS!$G23=""),"xx","")),)</f>
        <v/>
      </c>
      <c r="E27" s="40" t="str">
        <f>IF(DES_TURMA!$G$5=TRUE,IF(FIL!$G23&lt;$B$3,"x",IF(AND(FIL!$A23&lt;&gt;"",FIL!$G23=""),"xx","")),)</f>
        <v/>
      </c>
      <c r="F27" s="40" t="str">
        <f>IF(DES_TURMA!$H$5=TRUE,IF(FIS!$G23&lt;$B$3,"x",IF(AND(FIS!$A23&lt;&gt;"",FIS!$G23=""),"xx","")),)</f>
        <v>xx</v>
      </c>
      <c r="G27" s="38" t="str">
        <f>IF(DES_TURMA!$I$5=TRUE,IF(GEO!$G23&lt;$B$3,"x",IF(AND(GEO!$A23&lt;&gt;"",GEO!$G23=""),"xx","")),)</f>
        <v/>
      </c>
      <c r="H27" s="38" t="str">
        <f>IF(DES_TURMA!$J$5=TRUE,IF(HIST!$G23&lt;$B$3,"x",IF(AND(HIST!$A23&lt;&gt;"",HIST!$G23=""),"xx","")),)</f>
        <v/>
      </c>
      <c r="I27" s="38" t="str">
        <f>IF(DES_TURMA!$K$5=TRUE,IF(ESP!$G23&lt;$B$3,"x",IF(AND(ESP!$A23&lt;&gt;"",ESP!$G23=""),"xx","")),)</f>
        <v/>
      </c>
      <c r="J27" s="38" t="str">
        <f>IF(DES_TURMA!$L$5=TRUE,IF(ING!$G23&lt;$B$3,"x",IF(AND(ING!$A23&lt;&gt;"",ING!$G23=""),"xx","")),)</f>
        <v/>
      </c>
      <c r="K27" s="38" t="str">
        <f>IF(DES_TURMA!$M$5=TRUE,IF(LP!$G23&lt;$B$3,"x",IF(AND(LP!$A23&lt;&gt;"",LP!$G23=""),"xx","")),)</f>
        <v>xx</v>
      </c>
      <c r="L27" s="38" t="str">
        <f>IF(DES_TURMA!$N$5=TRUE,IF(MAT!$G23&lt;$B$3,"x",IF(AND(MAT!$A23&lt;&gt;"",MAT!$G23=""),"xx","")),)</f>
        <v>xx</v>
      </c>
      <c r="M27" s="40" t="str">
        <f>IF(DES_TURMA!$O$5=TRUE,IF(QUI!$G23&lt;$B$3,"x",IF(AND(QUI!$A23&lt;&gt;"",QUI!$G23=""),"xx","")),)</f>
        <v>xx</v>
      </c>
      <c r="N27" s="40" t="str">
        <f>IF(DES_TURMA!$P$5=TRUE,IF(SOC!$G23&lt;$B$3,"x",IF(AND(SOC!$A23&lt;&gt;"",SOC!$G23=""),"xx","")),)</f>
        <v>xx</v>
      </c>
      <c r="O27" s="120" t="str">
        <f>IF(OR(AND(ART!$B23&lt;&gt;"",ART!$B23&lt;$B$3,DES_TURMA!$D$5=TRUE),AND(BIO!$B23&lt;&gt;"",BIO!$B23&lt;$B$3,DES_TURMA!$E$5=TRUE),AND(ED_FIS!$B23&lt;&gt;"",ED_FIS!$B23&lt;$B$3,DES_TURMA!$F$5=TRUE),AND(FIL!$B23&lt;&gt;"",FIL!$B23&lt;$B$3,DES_TURMA!$G$5=TRUE),AND(FIS!$B23&lt;&gt;"",FIS!$B23&lt;$B$3,DES_TURMA!$H$5=TRUE),AND(GEO!$B23&lt;&gt;"",GEO!$B23&lt;$B$3,DES_TURMA!$I$5=TRUE),AND(HIST!$B23&lt;&gt;"",HIST!$B23&lt;$B$3,DES_TURMA!$J$5=TRUE),AND(ESP!$B23&lt;&gt;"",ESP!$B23&lt;$B$3,DES_TURMA!$K$5=TRUE),AND(ING!$B23&lt;&gt;"",ING!$B23&lt;$B$3,DES_TURMA!$L$5=TRUE),AND(LP!$B23&lt;&gt;"",LP!$B23&lt;$B$3,DES_TURMA!$M$5=TRUE),AND(MAT!$B23&lt;&gt;"",MAT!$B23&lt;$B$3,DES_TURMA!$N$5=TRUE),AND(QUI!$B23&lt;&gt;"",QUI!$B23&lt;$B$3,DES_TURMA!$O$5=TRUE),AND(SOC!$B23&lt;&gt;"",SOC!$B23&lt;$B$3,DES_TURMA!$P$5=TRUE)),"x",)</f>
        <v/>
      </c>
      <c r="P27" s="120" t="str">
        <f>IF(OR(AND(ART!$C23&lt;&gt;"",ART!$C23&lt;$B$3,DES_TURMA!$D$5=TRUE),AND(BIO!$C23&lt;&gt;"",BIO!$C23&lt;$B$3,DES_TURMA!$E$5=TRUE),AND(ED_FIS!$C23&lt;&gt;"",ED_FIS!$C23&lt;$B$3,DES_TURMA!$F$5=TRUE),AND(FIL!$C23&lt;&gt;"",FIL!$C23&lt;$B$3,DES_TURMA!$G$5=TRUE),AND(FIS!$C23&lt;&gt;"",FIS!$C23&lt;$B$3,DES_TURMA!$H$5=TRUE),AND(GEO!$C23&lt;&gt;"",GEO!$C23&lt;$B$3,DES_TURMA!$I$5=TRUE),AND(HIST!$C23&lt;&gt;"",HIST!$C23&lt;$B$3,DES_TURMA!$J$5=TRUE),AND(ESP!$C23&lt;&gt;"",ESP!$C23&lt;$B$3,DES_TURMA!$K$5=TRUE),AND(ING!$C23&lt;&gt;"",ING!$C23&lt;$B$3,DES_TURMA!$L$5=TRUE),AND(LP!$C23&lt;&gt;"",LP!$C23&lt;$B$3,DES_TURMA!$M$5=TRUE),AND(MAT!$C23&lt;&gt;"",MAT!$C23&lt;$B$3,DES_TURMA!$N$5=TRUE),AND(QUI!$C23&lt;&gt;"",QUI!$C23&lt;$B$3,DES_TURMA!$O$5=TRUE),AND(SOC!$C23&lt;&gt;"",SOC!$C23&lt;$B$3,DES_TURMA!$P$5=TRUE)),"x",)</f>
        <v/>
      </c>
      <c r="Q27" s="120" t="str">
        <f>IF(OR(AND(ART!$D23&lt;&gt;"",ART!$D23&lt;$B$3,DES_TURMA!$D$5=TRUE),AND(BIO!$D23&lt;&gt;"",BIO!$D23&lt;$B$3,DES_TURMA!$E$5=TRUE),AND(ED_FIS!$D23&lt;&gt;"",ED_FIS!$D23&lt;$B$3,DES_TURMA!$F$5=TRUE),AND(FIL!$D23&lt;&gt;"",FIL!$D23&lt;$B$3,DES_TURMA!$G$5=TRUE),AND(FIS!$D23&lt;&gt;"",FIS!$D23&lt;$B$3,DES_TURMA!$H$5=TRUE),AND(GEO!$D23&lt;&gt;"",GEO!$D23&lt;$B$3,DES_TURMA!$I$5=TRUE),AND(HIST!$D23&lt;&gt;"",HIST!$D23&lt;$B$3,DES_TURMA!$J$5=TRUE),AND(ESP!$D23&lt;&gt;"",ESP!$D23&lt;$B$3,DES_TURMA!$K$5=TRUE),AND(ING!$D23&lt;&gt;"",ING!$D23&lt;$B$3,DES_TURMA!$L$5=TRUE),AND(LP!$D23&lt;&gt;"",LP!$D23&lt;$B$3,DES_TURMA!$M$5=TRUE),AND(MAT!$D23&lt;&gt;"",MAT!$D23&lt;$B$3,DES_TURMA!$N$5=TRUE),AND(QUI!$D23&lt;&gt;"",QUI!$D23&lt;$B$3,DES_TURMA!$O$5=TRUE),AND(SOC!$D23&lt;&gt;"",SOC!$D23&lt;$B$3,DES_TURMA!$P$5=TRUE)),"x",)</f>
        <v/>
      </c>
      <c r="R27" s="120" t="str">
        <f>IF(OR(AND(ART!$E23&lt;&gt;"",ART!$E23&lt;$B$3,DES_TURMA!$D$5=TRUE),AND(BIO!$E23&lt;&gt;"",BIO!$E23&lt;$B$3,DES_TURMA!$E$5=TRUE),AND(ED_FIS!$E23&lt;&gt;"",ED_FIS!$E23&lt;$B$3,DES_TURMA!$F$5=TRUE),AND(FIL!$E23&lt;&gt;"",FIL!$E23&lt;$B$3,DES_TURMA!$G$5=TRUE),AND(FIS!$E23&lt;&gt;"",FIS!$E23&lt;$B$3,DES_TURMA!$H$5=TRUE),AND(GEO!$E23&lt;&gt;"",GEO!$E23&lt;$B$3,DES_TURMA!$I$5=TRUE),AND(HIST!$E23&lt;&gt;"",HIST!$E23&lt;$B$3,DES_TURMA!$J$5=TRUE),AND(ESP!$E23&lt;&gt;"",ESP!$E23&lt;$B$3,DES_TURMA!$K$5=TRUE),AND(ING!$E23&lt;&gt;"",ING!$E23&lt;$B$3,DES_TURMA!$L$5=TRUE),AND(LP!$E23&lt;&gt;"",LP!$E23&lt;$B$3,DES_TURMA!$M$5=TRUE),AND(MAT!$E23&lt;&gt;"",MAT!$E23&lt;$B$3,DES_TURMA!$N$5=TRUE),AND(QUI!$E23&lt;&gt;"",QUI!$E23&lt;$B$3,DES_TURMA!$O$5=TRUE),AND(SOC!$E23&lt;&gt;"",SOC!$E23&lt;$B$3,DES_TURMA!$P$5=TRUE)),"x",)</f>
        <v/>
      </c>
      <c r="S27" s="121" t="str">
        <f t="shared" si="1"/>
        <v/>
      </c>
    </row>
    <row r="28" ht="15.75" customHeight="1">
      <c r="A28" s="28" t="str">
        <f>ALNS!A24</f>
        <v>Myllena Maria da Silva Balbino</v>
      </c>
      <c r="B28" s="30" t="str">
        <f>IF(DES_TURMA!$D$5=TRUE,IF(ART!$G24&lt;$B$3,"x",IF(AND(ART!$A24&lt;&gt;"",ART!$G24=""),"xx","")),)</f>
        <v>xx</v>
      </c>
      <c r="C28" s="30" t="str">
        <f>IF(DES_TURMA!$E$5=TRUE,IF(BIO!G24&lt;$B$3,"x",IF(AND(BIO!A24&lt;&gt;"",BIO!G24=""),"xx","")),)</f>
        <v>xx</v>
      </c>
      <c r="D28" s="30" t="str">
        <f>IF(DES_TURMA!$F$5=TRUE,IF(ED_FIS!$G24&lt;$B$3,"x",IF(AND(ED_FIS!$A24&lt;&gt;"",ED_FIS!$G24=""),"xx","")),)</f>
        <v/>
      </c>
      <c r="E28" s="32" t="str">
        <f>IF(DES_TURMA!$G$5=TRUE,IF(FIL!$G24&lt;$B$3,"x",IF(AND(FIL!$A24&lt;&gt;"",FIL!$G24=""),"xx","")),)</f>
        <v/>
      </c>
      <c r="F28" s="32" t="str">
        <f>IF(DES_TURMA!$H$5=TRUE,IF(FIS!$G24&lt;$B$3,"x",IF(AND(FIS!$A24&lt;&gt;"",FIS!$G24=""),"xx","")),)</f>
        <v>xx</v>
      </c>
      <c r="G28" s="30" t="str">
        <f>IF(DES_TURMA!$I$5=TRUE,IF(GEO!$G24&lt;$B$3,"x",IF(AND(GEO!$A24&lt;&gt;"",GEO!$G24=""),"xx","")),)</f>
        <v/>
      </c>
      <c r="H28" s="30" t="str">
        <f>IF(DES_TURMA!$J$5=TRUE,IF(HIST!$G24&lt;$B$3,"x",IF(AND(HIST!$A24&lt;&gt;"",HIST!$G24=""),"xx","")),)</f>
        <v/>
      </c>
      <c r="I28" s="30" t="str">
        <f>IF(DES_TURMA!$K$5=TRUE,IF(ESP!$G24&lt;$B$3,"x",IF(AND(ESP!$A24&lt;&gt;"",ESP!$G24=""),"xx","")),)</f>
        <v/>
      </c>
      <c r="J28" s="30" t="str">
        <f>IF(DES_TURMA!$L$5=TRUE,IF(ING!$G24&lt;$B$3,"x",IF(AND(ING!$A24&lt;&gt;"",ING!$G24=""),"xx","")),)</f>
        <v/>
      </c>
      <c r="K28" s="30" t="str">
        <f>IF(DES_TURMA!$M$5=TRUE,IF(LP!$G24&lt;$B$3,"x",IF(AND(LP!$A24&lt;&gt;"",LP!$G24=""),"xx","")),)</f>
        <v>xx</v>
      </c>
      <c r="L28" s="30" t="str">
        <f>IF(DES_TURMA!$N$5=TRUE,IF(MAT!$G24&lt;$B$3,"x",IF(AND(MAT!$A24&lt;&gt;"",MAT!$G24=""),"xx","")),)</f>
        <v>xx</v>
      </c>
      <c r="M28" s="32" t="str">
        <f>IF(DES_TURMA!$O$5=TRUE,IF(QUI!$G24&lt;$B$3,"x",IF(AND(QUI!$A24&lt;&gt;"",QUI!$G24=""),"xx","")),)</f>
        <v>xx</v>
      </c>
      <c r="N28" s="32" t="str">
        <f>IF(DES_TURMA!$P$5=TRUE,IF(SOC!$G24&lt;$B$3,"x",IF(AND(SOC!$A24&lt;&gt;"",SOC!$G24=""),"xx","")),)</f>
        <v>xx</v>
      </c>
      <c r="O28" s="120" t="str">
        <f>IF(OR(AND(ART!$B24&lt;&gt;"",ART!$B24&lt;$B$3,DES_TURMA!$D$5=TRUE),AND(BIO!$B24&lt;&gt;"",BIO!$B24&lt;$B$3,DES_TURMA!$E$5=TRUE),AND(ED_FIS!$B24&lt;&gt;"",ED_FIS!$B24&lt;$B$3,DES_TURMA!$F$5=TRUE),AND(FIL!$B24&lt;&gt;"",FIL!$B24&lt;$B$3,DES_TURMA!$G$5=TRUE),AND(FIS!$B24&lt;&gt;"",FIS!$B24&lt;$B$3,DES_TURMA!$H$5=TRUE),AND(GEO!$B24&lt;&gt;"",GEO!$B24&lt;$B$3,DES_TURMA!$I$5=TRUE),AND(HIST!$B24&lt;&gt;"",HIST!$B24&lt;$B$3,DES_TURMA!$J$5=TRUE),AND(ESP!$B24&lt;&gt;"",ESP!$B24&lt;$B$3,DES_TURMA!$K$5=TRUE),AND(ING!$B24&lt;&gt;"",ING!$B24&lt;$B$3,DES_TURMA!$L$5=TRUE),AND(LP!$B24&lt;&gt;"",LP!$B24&lt;$B$3,DES_TURMA!$M$5=TRUE),AND(MAT!$B24&lt;&gt;"",MAT!$B24&lt;$B$3,DES_TURMA!$N$5=TRUE),AND(QUI!$B24&lt;&gt;"",QUI!$B24&lt;$B$3,DES_TURMA!$O$5=TRUE),AND(SOC!$B24&lt;&gt;"",SOC!$B24&lt;$B$3,DES_TURMA!$P$5=TRUE)),"x",)</f>
        <v/>
      </c>
      <c r="P28" s="120" t="str">
        <f>IF(OR(AND(ART!$C24&lt;&gt;"",ART!$C24&lt;$B$3,DES_TURMA!$D$5=TRUE),AND(BIO!$C24&lt;&gt;"",BIO!$C24&lt;$B$3,DES_TURMA!$E$5=TRUE),AND(ED_FIS!$C24&lt;&gt;"",ED_FIS!$C24&lt;$B$3,DES_TURMA!$F$5=TRUE),AND(FIL!$C24&lt;&gt;"",FIL!$C24&lt;$B$3,DES_TURMA!$G$5=TRUE),AND(FIS!$C24&lt;&gt;"",FIS!$C24&lt;$B$3,DES_TURMA!$H$5=TRUE),AND(GEO!$C24&lt;&gt;"",GEO!$C24&lt;$B$3,DES_TURMA!$I$5=TRUE),AND(HIST!$C24&lt;&gt;"",HIST!$C24&lt;$B$3,DES_TURMA!$J$5=TRUE),AND(ESP!$C24&lt;&gt;"",ESP!$C24&lt;$B$3,DES_TURMA!$K$5=TRUE),AND(ING!$C24&lt;&gt;"",ING!$C24&lt;$B$3,DES_TURMA!$L$5=TRUE),AND(LP!$C24&lt;&gt;"",LP!$C24&lt;$B$3,DES_TURMA!$M$5=TRUE),AND(MAT!$C24&lt;&gt;"",MAT!$C24&lt;$B$3,DES_TURMA!$N$5=TRUE),AND(QUI!$C24&lt;&gt;"",QUI!$C24&lt;$B$3,DES_TURMA!$O$5=TRUE),AND(SOC!$C24&lt;&gt;"",SOC!$C24&lt;$B$3,DES_TURMA!$P$5=TRUE)),"x",)</f>
        <v/>
      </c>
      <c r="Q28" s="120" t="str">
        <f>IF(OR(AND(ART!$D24&lt;&gt;"",ART!$D24&lt;$B$3,DES_TURMA!$D$5=TRUE),AND(BIO!$D24&lt;&gt;"",BIO!$D24&lt;$B$3,DES_TURMA!$E$5=TRUE),AND(ED_FIS!$D24&lt;&gt;"",ED_FIS!$D24&lt;$B$3,DES_TURMA!$F$5=TRUE),AND(FIL!$D24&lt;&gt;"",FIL!$D24&lt;$B$3,DES_TURMA!$G$5=TRUE),AND(FIS!$D24&lt;&gt;"",FIS!$D24&lt;$B$3,DES_TURMA!$H$5=TRUE),AND(GEO!$D24&lt;&gt;"",GEO!$D24&lt;$B$3,DES_TURMA!$I$5=TRUE),AND(HIST!$D24&lt;&gt;"",HIST!$D24&lt;$B$3,DES_TURMA!$J$5=TRUE),AND(ESP!$D24&lt;&gt;"",ESP!$D24&lt;$B$3,DES_TURMA!$K$5=TRUE),AND(ING!$D24&lt;&gt;"",ING!$D24&lt;$B$3,DES_TURMA!$L$5=TRUE),AND(LP!$D24&lt;&gt;"",LP!$D24&lt;$B$3,DES_TURMA!$M$5=TRUE),AND(MAT!$D24&lt;&gt;"",MAT!$D24&lt;$B$3,DES_TURMA!$N$5=TRUE),AND(QUI!$D24&lt;&gt;"",QUI!$D24&lt;$B$3,DES_TURMA!$O$5=TRUE),AND(SOC!$D24&lt;&gt;"",SOC!$D24&lt;$B$3,DES_TURMA!$P$5=TRUE)),"x",)</f>
        <v/>
      </c>
      <c r="R28" s="120" t="str">
        <f>IF(OR(AND(ART!$E24&lt;&gt;"",ART!$E24&lt;$B$3,DES_TURMA!$D$5=TRUE),AND(BIO!$E24&lt;&gt;"",BIO!$E24&lt;$B$3,DES_TURMA!$E$5=TRUE),AND(ED_FIS!$E24&lt;&gt;"",ED_FIS!$E24&lt;$B$3,DES_TURMA!$F$5=TRUE),AND(FIL!$E24&lt;&gt;"",FIL!$E24&lt;$B$3,DES_TURMA!$G$5=TRUE),AND(FIS!$E24&lt;&gt;"",FIS!$E24&lt;$B$3,DES_TURMA!$H$5=TRUE),AND(GEO!$E24&lt;&gt;"",GEO!$E24&lt;$B$3,DES_TURMA!$I$5=TRUE),AND(HIST!$E24&lt;&gt;"",HIST!$E24&lt;$B$3,DES_TURMA!$J$5=TRUE),AND(ESP!$E24&lt;&gt;"",ESP!$E24&lt;$B$3,DES_TURMA!$K$5=TRUE),AND(ING!$E24&lt;&gt;"",ING!$E24&lt;$B$3,DES_TURMA!$L$5=TRUE),AND(LP!$E24&lt;&gt;"",LP!$E24&lt;$B$3,DES_TURMA!$M$5=TRUE),AND(MAT!$E24&lt;&gt;"",MAT!$E24&lt;$B$3,DES_TURMA!$N$5=TRUE),AND(QUI!$E24&lt;&gt;"",QUI!$E24&lt;$B$3,DES_TURMA!$O$5=TRUE),AND(SOC!$E24&lt;&gt;"",SOC!$E24&lt;$B$3,DES_TURMA!$P$5=TRUE)),"x",)</f>
        <v/>
      </c>
      <c r="S28" s="121" t="str">
        <f t="shared" si="1"/>
        <v/>
      </c>
    </row>
    <row r="29" ht="15.75" customHeight="1">
      <c r="A29" s="36" t="str">
        <f>ALNS!A25</f>
        <v>Poliana Kelly de Almeida Nascimento</v>
      </c>
      <c r="B29" s="38" t="str">
        <f>IF(DES_TURMA!$D$5=TRUE,IF(ART!$G25&lt;$B$3,"x",IF(AND(ART!$A25&lt;&gt;"",ART!$G25=""),"xx","")),)</f>
        <v>xx</v>
      </c>
      <c r="C29" s="38" t="str">
        <f>IF(DES_TURMA!$E$5=TRUE,IF(BIO!G25&lt;$B$3,"x",IF(AND(BIO!A25&lt;&gt;"",BIO!G25=""),"xx","")),)</f>
        <v>xx</v>
      </c>
      <c r="D29" s="38" t="str">
        <f>IF(DES_TURMA!$F$5=TRUE,IF(ED_FIS!$G25&lt;$B$3,"x",IF(AND(ED_FIS!$A25&lt;&gt;"",ED_FIS!$G25=""),"xx","")),)</f>
        <v/>
      </c>
      <c r="E29" s="40" t="str">
        <f>IF(DES_TURMA!$G$5=TRUE,IF(FIL!$G25&lt;$B$3,"x",IF(AND(FIL!$A25&lt;&gt;"",FIL!$G25=""),"xx","")),)</f>
        <v/>
      </c>
      <c r="F29" s="40" t="str">
        <f>IF(DES_TURMA!$H$5=TRUE,IF(FIS!$G25&lt;$B$3,"x",IF(AND(FIS!$A25&lt;&gt;"",FIS!$G25=""),"xx","")),)</f>
        <v>xx</v>
      </c>
      <c r="G29" s="38" t="str">
        <f>IF(DES_TURMA!$I$5=TRUE,IF(GEO!$G25&lt;$B$3,"x",IF(AND(GEO!$A25&lt;&gt;"",GEO!$G25=""),"xx","")),)</f>
        <v/>
      </c>
      <c r="H29" s="38" t="str">
        <f>IF(DES_TURMA!$J$5=TRUE,IF(HIST!$G25&lt;$B$3,"x",IF(AND(HIST!$A25&lt;&gt;"",HIST!$G25=""),"xx","")),)</f>
        <v/>
      </c>
      <c r="I29" s="38" t="str">
        <f>IF(DES_TURMA!$K$5=TRUE,IF(ESP!$G25&lt;$B$3,"x",IF(AND(ESP!$A25&lt;&gt;"",ESP!$G25=""),"xx","")),)</f>
        <v/>
      </c>
      <c r="J29" s="38" t="str">
        <f>IF(DES_TURMA!$L$5=TRUE,IF(ING!$G25&lt;$B$3,"x",IF(AND(ING!$A25&lt;&gt;"",ING!$G25=""),"xx","")),)</f>
        <v/>
      </c>
      <c r="K29" s="38" t="str">
        <f>IF(DES_TURMA!$M$5=TRUE,IF(LP!$G25&lt;$B$3,"x",IF(AND(LP!$A25&lt;&gt;"",LP!$G25=""),"xx","")),)</f>
        <v>xx</v>
      </c>
      <c r="L29" s="38" t="str">
        <f>IF(DES_TURMA!$N$5=TRUE,IF(MAT!$G25&lt;$B$3,"x",IF(AND(MAT!$A25&lt;&gt;"",MAT!$G25=""),"xx","")),)</f>
        <v>xx</v>
      </c>
      <c r="M29" s="40" t="str">
        <f>IF(DES_TURMA!$O$5=TRUE,IF(QUI!$G25&lt;$B$3,"x",IF(AND(QUI!$A25&lt;&gt;"",QUI!$G25=""),"xx","")),)</f>
        <v>xx</v>
      </c>
      <c r="N29" s="40" t="str">
        <f>IF(DES_TURMA!$P$5=TRUE,IF(SOC!$G25&lt;$B$3,"x",IF(AND(SOC!$A25&lt;&gt;"",SOC!$G25=""),"xx","")),)</f>
        <v>xx</v>
      </c>
      <c r="O29" s="120" t="str">
        <f>IF(OR(AND(ART!$B25&lt;&gt;"",ART!$B25&lt;$B$3,DES_TURMA!$D$5=TRUE),AND(BIO!$B25&lt;&gt;"",BIO!$B25&lt;$B$3,DES_TURMA!$E$5=TRUE),AND(ED_FIS!$B25&lt;&gt;"",ED_FIS!$B25&lt;$B$3,DES_TURMA!$F$5=TRUE),AND(FIL!$B25&lt;&gt;"",FIL!$B25&lt;$B$3,DES_TURMA!$G$5=TRUE),AND(FIS!$B25&lt;&gt;"",FIS!$B25&lt;$B$3,DES_TURMA!$H$5=TRUE),AND(GEO!$B25&lt;&gt;"",GEO!$B25&lt;$B$3,DES_TURMA!$I$5=TRUE),AND(HIST!$B25&lt;&gt;"",HIST!$B25&lt;$B$3,DES_TURMA!$J$5=TRUE),AND(ESP!$B25&lt;&gt;"",ESP!$B25&lt;$B$3,DES_TURMA!$K$5=TRUE),AND(ING!$B25&lt;&gt;"",ING!$B25&lt;$B$3,DES_TURMA!$L$5=TRUE),AND(LP!$B25&lt;&gt;"",LP!$B25&lt;$B$3,DES_TURMA!$M$5=TRUE),AND(MAT!$B25&lt;&gt;"",MAT!$B25&lt;$B$3,DES_TURMA!$N$5=TRUE),AND(QUI!$B25&lt;&gt;"",QUI!$B25&lt;$B$3,DES_TURMA!$O$5=TRUE),AND(SOC!$B25&lt;&gt;"",SOC!$B25&lt;$B$3,DES_TURMA!$P$5=TRUE)),"x",)</f>
        <v/>
      </c>
      <c r="P29" s="120" t="str">
        <f>IF(OR(AND(ART!$C25&lt;&gt;"",ART!$C25&lt;$B$3,DES_TURMA!$D$5=TRUE),AND(BIO!$C25&lt;&gt;"",BIO!$C25&lt;$B$3,DES_TURMA!$E$5=TRUE),AND(ED_FIS!$C25&lt;&gt;"",ED_FIS!$C25&lt;$B$3,DES_TURMA!$F$5=TRUE),AND(FIL!$C25&lt;&gt;"",FIL!$C25&lt;$B$3,DES_TURMA!$G$5=TRUE),AND(FIS!$C25&lt;&gt;"",FIS!$C25&lt;$B$3,DES_TURMA!$H$5=TRUE),AND(GEO!$C25&lt;&gt;"",GEO!$C25&lt;$B$3,DES_TURMA!$I$5=TRUE),AND(HIST!$C25&lt;&gt;"",HIST!$C25&lt;$B$3,DES_TURMA!$J$5=TRUE),AND(ESP!$C25&lt;&gt;"",ESP!$C25&lt;$B$3,DES_TURMA!$K$5=TRUE),AND(ING!$C25&lt;&gt;"",ING!$C25&lt;$B$3,DES_TURMA!$L$5=TRUE),AND(LP!$C25&lt;&gt;"",LP!$C25&lt;$B$3,DES_TURMA!$M$5=TRUE),AND(MAT!$C25&lt;&gt;"",MAT!$C25&lt;$B$3,DES_TURMA!$N$5=TRUE),AND(QUI!$C25&lt;&gt;"",QUI!$C25&lt;$B$3,DES_TURMA!$O$5=TRUE),AND(SOC!$C25&lt;&gt;"",SOC!$C25&lt;$B$3,DES_TURMA!$P$5=TRUE)),"x",)</f>
        <v/>
      </c>
      <c r="Q29" s="120" t="str">
        <f>IF(OR(AND(ART!$D25&lt;&gt;"",ART!$D25&lt;$B$3,DES_TURMA!$D$5=TRUE),AND(BIO!$D25&lt;&gt;"",BIO!$D25&lt;$B$3,DES_TURMA!$E$5=TRUE),AND(ED_FIS!$D25&lt;&gt;"",ED_FIS!$D25&lt;$B$3,DES_TURMA!$F$5=TRUE),AND(FIL!$D25&lt;&gt;"",FIL!$D25&lt;$B$3,DES_TURMA!$G$5=TRUE),AND(FIS!$D25&lt;&gt;"",FIS!$D25&lt;$B$3,DES_TURMA!$H$5=TRUE),AND(GEO!$D25&lt;&gt;"",GEO!$D25&lt;$B$3,DES_TURMA!$I$5=TRUE),AND(HIST!$D25&lt;&gt;"",HIST!$D25&lt;$B$3,DES_TURMA!$J$5=TRUE),AND(ESP!$D25&lt;&gt;"",ESP!$D25&lt;$B$3,DES_TURMA!$K$5=TRUE),AND(ING!$D25&lt;&gt;"",ING!$D25&lt;$B$3,DES_TURMA!$L$5=TRUE),AND(LP!$D25&lt;&gt;"",LP!$D25&lt;$B$3,DES_TURMA!$M$5=TRUE),AND(MAT!$D25&lt;&gt;"",MAT!$D25&lt;$B$3,DES_TURMA!$N$5=TRUE),AND(QUI!$D25&lt;&gt;"",QUI!$D25&lt;$B$3,DES_TURMA!$O$5=TRUE),AND(SOC!$D25&lt;&gt;"",SOC!$D25&lt;$B$3,DES_TURMA!$P$5=TRUE)),"x",)</f>
        <v/>
      </c>
      <c r="R29" s="120" t="str">
        <f>IF(OR(AND(ART!$E25&lt;&gt;"",ART!$E25&lt;$B$3,DES_TURMA!$D$5=TRUE),AND(BIO!$E25&lt;&gt;"",BIO!$E25&lt;$B$3,DES_TURMA!$E$5=TRUE),AND(ED_FIS!$E25&lt;&gt;"",ED_FIS!$E25&lt;$B$3,DES_TURMA!$F$5=TRUE),AND(FIL!$E25&lt;&gt;"",FIL!$E25&lt;$B$3,DES_TURMA!$G$5=TRUE),AND(FIS!$E25&lt;&gt;"",FIS!$E25&lt;$B$3,DES_TURMA!$H$5=TRUE),AND(GEO!$E25&lt;&gt;"",GEO!$E25&lt;$B$3,DES_TURMA!$I$5=TRUE),AND(HIST!$E25&lt;&gt;"",HIST!$E25&lt;$B$3,DES_TURMA!$J$5=TRUE),AND(ESP!$E25&lt;&gt;"",ESP!$E25&lt;$B$3,DES_TURMA!$K$5=TRUE),AND(ING!$E25&lt;&gt;"",ING!$E25&lt;$B$3,DES_TURMA!$L$5=TRUE),AND(LP!$E25&lt;&gt;"",LP!$E25&lt;$B$3,DES_TURMA!$M$5=TRUE),AND(MAT!$E25&lt;&gt;"",MAT!$E25&lt;$B$3,DES_TURMA!$N$5=TRUE),AND(QUI!$E25&lt;&gt;"",QUI!$E25&lt;$B$3,DES_TURMA!$O$5=TRUE),AND(SOC!$E25&lt;&gt;"",SOC!$E25&lt;$B$3,DES_TURMA!$P$5=TRUE)),"x",)</f>
        <v/>
      </c>
      <c r="S29" s="121" t="str">
        <f t="shared" si="1"/>
        <v/>
      </c>
    </row>
    <row r="30" ht="15.75" customHeight="1">
      <c r="A30" s="28" t="str">
        <f>ALNS!A26</f>
        <v>Rafaelly Jordão de Oliveira</v>
      </c>
      <c r="B30" s="30" t="str">
        <f>IF(DES_TURMA!$D$5=TRUE,IF(ART!$G26&lt;$B$3,"x",IF(AND(ART!$A26&lt;&gt;"",ART!$G26=""),"xx","")),)</f>
        <v>xx</v>
      </c>
      <c r="C30" s="30" t="str">
        <f>IF(DES_TURMA!$E$5=TRUE,IF(BIO!G26&lt;$B$3,"x",IF(AND(BIO!A26&lt;&gt;"",BIO!G26=""),"xx","")),)</f>
        <v>xx</v>
      </c>
      <c r="D30" s="30" t="str">
        <f>IF(DES_TURMA!$F$5=TRUE,IF(ED_FIS!$G26&lt;$B$3,"x",IF(AND(ED_FIS!$A26&lt;&gt;"",ED_FIS!$G26=""),"xx","")),)</f>
        <v>x</v>
      </c>
      <c r="E30" s="32" t="str">
        <f>IF(DES_TURMA!$G$5=TRUE,IF(FIL!$G26&lt;$B$3,"x",IF(AND(FIL!$A26&lt;&gt;"",FIL!$G26=""),"xx","")),)</f>
        <v/>
      </c>
      <c r="F30" s="32" t="str">
        <f>IF(DES_TURMA!$H$5=TRUE,IF(FIS!$G26&lt;$B$3,"x",IF(AND(FIS!$A26&lt;&gt;"",FIS!$G26=""),"xx","")),)</f>
        <v>xx</v>
      </c>
      <c r="G30" s="30" t="str">
        <f>IF(DES_TURMA!$I$5=TRUE,IF(GEO!$G26&lt;$B$3,"x",IF(AND(GEO!$A26&lt;&gt;"",GEO!$G26=""),"xx","")),)</f>
        <v/>
      </c>
      <c r="H30" s="30" t="str">
        <f>IF(DES_TURMA!$J$5=TRUE,IF(HIST!$G26&lt;$B$3,"x",IF(AND(HIST!$A26&lt;&gt;"",HIST!$G26=""),"xx","")),)</f>
        <v/>
      </c>
      <c r="I30" s="30" t="str">
        <f>IF(DES_TURMA!$K$5=TRUE,IF(ESP!$G26&lt;$B$3,"x",IF(AND(ESP!$A26&lt;&gt;"",ESP!$G26=""),"xx","")),)</f>
        <v/>
      </c>
      <c r="J30" s="30" t="str">
        <f>IF(DES_TURMA!$L$5=TRUE,IF(ING!$G26&lt;$B$3,"x",IF(AND(ING!$A26&lt;&gt;"",ING!$G26=""),"xx","")),)</f>
        <v/>
      </c>
      <c r="K30" s="30" t="str">
        <f>IF(DES_TURMA!$M$5=TRUE,IF(LP!$G26&lt;$B$3,"x",IF(AND(LP!$A26&lt;&gt;"",LP!$G26=""),"xx","")),)</f>
        <v>xx</v>
      </c>
      <c r="L30" s="30" t="str">
        <f>IF(DES_TURMA!$N$5=TRUE,IF(MAT!$G26&lt;$B$3,"x",IF(AND(MAT!$A26&lt;&gt;"",MAT!$G26=""),"xx","")),)</f>
        <v>xx</v>
      </c>
      <c r="M30" s="32" t="str">
        <f>IF(DES_TURMA!$O$5=TRUE,IF(QUI!$G26&lt;$B$3,"x",IF(AND(QUI!$A26&lt;&gt;"",QUI!$G26=""),"xx","")),)</f>
        <v>xx</v>
      </c>
      <c r="N30" s="32" t="str">
        <f>IF(DES_TURMA!$P$5=TRUE,IF(SOC!$G26&lt;$B$3,"x",IF(AND(SOC!$A26&lt;&gt;"",SOC!$G26=""),"xx","")),)</f>
        <v>xx</v>
      </c>
      <c r="O30" s="120" t="str">
        <f>IF(OR(AND(ART!$B26&lt;&gt;"",ART!$B26&lt;$B$3,DES_TURMA!$D$5=TRUE),AND(BIO!$B26&lt;&gt;"",BIO!$B26&lt;$B$3,DES_TURMA!$E$5=TRUE),AND(ED_FIS!$B26&lt;&gt;"",ED_FIS!$B26&lt;$B$3,DES_TURMA!$F$5=TRUE),AND(FIL!$B26&lt;&gt;"",FIL!$B26&lt;$B$3,DES_TURMA!$G$5=TRUE),AND(FIS!$B26&lt;&gt;"",FIS!$B26&lt;$B$3,DES_TURMA!$H$5=TRUE),AND(GEO!$B26&lt;&gt;"",GEO!$B26&lt;$B$3,DES_TURMA!$I$5=TRUE),AND(HIST!$B26&lt;&gt;"",HIST!$B26&lt;$B$3,DES_TURMA!$J$5=TRUE),AND(ESP!$B26&lt;&gt;"",ESP!$B26&lt;$B$3,DES_TURMA!$K$5=TRUE),AND(ING!$B26&lt;&gt;"",ING!$B26&lt;$B$3,DES_TURMA!$L$5=TRUE),AND(LP!$B26&lt;&gt;"",LP!$B26&lt;$B$3,DES_TURMA!$M$5=TRUE),AND(MAT!$B26&lt;&gt;"",MAT!$B26&lt;$B$3,DES_TURMA!$N$5=TRUE),AND(QUI!$B26&lt;&gt;"",QUI!$B26&lt;$B$3,DES_TURMA!$O$5=TRUE),AND(SOC!$B26&lt;&gt;"",SOC!$B26&lt;$B$3,DES_TURMA!$P$5=TRUE)),"x",)</f>
        <v>x</v>
      </c>
      <c r="P30" s="120" t="str">
        <f>IF(OR(AND(ART!$C26&lt;&gt;"",ART!$C26&lt;$B$3,DES_TURMA!$D$5=TRUE),AND(BIO!$C26&lt;&gt;"",BIO!$C26&lt;$B$3,DES_TURMA!$E$5=TRUE),AND(ED_FIS!$C26&lt;&gt;"",ED_FIS!$C26&lt;$B$3,DES_TURMA!$F$5=TRUE),AND(FIL!$C26&lt;&gt;"",FIL!$C26&lt;$B$3,DES_TURMA!$G$5=TRUE),AND(FIS!$C26&lt;&gt;"",FIS!$C26&lt;$B$3,DES_TURMA!$H$5=TRUE),AND(GEO!$C26&lt;&gt;"",GEO!$C26&lt;$B$3,DES_TURMA!$I$5=TRUE),AND(HIST!$C26&lt;&gt;"",HIST!$C26&lt;$B$3,DES_TURMA!$J$5=TRUE),AND(ESP!$C26&lt;&gt;"",ESP!$C26&lt;$B$3,DES_TURMA!$K$5=TRUE),AND(ING!$C26&lt;&gt;"",ING!$C26&lt;$B$3,DES_TURMA!$L$5=TRUE),AND(LP!$C26&lt;&gt;"",LP!$C26&lt;$B$3,DES_TURMA!$M$5=TRUE),AND(MAT!$C26&lt;&gt;"",MAT!$C26&lt;$B$3,DES_TURMA!$N$5=TRUE),AND(QUI!$C26&lt;&gt;"",QUI!$C26&lt;$B$3,DES_TURMA!$O$5=TRUE),AND(SOC!$C26&lt;&gt;"",SOC!$C26&lt;$B$3,DES_TURMA!$P$5=TRUE)),"x",)</f>
        <v/>
      </c>
      <c r="Q30" s="120" t="str">
        <f>IF(OR(AND(ART!$D26&lt;&gt;"",ART!$D26&lt;$B$3,DES_TURMA!$D$5=TRUE),AND(BIO!$D26&lt;&gt;"",BIO!$D26&lt;$B$3,DES_TURMA!$E$5=TRUE),AND(ED_FIS!$D26&lt;&gt;"",ED_FIS!$D26&lt;$B$3,DES_TURMA!$F$5=TRUE),AND(FIL!$D26&lt;&gt;"",FIL!$D26&lt;$B$3,DES_TURMA!$G$5=TRUE),AND(FIS!$D26&lt;&gt;"",FIS!$D26&lt;$B$3,DES_TURMA!$H$5=TRUE),AND(GEO!$D26&lt;&gt;"",GEO!$D26&lt;$B$3,DES_TURMA!$I$5=TRUE),AND(HIST!$D26&lt;&gt;"",HIST!$D26&lt;$B$3,DES_TURMA!$J$5=TRUE),AND(ESP!$D26&lt;&gt;"",ESP!$D26&lt;$B$3,DES_TURMA!$K$5=TRUE),AND(ING!$D26&lt;&gt;"",ING!$D26&lt;$B$3,DES_TURMA!$L$5=TRUE),AND(LP!$D26&lt;&gt;"",LP!$D26&lt;$B$3,DES_TURMA!$M$5=TRUE),AND(MAT!$D26&lt;&gt;"",MAT!$D26&lt;$B$3,DES_TURMA!$N$5=TRUE),AND(QUI!$D26&lt;&gt;"",QUI!$D26&lt;$B$3,DES_TURMA!$O$5=TRUE),AND(SOC!$D26&lt;&gt;"",SOC!$D26&lt;$B$3,DES_TURMA!$P$5=TRUE)),"x",)</f>
        <v/>
      </c>
      <c r="R30" s="120" t="str">
        <f>IF(OR(AND(ART!$E26&lt;&gt;"",ART!$E26&lt;$B$3,DES_TURMA!$D$5=TRUE),AND(BIO!$E26&lt;&gt;"",BIO!$E26&lt;$B$3,DES_TURMA!$E$5=TRUE),AND(ED_FIS!$E26&lt;&gt;"",ED_FIS!$E26&lt;$B$3,DES_TURMA!$F$5=TRUE),AND(FIL!$E26&lt;&gt;"",FIL!$E26&lt;$B$3,DES_TURMA!$G$5=TRUE),AND(FIS!$E26&lt;&gt;"",FIS!$E26&lt;$B$3,DES_TURMA!$H$5=TRUE),AND(GEO!$E26&lt;&gt;"",GEO!$E26&lt;$B$3,DES_TURMA!$I$5=TRUE),AND(HIST!$E26&lt;&gt;"",HIST!$E26&lt;$B$3,DES_TURMA!$J$5=TRUE),AND(ESP!$E26&lt;&gt;"",ESP!$E26&lt;$B$3,DES_TURMA!$K$5=TRUE),AND(ING!$E26&lt;&gt;"",ING!$E26&lt;$B$3,DES_TURMA!$L$5=TRUE),AND(LP!$E26&lt;&gt;"",LP!$E26&lt;$B$3,DES_TURMA!$M$5=TRUE),AND(MAT!$E26&lt;&gt;"",MAT!$E26&lt;$B$3,DES_TURMA!$N$5=TRUE),AND(QUI!$E26&lt;&gt;"",QUI!$E26&lt;$B$3,DES_TURMA!$O$5=TRUE),AND(SOC!$E26&lt;&gt;"",SOC!$E26&lt;$B$3,DES_TURMA!$P$5=TRUE)),"x",)</f>
        <v/>
      </c>
      <c r="S30" s="121" t="str">
        <f t="shared" si="1"/>
        <v>Dentro</v>
      </c>
    </row>
    <row r="31" ht="15.75" customHeight="1">
      <c r="A31" s="36" t="str">
        <f>ALNS!A27</f>
        <v>Samuel de Sousa Ribeiro</v>
      </c>
      <c r="B31" s="38" t="str">
        <f>IF(DES_TURMA!$D$5=TRUE,IF(ART!$G27&lt;$B$3,"x",IF(AND(ART!$A27&lt;&gt;"",ART!$G27=""),"xx","")),)</f>
        <v>xx</v>
      </c>
      <c r="C31" s="38" t="str">
        <f>IF(DES_TURMA!$E$5=TRUE,IF(BIO!G27&lt;$B$3,"x",IF(AND(BIO!A27&lt;&gt;"",BIO!G27=""),"xx","")),)</f>
        <v>xx</v>
      </c>
      <c r="D31" s="38" t="str">
        <f>IF(DES_TURMA!$F$5=TRUE,IF(ED_FIS!$G27&lt;$B$3,"x",IF(AND(ED_FIS!$A27&lt;&gt;"",ED_FIS!$G27=""),"xx","")),)</f>
        <v/>
      </c>
      <c r="E31" s="40" t="str">
        <f>IF(DES_TURMA!$G$5=TRUE,IF(FIL!$G27&lt;$B$3,"x",IF(AND(FIL!$A27&lt;&gt;"",FIL!$G27=""),"xx","")),)</f>
        <v/>
      </c>
      <c r="F31" s="40" t="str">
        <f>IF(DES_TURMA!$H$5=TRUE,IF(FIS!$G27&lt;$B$3,"x",IF(AND(FIS!$A27&lt;&gt;"",FIS!$G27=""),"xx","")),)</f>
        <v>xx</v>
      </c>
      <c r="G31" s="38" t="str">
        <f>IF(DES_TURMA!$I$5=TRUE,IF(GEO!$G27&lt;$B$3,"x",IF(AND(GEO!$A27&lt;&gt;"",GEO!$G27=""),"xx","")),)</f>
        <v/>
      </c>
      <c r="H31" s="38" t="str">
        <f>IF(DES_TURMA!$J$5=TRUE,IF(HIST!$G27&lt;$B$3,"x",IF(AND(HIST!$A27&lt;&gt;"",HIST!$G27=""),"xx","")),)</f>
        <v/>
      </c>
      <c r="I31" s="38" t="str">
        <f>IF(DES_TURMA!$K$5=TRUE,IF(ESP!$G27&lt;$B$3,"x",IF(AND(ESP!$A27&lt;&gt;"",ESP!$G27=""),"xx","")),)</f>
        <v/>
      </c>
      <c r="J31" s="38" t="str">
        <f>IF(DES_TURMA!$L$5=TRUE,IF(ING!$G27&lt;$B$3,"x",IF(AND(ING!$A27&lt;&gt;"",ING!$G27=""),"xx","")),)</f>
        <v/>
      </c>
      <c r="K31" s="38" t="str">
        <f>IF(DES_TURMA!$M$5=TRUE,IF(LP!$G27&lt;$B$3,"x",IF(AND(LP!$A27&lt;&gt;"",LP!$G27=""),"xx","")),)</f>
        <v>xx</v>
      </c>
      <c r="L31" s="38" t="str">
        <f>IF(DES_TURMA!$N$5=TRUE,IF(MAT!$G27&lt;$B$3,"x",IF(AND(MAT!$A27&lt;&gt;"",MAT!$G27=""),"xx","")),)</f>
        <v>xx</v>
      </c>
      <c r="M31" s="40" t="str">
        <f>IF(DES_TURMA!$O$5=TRUE,IF(QUI!$G27&lt;$B$3,"x",IF(AND(QUI!$A27&lt;&gt;"",QUI!$G27=""),"xx","")),)</f>
        <v>xx</v>
      </c>
      <c r="N31" s="40" t="str">
        <f>IF(DES_TURMA!$P$5=TRUE,IF(SOC!$G27&lt;$B$3,"x",IF(AND(SOC!$A27&lt;&gt;"",SOC!$G27=""),"xx","")),)</f>
        <v>xx</v>
      </c>
      <c r="O31" s="120" t="str">
        <f>IF(OR(AND(ART!$B27&lt;&gt;"",ART!$B27&lt;$B$3,DES_TURMA!$D$5=TRUE),AND(BIO!$B27&lt;&gt;"",BIO!$B27&lt;$B$3,DES_TURMA!$E$5=TRUE),AND(ED_FIS!$B27&lt;&gt;"",ED_FIS!$B27&lt;$B$3,DES_TURMA!$F$5=TRUE),AND(FIL!$B27&lt;&gt;"",FIL!$B27&lt;$B$3,DES_TURMA!$G$5=TRUE),AND(FIS!$B27&lt;&gt;"",FIS!$B27&lt;$B$3,DES_TURMA!$H$5=TRUE),AND(GEO!$B27&lt;&gt;"",GEO!$B27&lt;$B$3,DES_TURMA!$I$5=TRUE),AND(HIST!$B27&lt;&gt;"",HIST!$B27&lt;$B$3,DES_TURMA!$J$5=TRUE),AND(ESP!$B27&lt;&gt;"",ESP!$B27&lt;$B$3,DES_TURMA!$K$5=TRUE),AND(ING!$B27&lt;&gt;"",ING!$B27&lt;$B$3,DES_TURMA!$L$5=TRUE),AND(LP!$B27&lt;&gt;"",LP!$B27&lt;$B$3,DES_TURMA!$M$5=TRUE),AND(MAT!$B27&lt;&gt;"",MAT!$B27&lt;$B$3,DES_TURMA!$N$5=TRUE),AND(QUI!$B27&lt;&gt;"",QUI!$B27&lt;$B$3,DES_TURMA!$O$5=TRUE),AND(SOC!$B27&lt;&gt;"",SOC!$B27&lt;$B$3,DES_TURMA!$P$5=TRUE)),"x",)</f>
        <v/>
      </c>
      <c r="P31" s="120" t="str">
        <f>IF(OR(AND(ART!$C27&lt;&gt;"",ART!$C27&lt;$B$3,DES_TURMA!$D$5=TRUE),AND(BIO!$C27&lt;&gt;"",BIO!$C27&lt;$B$3,DES_TURMA!$E$5=TRUE),AND(ED_FIS!$C27&lt;&gt;"",ED_FIS!$C27&lt;$B$3,DES_TURMA!$F$5=TRUE),AND(FIL!$C27&lt;&gt;"",FIL!$C27&lt;$B$3,DES_TURMA!$G$5=TRUE),AND(FIS!$C27&lt;&gt;"",FIS!$C27&lt;$B$3,DES_TURMA!$H$5=TRUE),AND(GEO!$C27&lt;&gt;"",GEO!$C27&lt;$B$3,DES_TURMA!$I$5=TRUE),AND(HIST!$C27&lt;&gt;"",HIST!$C27&lt;$B$3,DES_TURMA!$J$5=TRUE),AND(ESP!$C27&lt;&gt;"",ESP!$C27&lt;$B$3,DES_TURMA!$K$5=TRUE),AND(ING!$C27&lt;&gt;"",ING!$C27&lt;$B$3,DES_TURMA!$L$5=TRUE),AND(LP!$C27&lt;&gt;"",LP!$C27&lt;$B$3,DES_TURMA!$M$5=TRUE),AND(MAT!$C27&lt;&gt;"",MAT!$C27&lt;$B$3,DES_TURMA!$N$5=TRUE),AND(QUI!$C27&lt;&gt;"",QUI!$C27&lt;$B$3,DES_TURMA!$O$5=TRUE),AND(SOC!$C27&lt;&gt;"",SOC!$C27&lt;$B$3,DES_TURMA!$P$5=TRUE)),"x",)</f>
        <v/>
      </c>
      <c r="Q31" s="120" t="str">
        <f>IF(OR(AND(ART!$D27&lt;&gt;"",ART!$D27&lt;$B$3,DES_TURMA!$D$5=TRUE),AND(BIO!$D27&lt;&gt;"",BIO!$D27&lt;$B$3,DES_TURMA!$E$5=TRUE),AND(ED_FIS!$D27&lt;&gt;"",ED_FIS!$D27&lt;$B$3,DES_TURMA!$F$5=TRUE),AND(FIL!$D27&lt;&gt;"",FIL!$D27&lt;$B$3,DES_TURMA!$G$5=TRUE),AND(FIS!$D27&lt;&gt;"",FIS!$D27&lt;$B$3,DES_TURMA!$H$5=TRUE),AND(GEO!$D27&lt;&gt;"",GEO!$D27&lt;$B$3,DES_TURMA!$I$5=TRUE),AND(HIST!$D27&lt;&gt;"",HIST!$D27&lt;$B$3,DES_TURMA!$J$5=TRUE),AND(ESP!$D27&lt;&gt;"",ESP!$D27&lt;$B$3,DES_TURMA!$K$5=TRUE),AND(ING!$D27&lt;&gt;"",ING!$D27&lt;$B$3,DES_TURMA!$L$5=TRUE),AND(LP!$D27&lt;&gt;"",LP!$D27&lt;$B$3,DES_TURMA!$M$5=TRUE),AND(MAT!$D27&lt;&gt;"",MAT!$D27&lt;$B$3,DES_TURMA!$N$5=TRUE),AND(QUI!$D27&lt;&gt;"",QUI!$D27&lt;$B$3,DES_TURMA!$O$5=TRUE),AND(SOC!$D27&lt;&gt;"",SOC!$D27&lt;$B$3,DES_TURMA!$P$5=TRUE)),"x",)</f>
        <v/>
      </c>
      <c r="R31" s="120" t="str">
        <f>IF(OR(AND(ART!$E27&lt;&gt;"",ART!$E27&lt;$B$3,DES_TURMA!$D$5=TRUE),AND(BIO!$E27&lt;&gt;"",BIO!$E27&lt;$B$3,DES_TURMA!$E$5=TRUE),AND(ED_FIS!$E27&lt;&gt;"",ED_FIS!$E27&lt;$B$3,DES_TURMA!$F$5=TRUE),AND(FIL!$E27&lt;&gt;"",FIL!$E27&lt;$B$3,DES_TURMA!$G$5=TRUE),AND(FIS!$E27&lt;&gt;"",FIS!$E27&lt;$B$3,DES_TURMA!$H$5=TRUE),AND(GEO!$E27&lt;&gt;"",GEO!$E27&lt;$B$3,DES_TURMA!$I$5=TRUE),AND(HIST!$E27&lt;&gt;"",HIST!$E27&lt;$B$3,DES_TURMA!$J$5=TRUE),AND(ESP!$E27&lt;&gt;"",ESP!$E27&lt;$B$3,DES_TURMA!$K$5=TRUE),AND(ING!$E27&lt;&gt;"",ING!$E27&lt;$B$3,DES_TURMA!$L$5=TRUE),AND(LP!$E27&lt;&gt;"",LP!$E27&lt;$B$3,DES_TURMA!$M$5=TRUE),AND(MAT!$E27&lt;&gt;"",MAT!$E27&lt;$B$3,DES_TURMA!$N$5=TRUE),AND(QUI!$E27&lt;&gt;"",QUI!$E27&lt;$B$3,DES_TURMA!$O$5=TRUE),AND(SOC!$E27&lt;&gt;"",SOC!$E27&lt;$B$3,DES_TURMA!$P$5=TRUE)),"x",)</f>
        <v/>
      </c>
      <c r="S31" s="121" t="str">
        <f t="shared" si="1"/>
        <v/>
      </c>
    </row>
    <row r="32" ht="15.75" customHeight="1">
      <c r="A32" s="28" t="str">
        <f>ALNS!A28</f>
        <v/>
      </c>
      <c r="B32" s="30" t="str">
        <f>IF(DES_TURMA!$D$5=TRUE,IF(ART!$G28&lt;$B$3,"x",IF(AND(ART!$A28&lt;&gt;"",ART!$G28=""),"xx","")),)</f>
        <v>x</v>
      </c>
      <c r="C32" s="30" t="str">
        <f>IF(DES_TURMA!$E$5=TRUE,IF(BIO!G28&lt;$B$3,"x",IF(AND(BIO!A28&lt;&gt;"",BIO!G28=""),"xx","")),)</f>
        <v>x</v>
      </c>
      <c r="D32" s="30" t="str">
        <f>IF(DES_TURMA!$F$5=TRUE,IF(ED_FIS!$G28&lt;$B$3,"x",IF(AND(ED_FIS!$A28&lt;&gt;"",ED_FIS!$G28=""),"xx","")),)</f>
        <v>x</v>
      </c>
      <c r="E32" s="32" t="str">
        <f>IF(DES_TURMA!$G$5=TRUE,IF(FIL!$G28&lt;$B$3,"x",IF(AND(FIL!$A28&lt;&gt;"",FIL!$G28=""),"xx","")),)</f>
        <v>x</v>
      </c>
      <c r="F32" s="32" t="str">
        <f>IF(DES_TURMA!$H$5=TRUE,IF(FIS!$G28&lt;$B$3,"x",IF(AND(FIS!$A28&lt;&gt;"",FIS!$G28=""),"xx","")),)</f>
        <v>x</v>
      </c>
      <c r="G32" s="30" t="str">
        <f>IF(DES_TURMA!$I$5=TRUE,IF(GEO!$G28&lt;$B$3,"x",IF(AND(GEO!$A28&lt;&gt;"",GEO!$G28=""),"xx","")),)</f>
        <v/>
      </c>
      <c r="H32" s="30" t="str">
        <f>IF(DES_TURMA!$J$5=TRUE,IF(HIST!$G28&lt;$B$3,"x",IF(AND(HIST!$A28&lt;&gt;"",HIST!$G28=""),"xx","")),)</f>
        <v/>
      </c>
      <c r="I32" s="30" t="str">
        <f>IF(DES_TURMA!$K$5=TRUE,IF(ESP!$G28&lt;$B$3,"x",IF(AND(ESP!$A28&lt;&gt;"",ESP!$G28=""),"xx","")),)</f>
        <v/>
      </c>
      <c r="J32" s="30" t="str">
        <f>IF(DES_TURMA!$L$5=TRUE,IF(ING!$G28&lt;$B$3,"x",IF(AND(ING!$A28&lt;&gt;"",ING!$G28=""),"xx","")),)</f>
        <v/>
      </c>
      <c r="K32" s="30" t="str">
        <f>IF(DES_TURMA!$M$5=TRUE,IF(LP!$G28&lt;$B$3,"x",IF(AND(LP!$A28&lt;&gt;"",LP!$G28=""),"xx","")),)</f>
        <v>x</v>
      </c>
      <c r="L32" s="30" t="str">
        <f>IF(DES_TURMA!$N$5=TRUE,IF(MAT!$G28&lt;$B$3,"x",IF(AND(MAT!$A28&lt;&gt;"",MAT!$G28=""),"xx","")),)</f>
        <v>x</v>
      </c>
      <c r="M32" s="32" t="str">
        <f>IF(DES_TURMA!$O$5=TRUE,IF(QUI!$G28&lt;$B$3,"x",IF(AND(QUI!$A28&lt;&gt;"",QUI!$G28=""),"xx","")),)</f>
        <v>x</v>
      </c>
      <c r="N32" s="32" t="str">
        <f>IF(DES_TURMA!$P$5=TRUE,IF(SOC!$G28&lt;$B$3,"x",IF(AND(SOC!$A28&lt;&gt;"",SOC!$G28=""),"xx","")),)</f>
        <v>x</v>
      </c>
      <c r="O32" s="120" t="str">
        <f>IF(OR(AND(ART!$B28&lt;&gt;"",ART!$B28&lt;$B$3,DES_TURMA!$D$5=TRUE),AND(BIO!$B28&lt;&gt;"",BIO!$B28&lt;$B$3,DES_TURMA!$E$5=TRUE),AND(ED_FIS!$B28&lt;&gt;"",ED_FIS!$B28&lt;$B$3,DES_TURMA!$F$5=TRUE),AND(FIL!$B28&lt;&gt;"",FIL!$B28&lt;$B$3,DES_TURMA!$G$5=TRUE),AND(FIS!$B28&lt;&gt;"",FIS!$B28&lt;$B$3,DES_TURMA!$H$5=TRUE),AND(GEO!$B28&lt;&gt;"",GEO!$B28&lt;$B$3,DES_TURMA!$I$5=TRUE),AND(HIST!$B28&lt;&gt;"",HIST!$B28&lt;$B$3,DES_TURMA!$J$5=TRUE),AND(ESP!$B28&lt;&gt;"",ESP!$B28&lt;$B$3,DES_TURMA!$K$5=TRUE),AND(ING!$B28&lt;&gt;"",ING!$B28&lt;$B$3,DES_TURMA!$L$5=TRUE),AND(LP!$B28&lt;&gt;"",LP!$B28&lt;$B$3,DES_TURMA!$M$5=TRUE),AND(MAT!$B28&lt;&gt;"",MAT!$B28&lt;$B$3,DES_TURMA!$N$5=TRUE),AND(QUI!$B28&lt;&gt;"",QUI!$B28&lt;$B$3,DES_TURMA!$O$5=TRUE),AND(SOC!$B28&lt;&gt;"",SOC!$B28&lt;$B$3,DES_TURMA!$P$5=TRUE)),"x",)</f>
        <v/>
      </c>
      <c r="P32" s="120" t="str">
        <f>IF(OR(AND(ART!$C28&lt;&gt;"",ART!$C28&lt;$B$3,DES_TURMA!$D$5=TRUE),AND(BIO!$C28&lt;&gt;"",BIO!$C28&lt;$B$3,DES_TURMA!$E$5=TRUE),AND(ED_FIS!$C28&lt;&gt;"",ED_FIS!$C28&lt;$B$3,DES_TURMA!$F$5=TRUE),AND(FIL!$C28&lt;&gt;"",FIL!$C28&lt;$B$3,DES_TURMA!$G$5=TRUE),AND(FIS!$C28&lt;&gt;"",FIS!$C28&lt;$B$3,DES_TURMA!$H$5=TRUE),AND(GEO!$C28&lt;&gt;"",GEO!$C28&lt;$B$3,DES_TURMA!$I$5=TRUE),AND(HIST!$C28&lt;&gt;"",HIST!$C28&lt;$B$3,DES_TURMA!$J$5=TRUE),AND(ESP!$C28&lt;&gt;"",ESP!$C28&lt;$B$3,DES_TURMA!$K$5=TRUE),AND(ING!$C28&lt;&gt;"",ING!$C28&lt;$B$3,DES_TURMA!$L$5=TRUE),AND(LP!$C28&lt;&gt;"",LP!$C28&lt;$B$3,DES_TURMA!$M$5=TRUE),AND(MAT!$C28&lt;&gt;"",MAT!$C28&lt;$B$3,DES_TURMA!$N$5=TRUE),AND(QUI!$C28&lt;&gt;"",QUI!$C28&lt;$B$3,DES_TURMA!$O$5=TRUE),AND(SOC!$C28&lt;&gt;"",SOC!$C28&lt;$B$3,DES_TURMA!$P$5=TRUE)),"x",)</f>
        <v/>
      </c>
      <c r="Q32" s="120" t="str">
        <f>IF(OR(AND(ART!$D28&lt;&gt;"",ART!$D28&lt;$B$3,DES_TURMA!$D$5=TRUE),AND(BIO!$D28&lt;&gt;"",BIO!$D28&lt;$B$3,DES_TURMA!$E$5=TRUE),AND(ED_FIS!$D28&lt;&gt;"",ED_FIS!$D28&lt;$B$3,DES_TURMA!$F$5=TRUE),AND(FIL!$D28&lt;&gt;"",FIL!$D28&lt;$B$3,DES_TURMA!$G$5=TRUE),AND(FIS!$D28&lt;&gt;"",FIS!$D28&lt;$B$3,DES_TURMA!$H$5=TRUE),AND(GEO!$D28&lt;&gt;"",GEO!$D28&lt;$B$3,DES_TURMA!$I$5=TRUE),AND(HIST!$D28&lt;&gt;"",HIST!$D28&lt;$B$3,DES_TURMA!$J$5=TRUE),AND(ESP!$D28&lt;&gt;"",ESP!$D28&lt;$B$3,DES_TURMA!$K$5=TRUE),AND(ING!$D28&lt;&gt;"",ING!$D28&lt;$B$3,DES_TURMA!$L$5=TRUE),AND(LP!$D28&lt;&gt;"",LP!$D28&lt;$B$3,DES_TURMA!$M$5=TRUE),AND(MAT!$D28&lt;&gt;"",MAT!$D28&lt;$B$3,DES_TURMA!$N$5=TRUE),AND(QUI!$D28&lt;&gt;"",QUI!$D28&lt;$B$3,DES_TURMA!$O$5=TRUE),AND(SOC!$D28&lt;&gt;"",SOC!$D28&lt;$B$3,DES_TURMA!$P$5=TRUE)),"x",)</f>
        <v/>
      </c>
      <c r="R32" s="120" t="str">
        <f>IF(OR(AND(ART!$E28&lt;&gt;"",ART!$E28&lt;$B$3,DES_TURMA!$D$5=TRUE),AND(BIO!$E28&lt;&gt;"",BIO!$E28&lt;$B$3,DES_TURMA!$E$5=TRUE),AND(ED_FIS!$E28&lt;&gt;"",ED_FIS!$E28&lt;$B$3,DES_TURMA!$F$5=TRUE),AND(FIL!$E28&lt;&gt;"",FIL!$E28&lt;$B$3,DES_TURMA!$G$5=TRUE),AND(FIS!$E28&lt;&gt;"",FIS!$E28&lt;$B$3,DES_TURMA!$H$5=TRUE),AND(GEO!$E28&lt;&gt;"",GEO!$E28&lt;$B$3,DES_TURMA!$I$5=TRUE),AND(HIST!$E28&lt;&gt;"",HIST!$E28&lt;$B$3,DES_TURMA!$J$5=TRUE),AND(ESP!$E28&lt;&gt;"",ESP!$E28&lt;$B$3,DES_TURMA!$K$5=TRUE),AND(ING!$E28&lt;&gt;"",ING!$E28&lt;$B$3,DES_TURMA!$L$5=TRUE),AND(LP!$E28&lt;&gt;"",LP!$E28&lt;$B$3,DES_TURMA!$M$5=TRUE),AND(MAT!$E28&lt;&gt;"",MAT!$E28&lt;$B$3,DES_TURMA!$N$5=TRUE),AND(QUI!$E28&lt;&gt;"",QUI!$E28&lt;$B$3,DES_TURMA!$O$5=TRUE),AND(SOC!$E28&lt;&gt;"",SOC!$E28&lt;$B$3,DES_TURMA!$P$5=TRUE)),"x",)</f>
        <v/>
      </c>
      <c r="S32" s="121" t="str">
        <f t="shared" si="1"/>
        <v>Dentro</v>
      </c>
    </row>
    <row r="33" ht="15.75" customHeight="1">
      <c r="A33" s="36" t="str">
        <f>ALNS!A29</f>
        <v/>
      </c>
      <c r="B33" s="38" t="str">
        <f>IF(DES_TURMA!$D$5=TRUE,IF(ART!$G29&lt;$B$3,"x",IF(AND(ART!$A29&lt;&gt;"",ART!$G29=""),"xx","")),)</f>
        <v>x</v>
      </c>
      <c r="C33" s="38" t="str">
        <f>IF(DES_TURMA!$E$5=TRUE,IF(BIO!G29&lt;$B$3,"x",IF(AND(BIO!A29&lt;&gt;"",BIO!G29=""),"xx","")),)</f>
        <v>x</v>
      </c>
      <c r="D33" s="38" t="str">
        <f>IF(DES_TURMA!$F$5=TRUE,IF(ED_FIS!$G29&lt;$B$3,"x",IF(AND(ED_FIS!$A29&lt;&gt;"",ED_FIS!$G29=""),"xx","")),)</f>
        <v>x</v>
      </c>
      <c r="E33" s="40" t="str">
        <f>IF(DES_TURMA!$G$5=TRUE,IF(FIL!$G29&lt;$B$3,"x",IF(AND(FIL!$A29&lt;&gt;"",FIL!$G29=""),"xx","")),)</f>
        <v>x</v>
      </c>
      <c r="F33" s="40" t="str">
        <f>IF(DES_TURMA!$H$5=TRUE,IF(FIS!$G29&lt;$B$3,"x",IF(AND(FIS!$A29&lt;&gt;"",FIS!$G29=""),"xx","")),)</f>
        <v>x</v>
      </c>
      <c r="G33" s="38" t="str">
        <f>IF(DES_TURMA!$I$5=TRUE,IF(GEO!$G29&lt;$B$3,"x",IF(AND(GEO!$A29&lt;&gt;"",GEO!$G29=""),"xx","")),)</f>
        <v/>
      </c>
      <c r="H33" s="38" t="str">
        <f>IF(DES_TURMA!$J$5=TRUE,IF(HIST!$G29&lt;$B$3,"x",IF(AND(HIST!$A29&lt;&gt;"",HIST!$G29=""),"xx","")),)</f>
        <v/>
      </c>
      <c r="I33" s="38" t="str">
        <f>IF(DES_TURMA!$K$5=TRUE,IF(ESP!$G29&lt;$B$3,"x",IF(AND(ESP!$A29&lt;&gt;"",ESP!$G29=""),"xx","")),)</f>
        <v/>
      </c>
      <c r="J33" s="38" t="str">
        <f>IF(DES_TURMA!$L$5=TRUE,IF(ING!$G29&lt;$B$3,"x",IF(AND(ING!$A29&lt;&gt;"",ING!$G29=""),"xx","")),)</f>
        <v/>
      </c>
      <c r="K33" s="38" t="str">
        <f>IF(DES_TURMA!$M$5=TRUE,IF(LP!$G29&lt;$B$3,"x",IF(AND(LP!$A29&lt;&gt;"",LP!$G29=""),"xx","")),)</f>
        <v>x</v>
      </c>
      <c r="L33" s="38" t="str">
        <f>IF(DES_TURMA!$N$5=TRUE,IF(MAT!$G29&lt;$B$3,"x",IF(AND(MAT!$A29&lt;&gt;"",MAT!$G29=""),"xx","")),)</f>
        <v>x</v>
      </c>
      <c r="M33" s="40" t="str">
        <f>IF(DES_TURMA!$O$5=TRUE,IF(QUI!$G29&lt;$B$3,"x",IF(AND(QUI!$A29&lt;&gt;"",QUI!$G29=""),"xx","")),)</f>
        <v>x</v>
      </c>
      <c r="N33" s="40" t="str">
        <f>IF(DES_TURMA!$P$5=TRUE,IF(SOC!$G29&lt;$B$3,"x",IF(AND(SOC!$A29&lt;&gt;"",SOC!$G29=""),"xx","")),)</f>
        <v>x</v>
      </c>
      <c r="O33" s="120" t="str">
        <f>IF(OR(AND(ART!$B29&lt;&gt;"",ART!$B29&lt;$B$3,DES_TURMA!$D$5=TRUE),AND(BIO!#REF!&lt;&gt;"",BIO!#REF!&lt;$B$3,DES_TURMA!$E$5=TRUE),AND(ED_FIS!$B29&lt;&gt;"",ED_FIS!$B29&lt;$B$3,DES_TURMA!$F$5=TRUE),AND(FIL!$B29&lt;&gt;"",FIL!$B29&lt;$B$3,DES_TURMA!$G$5=TRUE),AND(FIS!$B29&lt;&gt;"",FIS!$B29&lt;$B$3,DES_TURMA!$H$5=TRUE),AND(GEO!$B29&lt;&gt;"",GEO!$B29&lt;$B$3,DES_TURMA!$I$5=TRUE),AND(HIST!$B29&lt;&gt;"",HIST!$B29&lt;$B$3,DES_TURMA!$J$5=TRUE),AND(ESP!$B29&lt;&gt;"",ESP!$B29&lt;$B$3,DES_TURMA!$K$5=TRUE),AND(ING!$B29&lt;&gt;"",ING!$B29&lt;$B$3,DES_TURMA!$L$5=TRUE),AND(LP!$B29&lt;&gt;"",LP!$B29&lt;$B$3,DES_TURMA!$M$5=TRUE),AND(MAT!$B29&lt;&gt;"",MAT!$B29&lt;$B$3,DES_TURMA!$N$5=TRUE),AND(QUI!$B29&lt;&gt;"",QUI!$B29&lt;$B$3,DES_TURMA!$O$5=TRUE),AND(SOC!$B29&lt;&gt;"",SOC!$B29&lt;$B$3,DES_TURMA!$P$5=TRUE)),"x",)</f>
        <v>#ERROR!</v>
      </c>
      <c r="P33" s="120" t="str">
        <f>IF(OR(AND(ART!$C29&lt;&gt;"",ART!$C29&lt;$B$3,DES_TURMA!$D$5=TRUE),AND(BIO!$C29&lt;&gt;"",BIO!$C29&lt;$B$3,DES_TURMA!$E$5=TRUE),AND(ED_FIS!$C29&lt;&gt;"",ED_FIS!$C29&lt;$B$3,DES_TURMA!$F$5=TRUE),AND(FIL!$C29&lt;&gt;"",FIL!$C29&lt;$B$3,DES_TURMA!$G$5=TRUE),AND(FIS!$C29&lt;&gt;"",FIS!$C29&lt;$B$3,DES_TURMA!$H$5=TRUE),AND(GEO!$C29&lt;&gt;"",GEO!$C29&lt;$B$3,DES_TURMA!$I$5=TRUE),AND(HIST!$C29&lt;&gt;"",HIST!$C29&lt;$B$3,DES_TURMA!$J$5=TRUE),AND(ESP!$C29&lt;&gt;"",ESP!$C29&lt;$B$3,DES_TURMA!$K$5=TRUE),AND(ING!$C29&lt;&gt;"",ING!$C29&lt;$B$3,DES_TURMA!$L$5=TRUE),AND(LP!$C29&lt;&gt;"",LP!$C29&lt;$B$3,DES_TURMA!$M$5=TRUE),AND(MAT!$C29&lt;&gt;"",MAT!$C29&lt;$B$3,DES_TURMA!$N$5=TRUE),AND(QUI!$C29&lt;&gt;"",QUI!$C29&lt;$B$3,DES_TURMA!$O$5=TRUE),AND(SOC!$C29&lt;&gt;"",SOC!$C29&lt;$B$3,DES_TURMA!$P$5=TRUE)),"x",)</f>
        <v/>
      </c>
      <c r="Q33" s="120" t="str">
        <f>IF(OR(AND(ART!$D29&lt;&gt;"",ART!$D29&lt;$B$3,DES_TURMA!$D$5=TRUE),AND(BIO!$D29&lt;&gt;"",BIO!$D29&lt;$B$3,DES_TURMA!$E$5=TRUE),AND(ED_FIS!$D29&lt;&gt;"",ED_FIS!$D29&lt;$B$3,DES_TURMA!$F$5=TRUE),AND(FIL!$D29&lt;&gt;"",FIL!$D29&lt;$B$3,DES_TURMA!$G$5=TRUE),AND(FIS!$D29&lt;&gt;"",FIS!$D29&lt;$B$3,DES_TURMA!$H$5=TRUE),AND(GEO!$D29&lt;&gt;"",GEO!$D29&lt;$B$3,DES_TURMA!$I$5=TRUE),AND(HIST!$D29&lt;&gt;"",HIST!$D29&lt;$B$3,DES_TURMA!$J$5=TRUE),AND(ESP!$D29&lt;&gt;"",ESP!$D29&lt;$B$3,DES_TURMA!$K$5=TRUE),AND(ING!$D29&lt;&gt;"",ING!$D29&lt;$B$3,DES_TURMA!$L$5=TRUE),AND(LP!$D29&lt;&gt;"",LP!$D29&lt;$B$3,DES_TURMA!$M$5=TRUE),AND(MAT!$D29&lt;&gt;"",MAT!$D29&lt;$B$3,DES_TURMA!$N$5=TRUE),AND(QUI!$D29&lt;&gt;"",QUI!$D29&lt;$B$3,DES_TURMA!$O$5=TRUE),AND(SOC!$D29&lt;&gt;"",SOC!$D29&lt;$B$3,DES_TURMA!$P$5=TRUE)),"x",)</f>
        <v/>
      </c>
      <c r="R33" s="120" t="str">
        <f>IF(OR(AND(ART!$E29&lt;&gt;"",ART!$E29&lt;$B$3,DES_TURMA!$D$5=TRUE),AND(BIO!$E29&lt;&gt;"",BIO!$E29&lt;$B$3,DES_TURMA!$E$5=TRUE),AND(ED_FIS!$E29&lt;&gt;"",ED_FIS!$E29&lt;$B$3,DES_TURMA!$F$5=TRUE),AND(FIL!$E29&lt;&gt;"",FIL!$E29&lt;$B$3,DES_TURMA!$G$5=TRUE),AND(FIS!$E29&lt;&gt;"",FIS!$E29&lt;$B$3,DES_TURMA!$H$5=TRUE),AND(GEO!$E29&lt;&gt;"",GEO!$E29&lt;$B$3,DES_TURMA!$I$5=TRUE),AND(HIST!$E29&lt;&gt;"",HIST!$E29&lt;$B$3,DES_TURMA!$J$5=TRUE),AND(ESP!$E29&lt;&gt;"",ESP!$E29&lt;$B$3,DES_TURMA!$K$5=TRUE),AND(ING!$E29&lt;&gt;"",ING!$E29&lt;$B$3,DES_TURMA!$L$5=TRUE),AND(LP!$E29&lt;&gt;"",LP!$E29&lt;$B$3,DES_TURMA!$M$5=TRUE),AND(MAT!$E29&lt;&gt;"",MAT!$E29&lt;$B$3,DES_TURMA!$N$5=TRUE),AND(QUI!$E29&lt;&gt;"",QUI!$E29&lt;$B$3,DES_TURMA!$O$5=TRUE),AND(SOC!$E29&lt;&gt;"",SOC!$E29&lt;$B$3,DES_TURMA!$P$5=TRUE)),"x",)</f>
        <v/>
      </c>
      <c r="S33" s="121" t="str">
        <f t="shared" si="1"/>
        <v>Dentro</v>
      </c>
    </row>
    <row r="34" ht="15.75" customHeight="1">
      <c r="A34" s="28" t="str">
        <f>ALNS!A30</f>
        <v/>
      </c>
      <c r="B34" s="30" t="str">
        <f>IF(DES_TURMA!$D$5=TRUE,IF(ART!$G30&lt;$B$3,"x",IF(AND(ART!$A30&lt;&gt;"",ART!$G30=""),"xx","")),)</f>
        <v>x</v>
      </c>
      <c r="C34" s="30" t="str">
        <f>IF(DES_TURMA!$E$5=TRUE,IF(BIO!G30&lt;$B$3,"x",IF(AND(BIO!A30&lt;&gt;"",BIO!G30=""),"xx","")),)</f>
        <v>x</v>
      </c>
      <c r="D34" s="30" t="str">
        <f>IF(DES_TURMA!$F$5=TRUE,IF(ED_FIS!$G30&lt;$B$3,"x",IF(AND(ED_FIS!$A30&lt;&gt;"",ED_FIS!$G30=""),"xx","")),)</f>
        <v>x</v>
      </c>
      <c r="E34" s="32" t="str">
        <f>IF(DES_TURMA!$G$5=TRUE,IF(FIL!$G30&lt;$B$3,"x",IF(AND(FIL!$A30&lt;&gt;"",FIL!$G30=""),"xx","")),)</f>
        <v>x</v>
      </c>
      <c r="F34" s="32" t="str">
        <f>IF(DES_TURMA!$H$5=TRUE,IF(FIS!$G30&lt;$B$3,"x",IF(AND(FIS!$A30&lt;&gt;"",FIS!$G30=""),"xx","")),)</f>
        <v>x</v>
      </c>
      <c r="G34" s="30" t="str">
        <f>IF(DES_TURMA!$I$5=TRUE,IF(GEO!$G30&lt;$B$3,"x",IF(AND(GEO!$A30&lt;&gt;"",GEO!$G30=""),"xx","")),)</f>
        <v/>
      </c>
      <c r="H34" s="30" t="str">
        <f>IF(DES_TURMA!$J$5=TRUE,IF(HIST!$G30&lt;$B$3,"x",IF(AND(HIST!$A30&lt;&gt;"",HIST!$G30=""),"xx","")),)</f>
        <v/>
      </c>
      <c r="I34" s="30" t="str">
        <f>IF(DES_TURMA!$K$5=TRUE,IF(ESP!$G30&lt;$B$3,"x",IF(AND(ESP!$A30&lt;&gt;"",ESP!$G30=""),"xx","")),)</f>
        <v/>
      </c>
      <c r="J34" s="30" t="str">
        <f>IF(DES_TURMA!$L$5=TRUE,IF(ING!$G30&lt;$B$3,"x",IF(AND(ING!$A30&lt;&gt;"",ING!$G30=""),"xx","")),)</f>
        <v/>
      </c>
      <c r="K34" s="30" t="str">
        <f>IF(DES_TURMA!$M$5=TRUE,IF(LP!$G30&lt;$B$3,"x",IF(AND(LP!$A30&lt;&gt;"",LP!$G30=""),"xx","")),)</f>
        <v>x</v>
      </c>
      <c r="L34" s="30" t="str">
        <f>IF(DES_TURMA!$N$5=TRUE,IF(MAT!$G30&lt;$B$3,"x",IF(AND(MAT!$A30&lt;&gt;"",MAT!$G30=""),"xx","")),)</f>
        <v>x</v>
      </c>
      <c r="M34" s="32" t="str">
        <f>IF(DES_TURMA!$O$5=TRUE,IF(QUI!$G30&lt;$B$3,"x",IF(AND(QUI!$A30&lt;&gt;"",QUI!$G30=""),"xx","")),)</f>
        <v>x</v>
      </c>
      <c r="N34" s="32" t="str">
        <f>IF(DES_TURMA!$P$5=TRUE,IF(SOC!$G30&lt;$B$3,"x",IF(AND(SOC!$A30&lt;&gt;"",SOC!$G30=""),"xx","")),)</f>
        <v>x</v>
      </c>
      <c r="O34" s="120" t="str">
        <f>IF(OR(AND(ART!$B30&lt;&gt;"",ART!$B30&lt;$B$3,DES_TURMA!$D$5=TRUE),AND(BIO!$B29&lt;&gt;"",BIO!$B29&lt;$B$3,DES_TURMA!$E$5=TRUE),AND(ED_FIS!$B30&lt;&gt;"",ED_FIS!$B30&lt;$B$3,DES_TURMA!$F$5=TRUE),AND(FIL!$B30&lt;&gt;"",FIL!$B30&lt;$B$3,DES_TURMA!$G$5=TRUE),AND(FIS!$B30&lt;&gt;"",FIS!$B30&lt;$B$3,DES_TURMA!$H$5=TRUE),AND(GEO!$B30&lt;&gt;"",GEO!$B30&lt;$B$3,DES_TURMA!$I$5=TRUE),AND(HIST!$B30&lt;&gt;"",HIST!$B30&lt;$B$3,DES_TURMA!$J$5=TRUE),AND(ESP!$B30&lt;&gt;"",ESP!$B30&lt;$B$3,DES_TURMA!$K$5=TRUE),AND(ING!$B30&lt;&gt;"",ING!$B30&lt;$B$3,DES_TURMA!$L$5=TRUE),AND(LP!$B30&lt;&gt;"",LP!$B30&lt;$B$3,DES_TURMA!$M$5=TRUE),AND(MAT!$B30&lt;&gt;"",MAT!$B30&lt;$B$3,DES_TURMA!$N$5=TRUE),AND(QUI!$B30&lt;&gt;"",QUI!$B30&lt;$B$3,DES_TURMA!$O$5=TRUE),AND(SOC!$B30&lt;&gt;"",SOC!$B30&lt;$B$3,DES_TURMA!$P$5=TRUE)),"x",)</f>
        <v/>
      </c>
      <c r="P34" s="120" t="str">
        <f>IF(OR(AND(ART!$C30&lt;&gt;"",ART!$C30&lt;$B$3,DES_TURMA!$D$5=TRUE),AND(BIO!$C30&lt;&gt;"",BIO!$C30&lt;$B$3,DES_TURMA!$E$5=TRUE),AND(ED_FIS!$C30&lt;&gt;"",ED_FIS!$C30&lt;$B$3,DES_TURMA!$F$5=TRUE),AND(FIL!$C30&lt;&gt;"",FIL!$C30&lt;$B$3,DES_TURMA!$G$5=TRUE),AND(FIS!$C30&lt;&gt;"",FIS!$C30&lt;$B$3,DES_TURMA!$H$5=TRUE),AND(GEO!$C30&lt;&gt;"",GEO!$C30&lt;$B$3,DES_TURMA!$I$5=TRUE),AND(HIST!$C30&lt;&gt;"",HIST!$C30&lt;$B$3,DES_TURMA!$J$5=TRUE),AND(ESP!$C30&lt;&gt;"",ESP!$C30&lt;$B$3,DES_TURMA!$K$5=TRUE),AND(ING!$C30&lt;&gt;"",ING!$C30&lt;$B$3,DES_TURMA!$L$5=TRUE),AND(LP!$C30&lt;&gt;"",LP!$C30&lt;$B$3,DES_TURMA!$M$5=TRUE),AND(MAT!$C30&lt;&gt;"",MAT!$C30&lt;$B$3,DES_TURMA!$N$5=TRUE),AND(QUI!$C30&lt;&gt;"",QUI!$C30&lt;$B$3,DES_TURMA!$O$5=TRUE),AND(SOC!$C30&lt;&gt;"",SOC!$C30&lt;$B$3,DES_TURMA!$P$5=TRUE)),"x",)</f>
        <v/>
      </c>
      <c r="Q34" s="120" t="str">
        <f>IF(OR(AND(ART!$D30&lt;&gt;"",ART!$D30&lt;$B$3,DES_TURMA!$D$5=TRUE),AND(BIO!$D30&lt;&gt;"",BIO!$D30&lt;$B$3,DES_TURMA!$E$5=TRUE),AND(ED_FIS!$D30&lt;&gt;"",ED_FIS!$D30&lt;$B$3,DES_TURMA!$F$5=TRUE),AND(FIL!$D30&lt;&gt;"",FIL!$D30&lt;$B$3,DES_TURMA!$G$5=TRUE),AND(FIS!$D30&lt;&gt;"",FIS!$D30&lt;$B$3,DES_TURMA!$H$5=TRUE),AND(GEO!$D30&lt;&gt;"",GEO!$D30&lt;$B$3,DES_TURMA!$I$5=TRUE),AND(HIST!$D30&lt;&gt;"",HIST!$D30&lt;$B$3,DES_TURMA!$J$5=TRUE),AND(ESP!$D30&lt;&gt;"",ESP!$D30&lt;$B$3,DES_TURMA!$K$5=TRUE),AND(ING!$D30&lt;&gt;"",ING!$D30&lt;$B$3,DES_TURMA!$L$5=TRUE),AND(LP!$D30&lt;&gt;"",LP!$D30&lt;$B$3,DES_TURMA!$M$5=TRUE),AND(MAT!$D30&lt;&gt;"",MAT!$D30&lt;$B$3,DES_TURMA!$N$5=TRUE),AND(QUI!$D30&lt;&gt;"",QUI!$D30&lt;$B$3,DES_TURMA!$O$5=TRUE),AND(SOC!$D30&lt;&gt;"",SOC!$D30&lt;$B$3,DES_TURMA!$P$5=TRUE)),"x",)</f>
        <v/>
      </c>
      <c r="R34" s="120" t="str">
        <f>IF(OR(AND(ART!$E30&lt;&gt;"",ART!$E30&lt;$B$3,DES_TURMA!$D$5=TRUE),AND(BIO!$E30&lt;&gt;"",BIO!$E30&lt;$B$3,DES_TURMA!$E$5=TRUE),AND(ED_FIS!$E30&lt;&gt;"",ED_FIS!$E30&lt;$B$3,DES_TURMA!$F$5=TRUE),AND(FIL!$E30&lt;&gt;"",FIL!$E30&lt;$B$3,DES_TURMA!$G$5=TRUE),AND(FIS!$E30&lt;&gt;"",FIS!$E30&lt;$B$3,DES_TURMA!$H$5=TRUE),AND(GEO!$E30&lt;&gt;"",GEO!$E30&lt;$B$3,DES_TURMA!$I$5=TRUE),AND(HIST!$E30&lt;&gt;"",HIST!$E30&lt;$B$3,DES_TURMA!$J$5=TRUE),AND(ESP!$E30&lt;&gt;"",ESP!$E30&lt;$B$3,DES_TURMA!$K$5=TRUE),AND(ING!$E30&lt;&gt;"",ING!$E30&lt;$B$3,DES_TURMA!$L$5=TRUE),AND(LP!$E30&lt;&gt;"",LP!$E30&lt;$B$3,DES_TURMA!$M$5=TRUE),AND(MAT!$E30&lt;&gt;"",MAT!$E30&lt;$B$3,DES_TURMA!$N$5=TRUE),AND(QUI!$E30&lt;&gt;"",QUI!$E30&lt;$B$3,DES_TURMA!$O$5=TRUE),AND(SOC!$E30&lt;&gt;"",SOC!$E30&lt;$B$3,DES_TURMA!$P$5=TRUE)),"x",)</f>
        <v/>
      </c>
      <c r="S34" s="121" t="str">
        <f t="shared" si="1"/>
        <v>Dentro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1:S2"/>
    <mergeCell ref="A3:A4"/>
    <mergeCell ref="B3:C4"/>
    <mergeCell ref="D3:S4"/>
    <mergeCell ref="A5:A7"/>
    <mergeCell ref="B5:N6"/>
    <mergeCell ref="O5:S6"/>
  </mergeCells>
  <conditionalFormatting sqref="S8:S34">
    <cfRule type="containsText" dxfId="4" priority="1" operator="containsText" text="Dentro">
      <formula>NOT(ISERROR(SEARCH(("Dentro"),(S8))))</formula>
    </cfRule>
  </conditionalFormatting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